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STRUKTUROVANÁ KABELÁŽ" sheetId="1" r:id="rId1"/>
    <sheet name="Rekapitulace" sheetId="2" r:id="rId2"/>
  </sheets>
  <definedNames>
    <definedName name="Excel_BuiltIn_Print_Area_1_1">#REF!</definedName>
    <definedName name="Excel_BuiltIn_Print_Area_4_1">#REF!</definedName>
  </definedNames>
  <calcPr calcId="125725"/>
</workbook>
</file>

<file path=xl/calcChain.xml><?xml version="1.0" encoding="utf-8"?>
<calcChain xmlns="http://schemas.openxmlformats.org/spreadsheetml/2006/main">
  <c r="D11" i="2"/>
  <c r="D12" l="1"/>
  <c r="D13" s="1"/>
  <c r="F10" i="1" l="1"/>
  <c r="F11"/>
  <c r="F12"/>
  <c r="F13"/>
  <c r="F9" l="1"/>
  <c r="F14"/>
  <c r="F15"/>
  <c r="F16"/>
  <c r="F17"/>
  <c r="F18"/>
  <c r="F19"/>
  <c r="F20"/>
  <c r="F21"/>
  <c r="F25"/>
  <c r="F26"/>
  <c r="F8"/>
  <c r="F23" l="1"/>
  <c r="F30" s="1"/>
</calcChain>
</file>

<file path=xl/sharedStrings.xml><?xml version="1.0" encoding="utf-8"?>
<sst xmlns="http://schemas.openxmlformats.org/spreadsheetml/2006/main" count="67" uniqueCount="52">
  <si>
    <t>VÍTKOVICKÁ STŘEDNÍ PRŮMYSLOVÁ ŠKOLA</t>
  </si>
  <si>
    <t>Hasičská 1003/49, 700 30 Ostrava-Hrabůvka</t>
  </si>
  <si>
    <t xml:space="preserve">POČET </t>
  </si>
  <si>
    <t>JEDNOTKA</t>
  </si>
  <si>
    <t>ČÍSLO POLOŽKY</t>
  </si>
  <si>
    <t>POPIS POLOŽKY</t>
  </si>
  <si>
    <t>1.</t>
  </si>
  <si>
    <t>2.</t>
  </si>
  <si>
    <t>ks</t>
  </si>
  <si>
    <t>m</t>
  </si>
  <si>
    <t>Drobný instalační materiál</t>
  </si>
  <si>
    <t>kpl</t>
  </si>
  <si>
    <t>Instalace systému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</si>
  <si>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</si>
  <si>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</si>
  <si>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</si>
  <si>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</si>
  <si>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</si>
  <si>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</si>
  <si>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</si>
  <si>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</si>
  <si>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</si>
  <si>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</si>
  <si>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</si>
  <si>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</si>
  <si>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CENA/KS</t>
  </si>
  <si>
    <t>CENA CELKEM</t>
  </si>
  <si>
    <t>POLOŽKOVÝ ROZPOČET</t>
  </si>
  <si>
    <t xml:space="preserve">Datový rozvaděč 19" nástěnný rozvaděč 9U, nedělený, (h)400 mm </t>
  </si>
  <si>
    <t>Modul cat. 6 modul mini-com tx plus utp, RJ45, kompatibilní  se stávajícím školským systémem datové sítě</t>
  </si>
  <si>
    <t>Patch panel cat.6, 24x RJ45, kompatibilní  se stávajícím školským systémem datové sítě</t>
  </si>
  <si>
    <t>Ukládací police 1U, 19"</t>
  </si>
  <si>
    <t>Patch kabel BELDEN cat.6, kompatibilní  se stávajícím školským systémem datové sítě</t>
  </si>
  <si>
    <t>Kabel Belden kat. 6  250 Mhz drát bezhalogenní provedení</t>
  </si>
  <si>
    <t>Napájecí panel, 6x UTE, vypínač, přepěťová ochrana</t>
  </si>
  <si>
    <t>19" ventilační jednotka, 2 ventilátory</t>
  </si>
  <si>
    <t>19" vyvazovací panel 1U jednostranný, plast. oka 40x50 mm</t>
  </si>
  <si>
    <t>24 portový switch 10/100/1000 Mb/s, kompatibilní  se stávajícím školským systémem datové sítě</t>
  </si>
  <si>
    <t>Směrová širokopásmová dvoupolarizační anténa včetně příslušenství</t>
  </si>
  <si>
    <t>Datová zásuvka TANGO včetně krytu pro moduly 2xRJ45, desing dle stávajích zásuvek</t>
  </si>
  <si>
    <t>ZAŘÍZENÍ STRUKTUROVANÉ KABELÁŽE</t>
  </si>
  <si>
    <t>Lišta vkládací s víkem 40x40mm</t>
  </si>
  <si>
    <t>Měření, oživení, předání uživateli</t>
  </si>
  <si>
    <t>CELKOVÁ CENA STRUKTUROVANÉ KABELÁŽE VČETNĚ INSTALACE</t>
  </si>
  <si>
    <t>15.</t>
  </si>
  <si>
    <t>16.</t>
  </si>
  <si>
    <t>POLOŽKOVÝ VÝKAZ VÝMĚR</t>
  </si>
  <si>
    <t>REKAPITULACE</t>
  </si>
  <si>
    <t>Strukturovaná kabeláž (SK)</t>
  </si>
  <si>
    <t>ZRN celkem Kč</t>
  </si>
  <si>
    <t>DPH 21%</t>
  </si>
  <si>
    <t>Cena za objekt celkem Kč</t>
  </si>
</sst>
</file>

<file path=xl/styles.xml><?xml version="1.0" encoding="utf-8"?>
<styleSheet xmlns="http://schemas.openxmlformats.org/spreadsheetml/2006/main">
  <numFmts count="6">
    <numFmt numFmtId="164" formatCode="#,##0\ &quot;Kč&quot;"/>
    <numFmt numFmtId="165" formatCode="_-* #,##0_-;\-* #,##0_-;_-* \-_-;_-@_-"/>
    <numFmt numFmtId="166" formatCode="_-* #,##0.00_-;\-* #,##0.00_-;_-* \-??_-;_-@_-"/>
    <numFmt numFmtId="167" formatCode="_-* #,##0.00\ [$€-1]_-;\-* #,##0.00\ [$€-1]_-;_-* \-??\ [$€-1]_-"/>
    <numFmt numFmtId="168" formatCode="_-\£* #,##0_-;&quot;-£&quot;* #,##0_-;_-\£* \-_-;_-@_-"/>
    <numFmt numFmtId="169" formatCode="_-\£* #,##0.00_-;&quot;-£&quot;* #,##0.00_-;_-\£* \-??_-;_-@_-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</font>
    <font>
      <sz val="9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1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color indexed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58"/>
        <bgColor indexed="59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0" fontId="5" fillId="0" borderId="0"/>
    <xf numFmtId="0" fontId="6" fillId="0" borderId="0"/>
    <xf numFmtId="0" fontId="4" fillId="0" borderId="0"/>
    <xf numFmtId="0" fontId="7" fillId="3" borderId="0"/>
    <xf numFmtId="168" fontId="3" fillId="0" borderId="0" applyFill="0" applyBorder="0" applyAlignment="0" applyProtection="0"/>
    <xf numFmtId="169" fontId="3" fillId="0" borderId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0" xfId="0" applyNumberFormat="1" applyFont="1"/>
    <xf numFmtId="164" fontId="2" fillId="0" borderId="0" xfId="0" applyNumberFormat="1" applyFont="1"/>
    <xf numFmtId="0" fontId="1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8" fillId="0" borderId="0" xfId="1" applyFont="1" applyFill="1" applyBorder="1" applyAlignment="1" applyProtection="1">
      <alignment horizontal="left" vertical="center"/>
    </xf>
    <xf numFmtId="0" fontId="9" fillId="0" borderId="0" xfId="2" applyFont="1" applyFill="1"/>
    <xf numFmtId="0" fontId="3" fillId="0" borderId="0" xfId="1" applyFill="1"/>
    <xf numFmtId="0" fontId="10" fillId="4" borderId="0" xfId="1" applyFont="1" applyFill="1"/>
    <xf numFmtId="0" fontId="3" fillId="4" borderId="0" xfId="1" applyFill="1"/>
    <xf numFmtId="0" fontId="3" fillId="0" borderId="0" xfId="1"/>
    <xf numFmtId="0" fontId="11" fillId="0" borderId="0" xfId="1" applyFont="1" applyAlignment="1">
      <alignment horizontal="right"/>
    </xf>
    <xf numFmtId="0" fontId="0" fillId="0" borderId="0" xfId="1" applyFont="1"/>
    <xf numFmtId="4" fontId="4" fillId="0" borderId="0" xfId="1" applyNumberFormat="1" applyFont="1"/>
    <xf numFmtId="0" fontId="12" fillId="4" borderId="0" xfId="1" applyFont="1" applyFill="1"/>
    <xf numFmtId="4" fontId="12" fillId="4" borderId="0" xfId="1" applyNumberFormat="1" applyFont="1" applyFill="1"/>
    <xf numFmtId="4" fontId="12" fillId="0" borderId="0" xfId="1" applyNumberFormat="1" applyFont="1" applyFill="1"/>
    <xf numFmtId="4" fontId="9" fillId="0" borderId="0" xfId="1" applyNumberFormat="1" applyFont="1" applyFill="1"/>
    <xf numFmtId="0" fontId="3" fillId="5" borderId="0" xfId="1" applyFont="1" applyFill="1"/>
    <xf numFmtId="0" fontId="13" fillId="5" borderId="0" xfId="1" applyFont="1" applyFill="1"/>
    <xf numFmtId="4" fontId="14" fillId="5" borderId="0" xfId="1" applyNumberFormat="1" applyFont="1" applyFill="1"/>
  </cellXfs>
  <cellStyles count="12">
    <cellStyle name="Dezimal [0]_Compiling Utility Macros" xfId="3"/>
    <cellStyle name="Dezimal_Compiling Utility Macros" xfId="4"/>
    <cellStyle name="Euro" xfId="5"/>
    <cellStyle name="Excel Built-in Normal" xfId="6"/>
    <cellStyle name="Normal_Master_intrusion" xfId="7"/>
    <cellStyle name="normální" xfId="0" builtinId="0"/>
    <cellStyle name="normální 2" xfId="2"/>
    <cellStyle name="normální 2 2" xfId="8"/>
    <cellStyle name="normální 3" xfId="1"/>
    <cellStyle name="Standard_Anpassen der Amortisation" xfId="9"/>
    <cellStyle name="Währung [0]_Compiling Utility Macros" xfId="10"/>
    <cellStyle name="Währung_Compiling Utility Macros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opLeftCell="A10" workbookViewId="0">
      <selection activeCell="F30" sqref="F30"/>
    </sheetView>
  </sheetViews>
  <sheetFormatPr defaultRowHeight="15"/>
  <cols>
    <col min="1" max="1" width="9" customWidth="1"/>
    <col min="2" max="2" width="48.85546875" customWidth="1"/>
    <col min="3" max="3" width="6.7109375" customWidth="1"/>
    <col min="4" max="4" width="9.85546875" customWidth="1"/>
    <col min="5" max="5" width="12.7109375" customWidth="1"/>
    <col min="6" max="6" width="9.85546875" bestFit="1" customWidth="1"/>
  </cols>
  <sheetData>
    <row r="1" spans="1:6">
      <c r="A1" s="3" t="s">
        <v>27</v>
      </c>
    </row>
    <row r="3" spans="1:6">
      <c r="A3" s="3" t="s">
        <v>0</v>
      </c>
      <c r="B3" s="3"/>
    </row>
    <row r="4" spans="1:6">
      <c r="A4" s="3" t="s">
        <v>1</v>
      </c>
      <c r="B4" s="3"/>
    </row>
    <row r="6" spans="1:6" ht="31.5" customHeight="1">
      <c r="A6" s="4" t="s">
        <v>4</v>
      </c>
      <c r="B6" s="7" t="s">
        <v>5</v>
      </c>
      <c r="C6" s="8" t="s">
        <v>2</v>
      </c>
      <c r="D6" s="7" t="s">
        <v>3</v>
      </c>
      <c r="E6" s="7" t="s">
        <v>25</v>
      </c>
      <c r="F6" s="8" t="s">
        <v>26</v>
      </c>
    </row>
    <row r="8" spans="1:6" ht="30">
      <c r="A8" s="5" t="s">
        <v>6</v>
      </c>
      <c r="B8" s="1" t="s">
        <v>28</v>
      </c>
      <c r="C8">
        <v>2</v>
      </c>
      <c r="D8" t="s">
        <v>8</v>
      </c>
      <c r="E8" s="6">
        <v>3500</v>
      </c>
      <c r="F8" s="6">
        <f>E8*C8</f>
        <v>7000</v>
      </c>
    </row>
    <row r="9" spans="1:6" ht="30">
      <c r="A9" s="2" t="s">
        <v>7</v>
      </c>
      <c r="B9" s="1" t="s">
        <v>30</v>
      </c>
      <c r="C9">
        <v>2</v>
      </c>
      <c r="D9" t="s">
        <v>8</v>
      </c>
      <c r="E9" s="6">
        <v>2200</v>
      </c>
      <c r="F9" s="6">
        <f t="shared" ref="F9:F10" si="0">E9*C9</f>
        <v>4400</v>
      </c>
    </row>
    <row r="10" spans="1:6" ht="30">
      <c r="A10" s="2" t="s">
        <v>13</v>
      </c>
      <c r="B10" s="1" t="s">
        <v>36</v>
      </c>
      <c r="C10">
        <v>4</v>
      </c>
      <c r="D10" t="s">
        <v>8</v>
      </c>
      <c r="E10" s="6">
        <v>270</v>
      </c>
      <c r="F10" s="6">
        <f t="shared" si="0"/>
        <v>1080</v>
      </c>
    </row>
    <row r="11" spans="1:6">
      <c r="A11" s="2" t="s">
        <v>14</v>
      </c>
      <c r="B11" t="s">
        <v>35</v>
      </c>
      <c r="C11">
        <v>2</v>
      </c>
      <c r="D11" t="s">
        <v>8</v>
      </c>
      <c r="E11" s="6">
        <v>3550</v>
      </c>
      <c r="F11" s="6">
        <f t="shared" ref="F11:F21" si="1">E11*C11</f>
        <v>7100</v>
      </c>
    </row>
    <row r="12" spans="1:6">
      <c r="A12" s="2" t="s">
        <v>15</v>
      </c>
      <c r="B12" t="s">
        <v>34</v>
      </c>
      <c r="C12">
        <v>2</v>
      </c>
      <c r="D12" t="s">
        <v>8</v>
      </c>
      <c r="E12" s="6">
        <v>1200</v>
      </c>
      <c r="F12" s="6">
        <f t="shared" si="1"/>
        <v>2400</v>
      </c>
    </row>
    <row r="13" spans="1:6">
      <c r="A13" s="2" t="s">
        <v>16</v>
      </c>
      <c r="B13" t="s">
        <v>31</v>
      </c>
      <c r="C13">
        <v>2</v>
      </c>
      <c r="D13" t="s">
        <v>8</v>
      </c>
      <c r="E13" s="6">
        <v>950</v>
      </c>
      <c r="F13" s="6">
        <f t="shared" si="1"/>
        <v>1900</v>
      </c>
    </row>
    <row r="14" spans="1:6" ht="45">
      <c r="A14" s="2" t="s">
        <v>17</v>
      </c>
      <c r="B14" s="1" t="s">
        <v>29</v>
      </c>
      <c r="C14">
        <v>48</v>
      </c>
      <c r="D14" t="s">
        <v>8</v>
      </c>
      <c r="E14" s="6">
        <v>220</v>
      </c>
      <c r="F14" s="6">
        <f t="shared" si="1"/>
        <v>10560</v>
      </c>
    </row>
    <row r="15" spans="1:6" ht="30">
      <c r="A15" s="2" t="s">
        <v>18</v>
      </c>
      <c r="B15" s="1" t="s">
        <v>39</v>
      </c>
      <c r="C15">
        <v>20</v>
      </c>
      <c r="D15" t="s">
        <v>8</v>
      </c>
      <c r="E15" s="6">
        <v>310</v>
      </c>
      <c r="F15" s="6">
        <f t="shared" si="1"/>
        <v>6200</v>
      </c>
    </row>
    <row r="16" spans="1:6" ht="30">
      <c r="A16" s="2" t="s">
        <v>19</v>
      </c>
      <c r="B16" s="1" t="s">
        <v>32</v>
      </c>
      <c r="C16">
        <v>48</v>
      </c>
      <c r="D16" t="s">
        <v>8</v>
      </c>
      <c r="E16" s="6">
        <v>150</v>
      </c>
      <c r="F16" s="6">
        <f t="shared" si="1"/>
        <v>7200</v>
      </c>
    </row>
    <row r="17" spans="1:6" ht="30">
      <c r="A17" s="2" t="s">
        <v>20</v>
      </c>
      <c r="B17" s="1" t="s">
        <v>33</v>
      </c>
      <c r="C17">
        <v>750</v>
      </c>
      <c r="D17" t="s">
        <v>9</v>
      </c>
      <c r="E17" s="6">
        <v>17</v>
      </c>
      <c r="F17" s="6">
        <f t="shared" si="1"/>
        <v>12750</v>
      </c>
    </row>
    <row r="18" spans="1:6">
      <c r="A18" s="2" t="s">
        <v>21</v>
      </c>
      <c r="B18" s="1" t="s">
        <v>41</v>
      </c>
      <c r="C18">
        <v>750</v>
      </c>
      <c r="D18" t="s">
        <v>9</v>
      </c>
      <c r="E18" s="6">
        <v>45</v>
      </c>
      <c r="F18" s="6">
        <f t="shared" si="1"/>
        <v>33750</v>
      </c>
    </row>
    <row r="19" spans="1:6" ht="30">
      <c r="A19" s="2" t="s">
        <v>22</v>
      </c>
      <c r="B19" s="1" t="s">
        <v>37</v>
      </c>
      <c r="C19">
        <v>2</v>
      </c>
      <c r="D19" t="s">
        <v>8</v>
      </c>
      <c r="E19" s="6">
        <v>8500</v>
      </c>
      <c r="F19" s="6">
        <f t="shared" si="1"/>
        <v>17000</v>
      </c>
    </row>
    <row r="20" spans="1:6" ht="30">
      <c r="A20" s="2" t="s">
        <v>23</v>
      </c>
      <c r="B20" s="1" t="s">
        <v>38</v>
      </c>
      <c r="C20">
        <v>2</v>
      </c>
      <c r="D20" t="s">
        <v>8</v>
      </c>
      <c r="E20" s="6">
        <v>25000</v>
      </c>
      <c r="F20" s="6">
        <f t="shared" si="1"/>
        <v>50000</v>
      </c>
    </row>
    <row r="21" spans="1:6">
      <c r="A21" s="2" t="s">
        <v>24</v>
      </c>
      <c r="B21" s="1" t="s">
        <v>10</v>
      </c>
      <c r="C21">
        <v>1</v>
      </c>
      <c r="D21" t="s">
        <v>11</v>
      </c>
      <c r="E21" s="6">
        <v>5000</v>
      </c>
      <c r="F21" s="6">
        <f t="shared" si="1"/>
        <v>5000</v>
      </c>
    </row>
    <row r="22" spans="1:6">
      <c r="A22" s="2"/>
      <c r="B22" s="1"/>
      <c r="E22" s="6"/>
      <c r="F22" s="6"/>
    </row>
    <row r="23" spans="1:6">
      <c r="A23" s="2"/>
      <c r="B23" s="11" t="s">
        <v>40</v>
      </c>
      <c r="C23" s="3"/>
      <c r="D23" s="3"/>
      <c r="E23" s="9"/>
      <c r="F23" s="10">
        <f>E23*C23+SUM(F8:F21)</f>
        <v>166340</v>
      </c>
    </row>
    <row r="24" spans="1:6">
      <c r="A24" s="2"/>
      <c r="B24" s="1"/>
      <c r="E24" s="6"/>
      <c r="F24" s="6"/>
    </row>
    <row r="25" spans="1:6">
      <c r="A25" s="2" t="s">
        <v>44</v>
      </c>
      <c r="B25" s="1" t="s">
        <v>12</v>
      </c>
      <c r="C25">
        <v>1</v>
      </c>
      <c r="D25" t="s">
        <v>11</v>
      </c>
      <c r="E25" s="6">
        <v>40000</v>
      </c>
      <c r="F25" s="6">
        <f>E25*C25</f>
        <v>40000</v>
      </c>
    </row>
    <row r="26" spans="1:6">
      <c r="A26" s="2" t="s">
        <v>45</v>
      </c>
      <c r="B26" s="1" t="s">
        <v>42</v>
      </c>
      <c r="C26">
        <v>1</v>
      </c>
      <c r="D26" t="s">
        <v>11</v>
      </c>
      <c r="E26" s="6">
        <v>6000</v>
      </c>
      <c r="F26" s="6">
        <f>E26*C26</f>
        <v>6000</v>
      </c>
    </row>
    <row r="27" spans="1:6">
      <c r="A27" s="2"/>
      <c r="B27" s="1"/>
      <c r="E27" s="6"/>
      <c r="F27" s="6"/>
    </row>
    <row r="28" spans="1:6">
      <c r="A28" s="2"/>
      <c r="B28" s="1"/>
      <c r="E28" s="6"/>
      <c r="F28" s="6"/>
    </row>
    <row r="29" spans="1:6">
      <c r="F29" s="6"/>
    </row>
    <row r="30" spans="1:6" ht="30">
      <c r="B30" s="12" t="s">
        <v>43</v>
      </c>
      <c r="C30" s="13"/>
      <c r="D30" s="13"/>
      <c r="E30" s="13"/>
      <c r="F30" s="10">
        <f>SUM(F23:F28)</f>
        <v>212340</v>
      </c>
    </row>
    <row r="32" spans="1:6" ht="16.5" customHeight="1"/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F16" sqref="F16"/>
    </sheetView>
  </sheetViews>
  <sheetFormatPr defaultRowHeight="15"/>
  <cols>
    <col min="1" max="1" width="6.42578125" customWidth="1"/>
    <col min="2" max="2" width="2.85546875" customWidth="1"/>
    <col min="3" max="3" width="58.140625" customWidth="1"/>
    <col min="4" max="4" width="28.42578125" customWidth="1"/>
  </cols>
  <sheetData>
    <row r="1" spans="1:4">
      <c r="A1" s="3" t="s">
        <v>46</v>
      </c>
      <c r="C1" s="14"/>
      <c r="D1" s="14"/>
    </row>
    <row r="2" spans="1:4">
      <c r="C2" s="14"/>
      <c r="D2" s="14"/>
    </row>
    <row r="3" spans="1:4">
      <c r="A3" s="3" t="s">
        <v>0</v>
      </c>
      <c r="B3" s="3"/>
      <c r="C3" s="14"/>
      <c r="D3" s="14"/>
    </row>
    <row r="4" spans="1:4">
      <c r="A4" s="3" t="s">
        <v>1</v>
      </c>
      <c r="B4" s="3"/>
      <c r="C4" s="14"/>
      <c r="D4" s="14"/>
    </row>
    <row r="5" spans="1:4">
      <c r="A5" s="3"/>
      <c r="B5" s="3"/>
      <c r="C5" s="14"/>
      <c r="D5" s="14"/>
    </row>
    <row r="6" spans="1:4">
      <c r="A6" s="15"/>
      <c r="B6" s="14"/>
      <c r="C6" s="14"/>
      <c r="D6" s="14"/>
    </row>
    <row r="7" spans="1:4">
      <c r="A7" s="16"/>
      <c r="B7" s="16"/>
      <c r="C7" s="16"/>
      <c r="D7" s="16"/>
    </row>
    <row r="8" spans="1:4" ht="20.25">
      <c r="A8" s="17"/>
      <c r="B8" s="18"/>
      <c r="C8" s="17" t="s">
        <v>47</v>
      </c>
      <c r="D8" s="18"/>
    </row>
    <row r="9" spans="1:4">
      <c r="A9" s="19"/>
      <c r="B9" s="20"/>
      <c r="C9" s="19"/>
      <c r="D9" s="20"/>
    </row>
    <row r="10" spans="1:4">
      <c r="A10" s="19"/>
      <c r="B10" s="20"/>
      <c r="C10" s="21" t="s">
        <v>48</v>
      </c>
      <c r="D10" s="22">
        <v>212340</v>
      </c>
    </row>
    <row r="11" spans="1:4">
      <c r="A11" s="23"/>
      <c r="B11" s="24"/>
      <c r="C11" s="23" t="s">
        <v>49</v>
      </c>
      <c r="D11" s="24">
        <f>SUM(D10:D10)</f>
        <v>212340</v>
      </c>
    </row>
    <row r="12" spans="1:4">
      <c r="A12" s="19"/>
      <c r="B12" s="25"/>
      <c r="C12" s="19" t="s">
        <v>50</v>
      </c>
      <c r="D12" s="26">
        <f>D11*0.21</f>
        <v>44591.4</v>
      </c>
    </row>
    <row r="13" spans="1:4">
      <c r="A13" s="27"/>
      <c r="B13" s="27"/>
      <c r="C13" s="28" t="s">
        <v>51</v>
      </c>
      <c r="D13" s="29">
        <f>D11+D12</f>
        <v>256931.4</v>
      </c>
    </row>
    <row r="14" spans="1:4">
      <c r="A14" s="19"/>
      <c r="B14" s="19"/>
      <c r="C14" s="19"/>
      <c r="D14" s="19"/>
    </row>
    <row r="15" spans="1:4">
      <c r="A15" s="19"/>
      <c r="B15" s="19"/>
      <c r="C15" s="19"/>
      <c r="D15" s="1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STRUKTUROVANÁ KABELÁŽ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2014-03-05T16:01:37Z</dcterms:modified>
</cp:coreProperties>
</file>