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645" windowWidth="16755" windowHeight="691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4" i="3"/>
  <c r="BD14"/>
  <c r="BC14"/>
  <c r="BA14"/>
  <c r="G14"/>
  <c r="BB14" s="1"/>
  <c r="BE12"/>
  <c r="BD12"/>
  <c r="BC12"/>
  <c r="BA12"/>
  <c r="G12"/>
  <c r="BB12" s="1"/>
  <c r="BE11"/>
  <c r="BD11"/>
  <c r="BD15" s="1"/>
  <c r="H8" i="2" s="1"/>
  <c r="BC11" i="3"/>
  <c r="BA11"/>
  <c r="G11"/>
  <c r="B8" i="2"/>
  <c r="A8"/>
  <c r="BE15" i="3"/>
  <c r="I8" i="2" s="1"/>
  <c r="BA15" i="3"/>
  <c r="E8" i="2" s="1"/>
  <c r="C15" i="3"/>
  <c r="BE8"/>
  <c r="BD8"/>
  <c r="BD9" s="1"/>
  <c r="H7" i="2" s="1"/>
  <c r="BC8" i="3"/>
  <c r="BB8"/>
  <c r="BB9" s="1"/>
  <c r="F7" i="2" s="1"/>
  <c r="G8" i="3"/>
  <c r="BA8" s="1"/>
  <c r="BA9" s="1"/>
  <c r="E7" i="2" s="1"/>
  <c r="B7"/>
  <c r="A7"/>
  <c r="BE9" i="3"/>
  <c r="I7" i="2" s="1"/>
  <c r="BC9" i="3"/>
  <c r="G7" i="2" s="1"/>
  <c r="C9" i="3"/>
  <c r="E4"/>
  <c r="C4"/>
  <c r="F3"/>
  <c r="C3"/>
  <c r="C2" i="2"/>
  <c r="C1"/>
  <c r="C33" i="1"/>
  <c r="F33" s="1"/>
  <c r="C31"/>
  <c r="C9"/>
  <c r="G7"/>
  <c r="D2"/>
  <c r="C2"/>
  <c r="BC15" i="3" l="1"/>
  <c r="G8" i="2" s="1"/>
  <c r="I9"/>
  <c r="C21" i="1" s="1"/>
  <c r="H9" i="2"/>
  <c r="C17" i="1" s="1"/>
  <c r="G15" i="3"/>
  <c r="G9" i="2"/>
  <c r="C18" i="1" s="1"/>
  <c r="E9" i="2"/>
  <c r="BB11" i="3"/>
  <c r="BB15" s="1"/>
  <c r="F8" i="2" s="1"/>
  <c r="G9" i="3"/>
  <c r="F9" i="2" l="1"/>
  <c r="C16" i="1" s="1"/>
  <c r="G21" i="2"/>
  <c r="I21" s="1"/>
  <c r="G20"/>
  <c r="I20" s="1"/>
  <c r="G21" i="1" s="1"/>
  <c r="G19" i="2"/>
  <c r="I19" s="1"/>
  <c r="G20" i="1" s="1"/>
  <c r="G18" i="2"/>
  <c r="I18" s="1"/>
  <c r="G19" i="1" s="1"/>
  <c r="G17" i="2"/>
  <c r="I17" s="1"/>
  <c r="G18" i="1" s="1"/>
  <c r="G16" i="2"/>
  <c r="I16" s="1"/>
  <c r="G17" i="1" s="1"/>
  <c r="G15" i="2"/>
  <c r="I15" s="1"/>
  <c r="G16" i="1" s="1"/>
  <c r="G14" i="2"/>
  <c r="I14" s="1"/>
  <c r="C15" i="1"/>
  <c r="C19" s="1"/>
  <c r="C22" s="1"/>
  <c r="H22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<sst xmlns="http://schemas.openxmlformats.org/spreadsheetml/2006/main" count="134" uniqueCount="107">
  <si>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</si>
  <si>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</si>
  <si>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</si>
  <si>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</si>
  <si>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</si>
  <si>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</si>
  <si>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</si>
  <si>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</si>
  <si>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</si>
  <si>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</si>
  <si>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</si>
  <si>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</si>
  <si>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</si>
  <si>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</si>
  <si>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</si>
  <si>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</si>
  <si>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</si>
  <si>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</si>
  <si>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</si>
  <si>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</si>
  <si>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</si>
  <si>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</si>
  <si>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</si>
  <si>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</si>
  <si>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</si>
  <si>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</si>
  <si>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</si>
  <si>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</si>
  <si>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</si>
  <si>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</si>
  <si>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</si>
  <si>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</si>
  <si>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</si>
  <si>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</si>
  <si>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</si>
  <si>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</si>
  <si>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</si>
  <si>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</si>
  <si>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</si>
  <si>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</si>
  <si>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</si>
  <si>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</si>
  <si>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</si>
  <si>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</si>
  <si>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</si>
  <si>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</si>
  <si>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</si>
  <si>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</si>
  <si>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</si>
  <si>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</si>
  <si>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</si>
  <si>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</si>
  <si>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</si>
  <si>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</si>
  <si>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</si>
  <si>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</si>
  <si>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</si>
  <si>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</si>
  <si>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</si>
  <si>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</si>
  <si>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</si>
  <si>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</si>
  <si>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</si>
  <si>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</si>
  <si>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</si>
  <si>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</si>
  <si>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</si>
  <si>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</si>
  <si>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</si>
  <si>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</si>
  <si>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</si>
  <si>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</si>
  <si>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</si>
  <si>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</si>
  <si>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</si>
  <si>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</si>
  <si>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</si>
  <si>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</si>
  <si>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42014a</t>
  </si>
  <si>
    <t>REKONSTRUKCE OCELANA, areál Závodní VSPŠ</t>
  </si>
  <si>
    <t>1014A</t>
  </si>
  <si>
    <t>03</t>
  </si>
  <si>
    <t>Dílna údržby</t>
  </si>
  <si>
    <t>Zateplení obálky budovy, střecha</t>
  </si>
  <si>
    <t>4</t>
  </si>
  <si>
    <t>Vodorovné konstrukce</t>
  </si>
  <si>
    <t>447115134RT2</t>
  </si>
  <si>
    <t>Podkroví SDK,OK CD, st.třmen,izolace,1xRFI tl.15 minerální izolace 160 + 60 mm</t>
  </si>
  <si>
    <t>m2</t>
  </si>
  <si>
    <t>767</t>
  </si>
  <si>
    <t>Konstrukce zámečnické</t>
  </si>
  <si>
    <t>S 767.1</t>
  </si>
  <si>
    <t>Dodávka a montáž PKB světlíku, válcová plocha 2 válce, rám AL profil, 115x175 cm</t>
  </si>
  <si>
    <t>767311810R00</t>
  </si>
  <si>
    <t xml:space="preserve">Demontáž světlíků všech typů včetně zasklení </t>
  </si>
  <si>
    <t>nadvýšení tvarové:1,75*2,30*1,25</t>
  </si>
  <si>
    <t>998767202R00</t>
  </si>
  <si>
    <t xml:space="preserve">Přesun hmot pro zámečnické konstr.,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</si>
  <si>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</si>
  <si>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</si>
  <si>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</si>
  <si>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</si>
  <si>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</si>
  <si>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</si>
  <si>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</si>
  <si>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</si>
  <si>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 PROJEKT Czech, s.r.o.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</si>
</sst>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0" workbookViewId="0">
      <selection activeCell="H25" sqref="H25:I2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Zateplení obálky budovy, střecha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 t="s">
        <v>106</v>
      </c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64410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>
      <c r="A16" s="54" t="s">
        <v>24</v>
      </c>
      <c r="B16" s="55" t="s">
        <v>25</v>
      </c>
      <c r="C16" s="56">
        <f>PSV</f>
        <v>9386.9411811999998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>
      <c r="A19" s="64" t="s">
        <v>30</v>
      </c>
      <c r="B19" s="55"/>
      <c r="C19" s="56">
        <f>SUM(C15:C18)</f>
        <v>73796.941181200003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>
      <c r="A22" s="65" t="s">
        <v>32</v>
      </c>
      <c r="B22" s="66"/>
      <c r="C22" s="56">
        <f>C19+C21</f>
        <v>73796.941181200003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73796.941181200003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73796.941181200003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15497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89294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tabSelected="1" workbookViewId="0">
      <selection activeCell="O23" sqref="O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5" t="s">
        <v>49</v>
      </c>
      <c r="B1" s="216"/>
      <c r="C1" s="97" t="str">
        <f>CONCATENATE(cislostavby," ",nazevstavby)</f>
        <v>42014a REKONSTRUKCE OCELANA, areál Závodní VSPŠ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>
      <c r="A2" s="217" t="s">
        <v>51</v>
      </c>
      <c r="B2" s="218"/>
      <c r="C2" s="103" t="str">
        <f>CONCATENATE(cisloobjektu," ",nazevobjektu)</f>
        <v>03 Dílna údržby</v>
      </c>
      <c r="D2" s="104"/>
      <c r="E2" s="105"/>
      <c r="F2" s="104"/>
      <c r="G2" s="219" t="s">
        <v>83</v>
      </c>
      <c r="H2" s="220"/>
      <c r="I2" s="221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>
      <c r="A7" s="200" t="str">
        <f>Položky!B7</f>
        <v>4</v>
      </c>
      <c r="B7" s="115" t="str">
        <f>Položky!C7</f>
        <v>Vodorovné konstrukce</v>
      </c>
      <c r="C7" s="66"/>
      <c r="D7" s="116"/>
      <c r="E7" s="201">
        <f>Položky!BA9</f>
        <v>64410</v>
      </c>
      <c r="F7" s="202">
        <f>Položky!BB9</f>
        <v>0</v>
      </c>
      <c r="G7" s="202">
        <f>Položky!BC9</f>
        <v>0</v>
      </c>
      <c r="H7" s="202">
        <f>Položky!BD9</f>
        <v>0</v>
      </c>
      <c r="I7" s="203">
        <f>Položky!BE9</f>
        <v>0</v>
      </c>
    </row>
    <row r="8" spans="1:57" s="35" customFormat="1" ht="13.5" thickBot="1">
      <c r="A8" s="200" t="str">
        <f>Položky!B10</f>
        <v>767</v>
      </c>
      <c r="B8" s="115" t="str">
        <f>Položky!C10</f>
        <v>Konstrukce zámečnické</v>
      </c>
      <c r="C8" s="66"/>
      <c r="D8" s="116"/>
      <c r="E8" s="201">
        <f>Položky!BA15</f>
        <v>0</v>
      </c>
      <c r="F8" s="202">
        <f>Položky!BB15</f>
        <v>9386.9411811999998</v>
      </c>
      <c r="G8" s="202">
        <f>Položky!BC15</f>
        <v>0</v>
      </c>
      <c r="H8" s="202">
        <f>Položky!BD15</f>
        <v>0</v>
      </c>
      <c r="I8" s="203">
        <f>Položky!BE15</f>
        <v>0</v>
      </c>
    </row>
    <row r="9" spans="1:57" s="123" customFormat="1" ht="13.5" thickBot="1">
      <c r="A9" s="117"/>
      <c r="B9" s="118" t="s">
        <v>58</v>
      </c>
      <c r="C9" s="118"/>
      <c r="D9" s="119"/>
      <c r="E9" s="120">
        <f>SUM(E7:E8)</f>
        <v>64410</v>
      </c>
      <c r="F9" s="121">
        <f>SUM(F7:F8)</f>
        <v>9386.9411811999998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>
      <c r="A11" s="107" t="s">
        <v>59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>
      <c r="A12" s="77"/>
      <c r="B12" s="77"/>
      <c r="C12" s="77"/>
      <c r="D12" s="77"/>
      <c r="E12" s="77"/>
      <c r="F12" s="77"/>
      <c r="G12" s="77"/>
      <c r="H12" s="77"/>
      <c r="I12" s="77"/>
    </row>
    <row r="13" spans="1:57">
      <c r="A13" s="71" t="s">
        <v>60</v>
      </c>
      <c r="B13" s="72"/>
      <c r="C13" s="72"/>
      <c r="D13" s="125"/>
      <c r="E13" s="126" t="s">
        <v>61</v>
      </c>
      <c r="F13" s="127" t="s">
        <v>62</v>
      </c>
      <c r="G13" s="128" t="s">
        <v>63</v>
      </c>
      <c r="H13" s="129"/>
      <c r="I13" s="130" t="s">
        <v>61</v>
      </c>
    </row>
    <row r="14" spans="1:57">
      <c r="A14" s="64" t="s">
        <v>98</v>
      </c>
      <c r="B14" s="55"/>
      <c r="C14" s="55"/>
      <c r="D14" s="131"/>
      <c r="E14" s="132">
        <v>0</v>
      </c>
      <c r="F14" s="133">
        <v>0</v>
      </c>
      <c r="G14" s="134">
        <f t="shared" ref="G14:G21" si="0">CHOOSE(BA14+1,HSV+PSV,HSV+PSV+Mont,HSV+PSV+Dodavka+Mont,HSV,PSV,Mont,Dodavka,Mont+Dodavka,0)</f>
        <v>73796.941181200003</v>
      </c>
      <c r="H14" s="135"/>
      <c r="I14" s="136">
        <f t="shared" ref="I14:I21" si="1">E14+F14*G14/100</f>
        <v>0</v>
      </c>
      <c r="BA14">
        <v>0</v>
      </c>
    </row>
    <row r="15" spans="1:57">
      <c r="A15" s="64" t="s">
        <v>99</v>
      </c>
      <c r="B15" s="55"/>
      <c r="C15" s="55"/>
      <c r="D15" s="131"/>
      <c r="E15" s="132">
        <v>0</v>
      </c>
      <c r="F15" s="133">
        <v>0</v>
      </c>
      <c r="G15" s="134">
        <f t="shared" si="0"/>
        <v>73796.941181200003</v>
      </c>
      <c r="H15" s="135"/>
      <c r="I15" s="136">
        <f t="shared" si="1"/>
        <v>0</v>
      </c>
      <c r="BA15">
        <v>0</v>
      </c>
    </row>
    <row r="16" spans="1:57">
      <c r="A16" s="64" t="s">
        <v>100</v>
      </c>
      <c r="B16" s="55"/>
      <c r="C16" s="55"/>
      <c r="D16" s="131"/>
      <c r="E16" s="132">
        <v>0</v>
      </c>
      <c r="F16" s="133">
        <v>0</v>
      </c>
      <c r="G16" s="134">
        <f t="shared" si="0"/>
        <v>73796.941181200003</v>
      </c>
      <c r="H16" s="135"/>
      <c r="I16" s="136">
        <f t="shared" si="1"/>
        <v>0</v>
      </c>
      <c r="BA16">
        <v>0</v>
      </c>
    </row>
    <row r="17" spans="1:53">
      <c r="A17" s="64" t="s">
        <v>101</v>
      </c>
      <c r="B17" s="55"/>
      <c r="C17" s="55"/>
      <c r="D17" s="131"/>
      <c r="E17" s="132">
        <v>0</v>
      </c>
      <c r="F17" s="133">
        <v>0</v>
      </c>
      <c r="G17" s="134">
        <f t="shared" si="0"/>
        <v>73796.941181200003</v>
      </c>
      <c r="H17" s="135"/>
      <c r="I17" s="136">
        <f t="shared" si="1"/>
        <v>0</v>
      </c>
      <c r="BA17">
        <v>0</v>
      </c>
    </row>
    <row r="18" spans="1:53">
      <c r="A18" s="64" t="s">
        <v>102</v>
      </c>
      <c r="B18" s="55"/>
      <c r="C18" s="55"/>
      <c r="D18" s="131"/>
      <c r="E18" s="132">
        <v>0</v>
      </c>
      <c r="F18" s="133">
        <v>0</v>
      </c>
      <c r="G18" s="134">
        <f t="shared" si="0"/>
        <v>73796.941181200003</v>
      </c>
      <c r="H18" s="135"/>
      <c r="I18" s="136">
        <f t="shared" si="1"/>
        <v>0</v>
      </c>
      <c r="BA18">
        <v>1</v>
      </c>
    </row>
    <row r="19" spans="1:53">
      <c r="A19" s="64" t="s">
        <v>103</v>
      </c>
      <c r="B19" s="55"/>
      <c r="C19" s="55"/>
      <c r="D19" s="131"/>
      <c r="E19" s="132">
        <v>0</v>
      </c>
      <c r="F19" s="133">
        <v>0</v>
      </c>
      <c r="G19" s="134">
        <f t="shared" si="0"/>
        <v>73796.941181200003</v>
      </c>
      <c r="H19" s="135"/>
      <c r="I19" s="136">
        <f t="shared" si="1"/>
        <v>0</v>
      </c>
      <c r="BA19">
        <v>1</v>
      </c>
    </row>
    <row r="20" spans="1:53">
      <c r="A20" s="64" t="s">
        <v>104</v>
      </c>
      <c r="B20" s="55"/>
      <c r="C20" s="55"/>
      <c r="D20" s="131"/>
      <c r="E20" s="132">
        <v>0</v>
      </c>
      <c r="F20" s="133">
        <v>0</v>
      </c>
      <c r="G20" s="134">
        <f t="shared" si="0"/>
        <v>73796.941181200003</v>
      </c>
      <c r="H20" s="135"/>
      <c r="I20" s="136">
        <f t="shared" si="1"/>
        <v>0</v>
      </c>
      <c r="BA20">
        <v>2</v>
      </c>
    </row>
    <row r="21" spans="1:53">
      <c r="A21" s="64" t="s">
        <v>105</v>
      </c>
      <c r="B21" s="55"/>
      <c r="C21" s="55"/>
      <c r="D21" s="131"/>
      <c r="E21" s="132">
        <v>0</v>
      </c>
      <c r="F21" s="133">
        <v>0</v>
      </c>
      <c r="G21" s="134">
        <f t="shared" si="0"/>
        <v>73796.941181200003</v>
      </c>
      <c r="H21" s="135"/>
      <c r="I21" s="136">
        <f t="shared" si="1"/>
        <v>0</v>
      </c>
      <c r="BA21">
        <v>2</v>
      </c>
    </row>
    <row r="22" spans="1:53" ht="13.5" thickBot="1">
      <c r="A22" s="137"/>
      <c r="B22" s="138" t="s">
        <v>64</v>
      </c>
      <c r="C22" s="139"/>
      <c r="D22" s="140"/>
      <c r="E22" s="141"/>
      <c r="F22" s="142"/>
      <c r="G22" s="142"/>
      <c r="H22" s="222">
        <f>SUM(I14:I21)</f>
        <v>0</v>
      </c>
      <c r="I22" s="223"/>
    </row>
    <row r="24" spans="1:53">
      <c r="B24" s="123"/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88"/>
  <sheetViews>
    <sheetView showGridLines="0" showZeros="0" zoomScaleNormal="100" workbookViewId="0">
      <selection activeCell="J24" sqref="J24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49</v>
      </c>
      <c r="B3" s="216"/>
      <c r="C3" s="97" t="str">
        <f>CONCATENATE(cislostavby," ",nazevstavby)</f>
        <v>42014a REKONSTRUKCE OCELANA, areál Závodní VSPŠ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18"/>
      <c r="C4" s="103" t="str">
        <f>CONCATENATE(cisloobjektu," ",nazevobjektu)</f>
        <v>03 Dílna údržby</v>
      </c>
      <c r="D4" s="155"/>
      <c r="E4" s="228" t="str">
        <f>Rekapitulace!G2</f>
        <v>Zateplení obálky budovy, střecha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86</v>
      </c>
      <c r="C8" s="173" t="s">
        <v>87</v>
      </c>
      <c r="D8" s="174" t="s">
        <v>88</v>
      </c>
      <c r="E8" s="175">
        <v>67.8</v>
      </c>
      <c r="F8" s="175">
        <v>950</v>
      </c>
      <c r="G8" s="176">
        <f>E8*F8</f>
        <v>64410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64410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2.3369999999999998E-2</v>
      </c>
    </row>
    <row r="9" spans="1:104">
      <c r="A9" s="184"/>
      <c r="B9" s="185" t="s">
        <v>77</v>
      </c>
      <c r="C9" s="186" t="str">
        <f>CONCATENATE(B7," ",C7)</f>
        <v>4 Vodorovné konstrukce</v>
      </c>
      <c r="D9" s="187"/>
      <c r="E9" s="188"/>
      <c r="F9" s="189"/>
      <c r="G9" s="190">
        <f>SUM(G7:G8)</f>
        <v>64410</v>
      </c>
      <c r="O9" s="170">
        <v>4</v>
      </c>
      <c r="BA9" s="191">
        <f>SUM(BA7:BA8)</f>
        <v>64410</v>
      </c>
      <c r="BB9" s="191">
        <f>SUM(BB7:BB8)</f>
        <v>0</v>
      </c>
      <c r="BC9" s="191">
        <f>SUM(BC7:BC8)</f>
        <v>0</v>
      </c>
      <c r="BD9" s="191">
        <f>SUM(BD7:BD8)</f>
        <v>0</v>
      </c>
      <c r="BE9" s="191">
        <f>SUM(BE7:BE8)</f>
        <v>0</v>
      </c>
    </row>
    <row r="10" spans="1:104">
      <c r="A10" s="163" t="s">
        <v>74</v>
      </c>
      <c r="B10" s="164" t="s">
        <v>89</v>
      </c>
      <c r="C10" s="165" t="s">
        <v>90</v>
      </c>
      <c r="D10" s="166"/>
      <c r="E10" s="167"/>
      <c r="F10" s="167"/>
      <c r="G10" s="168"/>
      <c r="H10" s="169"/>
      <c r="I10" s="169"/>
      <c r="O10" s="170">
        <v>1</v>
      </c>
    </row>
    <row r="11" spans="1:104" ht="22.5">
      <c r="A11" s="171">
        <v>24</v>
      </c>
      <c r="B11" s="172" t="s">
        <v>91</v>
      </c>
      <c r="C11" s="173" t="s">
        <v>92</v>
      </c>
      <c r="D11" s="174" t="s">
        <v>76</v>
      </c>
      <c r="E11" s="175">
        <v>2</v>
      </c>
      <c r="F11" s="175">
        <v>4250</v>
      </c>
      <c r="G11" s="176">
        <f>E11*F11</f>
        <v>8500</v>
      </c>
      <c r="O11" s="170">
        <v>2</v>
      </c>
      <c r="AA11" s="146">
        <v>11</v>
      </c>
      <c r="AB11" s="146">
        <v>3</v>
      </c>
      <c r="AC11" s="146">
        <v>19</v>
      </c>
      <c r="AZ11" s="146">
        <v>2</v>
      </c>
      <c r="BA11" s="146">
        <f>IF(AZ11=1,G11,0)</f>
        <v>0</v>
      </c>
      <c r="BB11" s="146">
        <f>IF(AZ11=2,G11,0)</f>
        <v>8500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11</v>
      </c>
      <c r="CB11" s="177">
        <v>3</v>
      </c>
      <c r="CZ11" s="146">
        <v>0</v>
      </c>
    </row>
    <row r="12" spans="1:104">
      <c r="A12" s="171">
        <v>25</v>
      </c>
      <c r="B12" s="172" t="s">
        <v>93</v>
      </c>
      <c r="C12" s="173" t="s">
        <v>94</v>
      </c>
      <c r="D12" s="174" t="s">
        <v>88</v>
      </c>
      <c r="E12" s="175">
        <v>5.0312000000000001</v>
      </c>
      <c r="F12" s="175">
        <v>141.5</v>
      </c>
      <c r="G12" s="176">
        <f>E12*F12</f>
        <v>711.91480000000001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>IF(AZ12=1,G12,0)</f>
        <v>0</v>
      </c>
      <c r="BB12" s="146">
        <f>IF(AZ12=2,G12,0)</f>
        <v>711.91480000000001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7</v>
      </c>
      <c r="CZ12" s="146">
        <v>0</v>
      </c>
    </row>
    <row r="13" spans="1:104">
      <c r="A13" s="178"/>
      <c r="B13" s="180"/>
      <c r="C13" s="224" t="s">
        <v>95</v>
      </c>
      <c r="D13" s="225"/>
      <c r="E13" s="181">
        <v>5.0312999999999999</v>
      </c>
      <c r="F13" s="182"/>
      <c r="G13" s="183"/>
      <c r="M13" s="179" t="s">
        <v>95</v>
      </c>
      <c r="O13" s="170"/>
    </row>
    <row r="14" spans="1:104">
      <c r="A14" s="171">
        <v>26</v>
      </c>
      <c r="B14" s="172" t="s">
        <v>96</v>
      </c>
      <c r="C14" s="173" t="s">
        <v>97</v>
      </c>
      <c r="D14" s="174" t="s">
        <v>62</v>
      </c>
      <c r="E14" s="175">
        <v>92.119147999999996</v>
      </c>
      <c r="F14" s="175">
        <v>1.9</v>
      </c>
      <c r="G14" s="176">
        <f>E14*F14</f>
        <v>175.02638119999997</v>
      </c>
      <c r="O14" s="170">
        <v>2</v>
      </c>
      <c r="AA14" s="146">
        <v>7</v>
      </c>
      <c r="AB14" s="146">
        <v>1002</v>
      </c>
      <c r="AC14" s="146">
        <v>5</v>
      </c>
      <c r="AZ14" s="146">
        <v>2</v>
      </c>
      <c r="BA14" s="146">
        <f>IF(AZ14=1,G14,0)</f>
        <v>0</v>
      </c>
      <c r="BB14" s="146">
        <f>IF(AZ14=2,G14,0)</f>
        <v>175.02638119999997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7</v>
      </c>
      <c r="CB14" s="177">
        <v>1002</v>
      </c>
      <c r="CZ14" s="146">
        <v>0</v>
      </c>
    </row>
    <row r="15" spans="1:104">
      <c r="A15" s="184"/>
      <c r="B15" s="185" t="s">
        <v>77</v>
      </c>
      <c r="C15" s="186" t="str">
        <f>CONCATENATE(B10," ",C10)</f>
        <v>767 Konstrukce zámečnické</v>
      </c>
      <c r="D15" s="187"/>
      <c r="E15" s="188"/>
      <c r="F15" s="189"/>
      <c r="G15" s="190">
        <f>SUM(G10:G14)</f>
        <v>9386.9411811999998</v>
      </c>
      <c r="O15" s="170">
        <v>4</v>
      </c>
      <c r="BA15" s="191">
        <f>SUM(BA10:BA14)</f>
        <v>0</v>
      </c>
      <c r="BB15" s="191">
        <f>SUM(BB10:BB14)</f>
        <v>9386.9411811999998</v>
      </c>
      <c r="BC15" s="191">
        <f>SUM(BC10:BC14)</f>
        <v>0</v>
      </c>
      <c r="BD15" s="191">
        <f>SUM(BD10:BD14)</f>
        <v>0</v>
      </c>
      <c r="BE15" s="191">
        <f>SUM(BE10:BE14)</f>
        <v>0</v>
      </c>
    </row>
    <row r="16" spans="1:104">
      <c r="E16" s="146"/>
    </row>
    <row r="17" spans="5:5">
      <c r="E17" s="146"/>
    </row>
    <row r="18" spans="5:5">
      <c r="E18" s="146"/>
    </row>
    <row r="19" spans="5:5">
      <c r="E19" s="146"/>
    </row>
    <row r="20" spans="5:5">
      <c r="E20" s="146"/>
    </row>
    <row r="21" spans="5:5">
      <c r="E21" s="146"/>
    </row>
    <row r="22" spans="5:5">
      <c r="E22" s="146"/>
    </row>
    <row r="23" spans="5:5">
      <c r="E23" s="146"/>
    </row>
    <row r="24" spans="5:5">
      <c r="E24" s="146"/>
    </row>
    <row r="25" spans="5:5">
      <c r="E25" s="146"/>
    </row>
    <row r="26" spans="5:5">
      <c r="E26" s="146"/>
    </row>
    <row r="27" spans="5:5">
      <c r="E27" s="146"/>
    </row>
    <row r="28" spans="5:5">
      <c r="E28" s="146"/>
    </row>
    <row r="29" spans="5:5">
      <c r="E29" s="146"/>
    </row>
    <row r="30" spans="5:5">
      <c r="E30" s="146"/>
    </row>
    <row r="31" spans="5:5">
      <c r="E31" s="146"/>
    </row>
    <row r="32" spans="5:5">
      <c r="E32" s="146"/>
    </row>
    <row r="33" spans="1:7">
      <c r="E33" s="146"/>
    </row>
    <row r="34" spans="1:7">
      <c r="E34" s="146"/>
    </row>
    <row r="35" spans="1:7">
      <c r="E35" s="146"/>
    </row>
    <row r="36" spans="1:7">
      <c r="E36" s="146"/>
    </row>
    <row r="37" spans="1:7">
      <c r="E37" s="146"/>
    </row>
    <row r="38" spans="1:7">
      <c r="E38" s="146"/>
    </row>
    <row r="39" spans="1:7">
      <c r="A39" s="192"/>
      <c r="B39" s="192"/>
      <c r="C39" s="192"/>
      <c r="D39" s="192"/>
      <c r="E39" s="192"/>
      <c r="F39" s="192"/>
      <c r="G39" s="192"/>
    </row>
    <row r="40" spans="1:7">
      <c r="A40" s="192"/>
      <c r="B40" s="192"/>
      <c r="C40" s="192"/>
      <c r="D40" s="192"/>
      <c r="E40" s="192"/>
      <c r="F40" s="192"/>
      <c r="G40" s="192"/>
    </row>
    <row r="41" spans="1:7">
      <c r="A41" s="192"/>
      <c r="B41" s="192"/>
      <c r="C41" s="192"/>
      <c r="D41" s="192"/>
      <c r="E41" s="192"/>
      <c r="F41" s="192"/>
      <c r="G41" s="192"/>
    </row>
    <row r="42" spans="1:7">
      <c r="A42" s="192"/>
      <c r="B42" s="192"/>
      <c r="C42" s="192"/>
      <c r="D42" s="192"/>
      <c r="E42" s="192"/>
      <c r="F42" s="192"/>
      <c r="G42" s="192"/>
    </row>
    <row r="43" spans="1:7">
      <c r="E43" s="146"/>
    </row>
    <row r="44" spans="1:7">
      <c r="E44" s="146"/>
    </row>
    <row r="45" spans="1:7">
      <c r="E45" s="146"/>
    </row>
    <row r="46" spans="1:7">
      <c r="E46" s="146"/>
    </row>
    <row r="47" spans="1:7">
      <c r="E47" s="146"/>
    </row>
    <row r="48" spans="1:7">
      <c r="E48" s="146"/>
    </row>
    <row r="49" spans="5:5">
      <c r="E49" s="146"/>
    </row>
    <row r="50" spans="5:5">
      <c r="E50" s="146"/>
    </row>
    <row r="51" spans="5:5">
      <c r="E51" s="146"/>
    </row>
    <row r="52" spans="5:5">
      <c r="E52" s="146"/>
    </row>
    <row r="53" spans="5:5">
      <c r="E53" s="146"/>
    </row>
    <row r="54" spans="5:5">
      <c r="E54" s="146"/>
    </row>
    <row r="55" spans="5:5">
      <c r="E55" s="146"/>
    </row>
    <row r="56" spans="5:5">
      <c r="E56" s="146"/>
    </row>
    <row r="57" spans="5:5">
      <c r="E57" s="146"/>
    </row>
    <row r="58" spans="5:5">
      <c r="E58" s="146"/>
    </row>
    <row r="59" spans="5:5">
      <c r="E59" s="146"/>
    </row>
    <row r="60" spans="5:5">
      <c r="E60" s="146"/>
    </row>
    <row r="61" spans="5:5">
      <c r="E61" s="146"/>
    </row>
    <row r="62" spans="5:5">
      <c r="E62" s="146"/>
    </row>
    <row r="63" spans="5:5">
      <c r="E63" s="146"/>
    </row>
    <row r="64" spans="5:5">
      <c r="E64" s="146"/>
    </row>
    <row r="65" spans="1:7">
      <c r="E65" s="146"/>
    </row>
    <row r="66" spans="1:7">
      <c r="E66" s="146"/>
    </row>
    <row r="67" spans="1:7">
      <c r="E67" s="146"/>
    </row>
    <row r="68" spans="1:7">
      <c r="E68" s="146"/>
    </row>
    <row r="69" spans="1:7">
      <c r="E69" s="146"/>
    </row>
    <row r="70" spans="1:7">
      <c r="E70" s="146"/>
    </row>
    <row r="71" spans="1:7">
      <c r="E71" s="146"/>
    </row>
    <row r="72" spans="1:7">
      <c r="E72" s="146"/>
    </row>
    <row r="73" spans="1:7">
      <c r="E73" s="146"/>
    </row>
    <row r="74" spans="1:7">
      <c r="A74" s="193"/>
      <c r="B74" s="193"/>
    </row>
    <row r="75" spans="1:7">
      <c r="A75" s="192"/>
      <c r="B75" s="192"/>
      <c r="C75" s="195"/>
      <c r="D75" s="195"/>
      <c r="E75" s="196"/>
      <c r="F75" s="195"/>
      <c r="G75" s="197"/>
    </row>
    <row r="76" spans="1:7">
      <c r="A76" s="198"/>
      <c r="B76" s="198"/>
      <c r="C76" s="192"/>
      <c r="D76" s="192"/>
      <c r="E76" s="199"/>
      <c r="F76" s="192"/>
      <c r="G76" s="192"/>
    </row>
    <row r="77" spans="1:7">
      <c r="A77" s="192"/>
      <c r="B77" s="192"/>
      <c r="C77" s="192"/>
      <c r="D77" s="192"/>
      <c r="E77" s="199"/>
      <c r="F77" s="192"/>
      <c r="G77" s="192"/>
    </row>
    <row r="78" spans="1:7">
      <c r="A78" s="192"/>
      <c r="B78" s="192"/>
      <c r="C78" s="192"/>
      <c r="D78" s="192"/>
      <c r="E78" s="199"/>
      <c r="F78" s="192"/>
      <c r="G78" s="192"/>
    </row>
    <row r="79" spans="1:7">
      <c r="A79" s="192"/>
      <c r="B79" s="192"/>
      <c r="C79" s="192"/>
      <c r="D79" s="192"/>
      <c r="E79" s="199"/>
      <c r="F79" s="192"/>
      <c r="G79" s="192"/>
    </row>
    <row r="80" spans="1:7">
      <c r="A80" s="192"/>
      <c r="B80" s="192"/>
      <c r="C80" s="192"/>
      <c r="D80" s="192"/>
      <c r="E80" s="199"/>
      <c r="F80" s="192"/>
      <c r="G80" s="192"/>
    </row>
    <row r="81" spans="1:7">
      <c r="A81" s="192"/>
      <c r="B81" s="192"/>
      <c r="C81" s="192"/>
      <c r="D81" s="192"/>
      <c r="E81" s="199"/>
      <c r="F81" s="192"/>
      <c r="G81" s="192"/>
    </row>
    <row r="82" spans="1:7">
      <c r="A82" s="192"/>
      <c r="B82" s="192"/>
      <c r="C82" s="192"/>
      <c r="D82" s="192"/>
      <c r="E82" s="199"/>
      <c r="F82" s="192"/>
      <c r="G82" s="192"/>
    </row>
    <row r="83" spans="1:7">
      <c r="A83" s="192"/>
      <c r="B83" s="192"/>
      <c r="C83" s="192"/>
      <c r="D83" s="192"/>
      <c r="E83" s="199"/>
      <c r="F83" s="192"/>
      <c r="G83" s="192"/>
    </row>
    <row r="84" spans="1:7">
      <c r="A84" s="192"/>
      <c r="B84" s="192"/>
      <c r="C84" s="192"/>
      <c r="D84" s="192"/>
      <c r="E84" s="199"/>
      <c r="F84" s="192"/>
      <c r="G84" s="192"/>
    </row>
    <row r="85" spans="1:7">
      <c r="A85" s="192"/>
      <c r="B85" s="192"/>
      <c r="C85" s="192"/>
      <c r="D85" s="192"/>
      <c r="E85" s="199"/>
      <c r="F85" s="192"/>
      <c r="G85" s="192"/>
    </row>
    <row r="86" spans="1:7">
      <c r="A86" s="192"/>
      <c r="B86" s="192"/>
      <c r="C86" s="192"/>
      <c r="D86" s="192"/>
      <c r="E86" s="199"/>
      <c r="F86" s="192"/>
      <c r="G86" s="192"/>
    </row>
    <row r="87" spans="1:7">
      <c r="A87" s="192"/>
      <c r="B87" s="192"/>
      <c r="C87" s="192"/>
      <c r="D87" s="192"/>
      <c r="E87" s="199"/>
      <c r="F87" s="192"/>
      <c r="G87" s="192"/>
    </row>
    <row r="88" spans="1:7">
      <c r="A88" s="192"/>
      <c r="B88" s="192"/>
      <c r="C88" s="192"/>
      <c r="D88" s="192"/>
      <c r="E88" s="199"/>
      <c r="F88" s="192"/>
      <c r="G88" s="192"/>
    </row>
  </sheetData>
  <mergeCells count="5">
    <mergeCell ref="A1:G1"/>
    <mergeCell ref="A3:B3"/>
    <mergeCell ref="A4:B4"/>
    <mergeCell ref="E4:G4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2014-03-06T12:22:42Z</cp:lastPrinted>
  <dcterms:created xsi:type="dcterms:W3CDTF">2014-03-06T10:51:25Z</dcterms:created>
  <dcterms:modified xsi:type="dcterms:W3CDTF">2014-03-07T08:00:43Z</dcterms:modified>
</cp:coreProperties>
</file>