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150" windowWidth="14175" windowHeight="11760"/>
  </bookViews>
  <sheets>
    <sheet name="Rekapitulace" sheetId="4" r:id="rId1"/>
    <sheet name="Zakázka" sheetId="1" r:id="rId2"/>
  </sheets>
  <definedNames>
    <definedName name="euroCALC">Zakázka!$A$5:$J$158</definedName>
    <definedName name="_xlnm.Print_Titles" localSheetId="0">Rekapitulace!$3:$4</definedName>
    <definedName name="_xlnm.Print_Titles" localSheetId="1">Zakázka!$3:$4</definedName>
    <definedName name="_xlnm.Print_Area" localSheetId="1">Zakázka!$A$1:$J$158</definedName>
  </definedNames>
  <calcPr calcId="145621"/>
</workbook>
</file>

<file path=xl/calcChain.xml><?xml version="1.0" encoding="utf-8"?>
<calcChain xmlns="http://schemas.openxmlformats.org/spreadsheetml/2006/main">
  <c r="G18" i="1" l="1"/>
  <c r="I18" i="1" l="1"/>
  <c r="J18" i="1" s="1"/>
  <c r="G7" i="1"/>
  <c r="G6" i="1" s="1"/>
  <c r="D6" i="4" s="1"/>
  <c r="G9" i="1"/>
  <c r="G10" i="1"/>
  <c r="I10" i="1" s="1"/>
  <c r="J10" i="1" s="1"/>
  <c r="G11" i="1"/>
  <c r="G12" i="1"/>
  <c r="G13" i="1"/>
  <c r="G14" i="1"/>
  <c r="I14" i="1" s="1"/>
  <c r="J14" i="1" s="1"/>
  <c r="G15" i="1"/>
  <c r="G16" i="1"/>
  <c r="G17" i="1"/>
  <c r="G19" i="1"/>
  <c r="G20" i="1"/>
  <c r="G21" i="1"/>
  <c r="G22" i="1"/>
  <c r="G23" i="1"/>
  <c r="G24" i="1"/>
  <c r="I24" i="1" s="1"/>
  <c r="J24" i="1" s="1"/>
  <c r="G25" i="1"/>
  <c r="G26" i="1"/>
  <c r="G27" i="1"/>
  <c r="G28" i="1"/>
  <c r="G30" i="1"/>
  <c r="G31" i="1"/>
  <c r="G32" i="1"/>
  <c r="G33" i="1"/>
  <c r="G29" i="1" s="1"/>
  <c r="D8" i="4" s="1"/>
  <c r="G34" i="1"/>
  <c r="G35" i="1"/>
  <c r="G37" i="1"/>
  <c r="G38" i="1"/>
  <c r="G39" i="1"/>
  <c r="G41" i="1"/>
  <c r="G42" i="1"/>
  <c r="G43" i="1"/>
  <c r="I43" i="1" s="1"/>
  <c r="J43" i="1" s="1"/>
  <c r="G44" i="1"/>
  <c r="G45" i="1"/>
  <c r="I45" i="1" s="1"/>
  <c r="J45" i="1" s="1"/>
  <c r="G46" i="1"/>
  <c r="G48" i="1"/>
  <c r="G49" i="1"/>
  <c r="G50" i="1"/>
  <c r="I50" i="1" s="1"/>
  <c r="J50" i="1" s="1"/>
  <c r="G51" i="1"/>
  <c r="G52" i="1"/>
  <c r="G53" i="1"/>
  <c r="G54" i="1"/>
  <c r="G55" i="1"/>
  <c r="G56" i="1"/>
  <c r="G57" i="1"/>
  <c r="G59" i="1"/>
  <c r="I59" i="1" s="1"/>
  <c r="J59" i="1" s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3" i="1"/>
  <c r="G82" i="1" s="1"/>
  <c r="D15" i="4" s="1"/>
  <c r="G85" i="1"/>
  <c r="G84" i="1" s="1"/>
  <c r="D16" i="4" s="1"/>
  <c r="G87" i="1"/>
  <c r="G88" i="1"/>
  <c r="I88" i="1" s="1"/>
  <c r="J88" i="1" s="1"/>
  <c r="G89" i="1"/>
  <c r="G90" i="1"/>
  <c r="I90" i="1" s="1"/>
  <c r="J90" i="1" s="1"/>
  <c r="G91" i="1"/>
  <c r="G92" i="1"/>
  <c r="I92" i="1" s="1"/>
  <c r="J92" i="1" s="1"/>
  <c r="G94" i="1"/>
  <c r="G95" i="1"/>
  <c r="I95" i="1" s="1"/>
  <c r="J95" i="1" s="1"/>
  <c r="G96" i="1"/>
  <c r="G97" i="1"/>
  <c r="I97" i="1" s="1"/>
  <c r="G99" i="1"/>
  <c r="I99" i="1" s="1"/>
  <c r="J99" i="1" s="1"/>
  <c r="G100" i="1"/>
  <c r="I100" i="1" s="1"/>
  <c r="J100" i="1" s="1"/>
  <c r="G102" i="1"/>
  <c r="I102" i="1" s="1"/>
  <c r="G103" i="1"/>
  <c r="G104" i="1"/>
  <c r="G105" i="1"/>
  <c r="G106" i="1"/>
  <c r="G107" i="1"/>
  <c r="I107" i="1" s="1"/>
  <c r="J107" i="1" s="1"/>
  <c r="G108" i="1"/>
  <c r="I108" i="1" s="1"/>
  <c r="J108" i="1" s="1"/>
  <c r="G110" i="1"/>
  <c r="G111" i="1"/>
  <c r="I111" i="1" s="1"/>
  <c r="J111" i="1" s="1"/>
  <c r="G112" i="1"/>
  <c r="I112" i="1" s="1"/>
  <c r="J112" i="1" s="1"/>
  <c r="G113" i="1"/>
  <c r="G114" i="1"/>
  <c r="G115" i="1"/>
  <c r="G116" i="1"/>
  <c r="G117" i="1"/>
  <c r="G118" i="1"/>
  <c r="G119" i="1"/>
  <c r="G120" i="1"/>
  <c r="G121" i="1"/>
  <c r="G122" i="1"/>
  <c r="G123" i="1"/>
  <c r="I123" i="1" s="1"/>
  <c r="J123" i="1" s="1"/>
  <c r="G124" i="1"/>
  <c r="I124" i="1" s="1"/>
  <c r="J124" i="1" s="1"/>
  <c r="G125" i="1"/>
  <c r="G126" i="1"/>
  <c r="I126" i="1" s="1"/>
  <c r="J126" i="1" s="1"/>
  <c r="G127" i="1"/>
  <c r="I127" i="1" s="1"/>
  <c r="J127" i="1" s="1"/>
  <c r="G128" i="1"/>
  <c r="I128" i="1" s="1"/>
  <c r="J128" i="1" s="1"/>
  <c r="G130" i="1"/>
  <c r="G131" i="1"/>
  <c r="G132" i="1"/>
  <c r="G133" i="1"/>
  <c r="G135" i="1"/>
  <c r="I135" i="1" s="1"/>
  <c r="J135" i="1" s="1"/>
  <c r="G136" i="1"/>
  <c r="I136" i="1" s="1"/>
  <c r="J136" i="1" s="1"/>
  <c r="G137" i="1"/>
  <c r="G139" i="1"/>
  <c r="I139" i="1" s="1"/>
  <c r="J139" i="1" s="1"/>
  <c r="G140" i="1"/>
  <c r="I140" i="1" s="1"/>
  <c r="J140" i="1" s="1"/>
  <c r="G141" i="1"/>
  <c r="I141" i="1" s="1"/>
  <c r="J141" i="1" s="1"/>
  <c r="G142" i="1"/>
  <c r="G143" i="1"/>
  <c r="G144" i="1"/>
  <c r="I144" i="1" s="1"/>
  <c r="J144" i="1" s="1"/>
  <c r="G146" i="1"/>
  <c r="G147" i="1"/>
  <c r="G148" i="1"/>
  <c r="I148" i="1" s="1"/>
  <c r="J148" i="1" s="1"/>
  <c r="G149" i="1"/>
  <c r="G150" i="1"/>
  <c r="I150" i="1" s="1"/>
  <c r="J150" i="1" s="1"/>
  <c r="G151" i="1"/>
  <c r="I151" i="1" s="1"/>
  <c r="J151" i="1" s="1"/>
  <c r="G152" i="1"/>
  <c r="I152" i="1" s="1"/>
  <c r="J152" i="1" s="1"/>
  <c r="G154" i="1"/>
  <c r="G153" i="1" s="1"/>
  <c r="D26" i="4" s="1"/>
  <c r="G156" i="1"/>
  <c r="G155" i="1" s="1"/>
  <c r="G158" i="1"/>
  <c r="G157" i="1" s="1"/>
  <c r="D28" i="4" s="1"/>
  <c r="A31" i="4"/>
  <c r="D31" i="4" s="1"/>
  <c r="D30" i="4" s="1"/>
  <c r="C28" i="4"/>
  <c r="B28" i="4"/>
  <c r="A28" i="4"/>
  <c r="C27" i="4"/>
  <c r="B27" i="4"/>
  <c r="A27" i="4"/>
  <c r="C26" i="4"/>
  <c r="B26" i="4"/>
  <c r="A26" i="4"/>
  <c r="I147" i="1"/>
  <c r="I149" i="1"/>
  <c r="J149" i="1" s="1"/>
  <c r="C25" i="4"/>
  <c r="B25" i="4"/>
  <c r="A25" i="4"/>
  <c r="I142" i="1"/>
  <c r="J142" i="1" s="1"/>
  <c r="I143" i="1"/>
  <c r="J143" i="1" s="1"/>
  <c r="C24" i="4"/>
  <c r="B24" i="4"/>
  <c r="A24" i="4"/>
  <c r="I137" i="1"/>
  <c r="J137" i="1" s="1"/>
  <c r="C23" i="4"/>
  <c r="B23" i="4"/>
  <c r="A23" i="4"/>
  <c r="I130" i="1"/>
  <c r="J130" i="1" s="1"/>
  <c r="I131" i="1"/>
  <c r="J131" i="1" s="1"/>
  <c r="I132" i="1"/>
  <c r="J132" i="1" s="1"/>
  <c r="I133" i="1"/>
  <c r="J133" i="1" s="1"/>
  <c r="C22" i="4"/>
  <c r="B22" i="4"/>
  <c r="A22" i="4"/>
  <c r="I110" i="1"/>
  <c r="J110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5" i="1"/>
  <c r="J125" i="1"/>
  <c r="C21" i="4"/>
  <c r="B21" i="4"/>
  <c r="A21" i="4"/>
  <c r="I103" i="1"/>
  <c r="J103" i="1" s="1"/>
  <c r="I104" i="1"/>
  <c r="J104" i="1" s="1"/>
  <c r="I105" i="1"/>
  <c r="J105" i="1" s="1"/>
  <c r="I106" i="1"/>
  <c r="J106" i="1" s="1"/>
  <c r="C20" i="4"/>
  <c r="B20" i="4"/>
  <c r="A20" i="4"/>
  <c r="C19" i="4"/>
  <c r="B19" i="4"/>
  <c r="A19" i="4"/>
  <c r="I94" i="1"/>
  <c r="J94" i="1" s="1"/>
  <c r="I96" i="1"/>
  <c r="J96" i="1" s="1"/>
  <c r="C18" i="4"/>
  <c r="B18" i="4"/>
  <c r="A18" i="4"/>
  <c r="I87" i="1"/>
  <c r="I89" i="1"/>
  <c r="J89" i="1" s="1"/>
  <c r="I91" i="1"/>
  <c r="J91" i="1" s="1"/>
  <c r="C17" i="4"/>
  <c r="B17" i="4"/>
  <c r="A17" i="4"/>
  <c r="C16" i="4"/>
  <c r="B16" i="4"/>
  <c r="A16" i="4"/>
  <c r="I83" i="1"/>
  <c r="J83" i="1" s="1"/>
  <c r="J82" i="1" s="1"/>
  <c r="F15" i="4" s="1"/>
  <c r="C15" i="4"/>
  <c r="B15" i="4"/>
  <c r="A15" i="4"/>
  <c r="I80" i="1"/>
  <c r="J80" i="1" s="1"/>
  <c r="I81" i="1"/>
  <c r="J81" i="1" s="1"/>
  <c r="C14" i="4"/>
  <c r="B14" i="4"/>
  <c r="A14" i="4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C13" i="4"/>
  <c r="B13" i="4"/>
  <c r="A13" i="4"/>
  <c r="I60" i="1"/>
  <c r="I61" i="1"/>
  <c r="J61" i="1" s="1"/>
  <c r="I62" i="1"/>
  <c r="J62" i="1" s="1"/>
  <c r="C12" i="4"/>
  <c r="B12" i="4"/>
  <c r="A12" i="4"/>
  <c r="I48" i="1"/>
  <c r="J48" i="1" s="1"/>
  <c r="I49" i="1"/>
  <c r="J49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C11" i="4"/>
  <c r="B11" i="4"/>
  <c r="A11" i="4"/>
  <c r="I41" i="1"/>
  <c r="J41" i="1" s="1"/>
  <c r="I42" i="1"/>
  <c r="J42" i="1" s="1"/>
  <c r="I44" i="1"/>
  <c r="J44" i="1" s="1"/>
  <c r="I46" i="1"/>
  <c r="J46" i="1" s="1"/>
  <c r="C10" i="4"/>
  <c r="B10" i="4"/>
  <c r="A10" i="4"/>
  <c r="I37" i="1"/>
  <c r="J37" i="1" s="1"/>
  <c r="I38" i="1"/>
  <c r="I39" i="1"/>
  <c r="J39" i="1" s="1"/>
  <c r="C9" i="4"/>
  <c r="B9" i="4"/>
  <c r="A9" i="4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C8" i="4"/>
  <c r="B8" i="4"/>
  <c r="A8" i="4"/>
  <c r="I9" i="1"/>
  <c r="I11" i="1"/>
  <c r="J11" i="1" s="1"/>
  <c r="I12" i="1"/>
  <c r="J12" i="1" s="1"/>
  <c r="I13" i="1"/>
  <c r="J13" i="1" s="1"/>
  <c r="I15" i="1"/>
  <c r="J15" i="1" s="1"/>
  <c r="I16" i="1"/>
  <c r="J16" i="1" s="1"/>
  <c r="I17" i="1"/>
  <c r="J17" i="1" s="1"/>
  <c r="I19" i="1"/>
  <c r="J19" i="1" s="1"/>
  <c r="I20" i="1"/>
  <c r="J20" i="1" s="1"/>
  <c r="I21" i="1"/>
  <c r="J21" i="1" s="1"/>
  <c r="I22" i="1"/>
  <c r="J22" i="1" s="1"/>
  <c r="I23" i="1"/>
  <c r="J23" i="1" s="1"/>
  <c r="I25" i="1"/>
  <c r="J25" i="1"/>
  <c r="I26" i="1"/>
  <c r="J26" i="1" s="1"/>
  <c r="I27" i="1"/>
  <c r="J27" i="1" s="1"/>
  <c r="I28" i="1"/>
  <c r="J28" i="1" s="1"/>
  <c r="C7" i="4"/>
  <c r="B7" i="4"/>
  <c r="A7" i="4"/>
  <c r="I7" i="1"/>
  <c r="J7" i="1" s="1"/>
  <c r="J6" i="1" s="1"/>
  <c r="F6" i="4" s="1"/>
  <c r="C6" i="4"/>
  <c r="B6" i="4"/>
  <c r="A6" i="4"/>
  <c r="C5" i="4"/>
  <c r="B5" i="4"/>
  <c r="A5" i="4"/>
  <c r="F4" i="4"/>
  <c r="E4" i="4"/>
  <c r="D4" i="4"/>
  <c r="C4" i="4"/>
  <c r="B4" i="4"/>
  <c r="A4" i="4"/>
  <c r="F3" i="4"/>
  <c r="E3" i="4"/>
  <c r="D3" i="4"/>
  <c r="C3" i="4"/>
  <c r="B3" i="4"/>
  <c r="A3" i="4"/>
  <c r="F2" i="4"/>
  <c r="E2" i="4"/>
  <c r="D2" i="4"/>
  <c r="C2" i="4"/>
  <c r="B2" i="4"/>
  <c r="A2" i="4"/>
  <c r="C1" i="4"/>
  <c r="B1" i="4"/>
  <c r="A1" i="4"/>
  <c r="I158" i="1" l="1"/>
  <c r="I157" i="1" s="1"/>
  <c r="E28" i="4" s="1"/>
  <c r="J97" i="1"/>
  <c r="I85" i="1"/>
  <c r="J85" i="1" s="1"/>
  <c r="J84" i="1" s="1"/>
  <c r="F16" i="4" s="1"/>
  <c r="G8" i="1"/>
  <c r="D7" i="4" s="1"/>
  <c r="I154" i="1"/>
  <c r="J154" i="1" s="1"/>
  <c r="J153" i="1" s="1"/>
  <c r="F26" i="4" s="1"/>
  <c r="I146" i="1"/>
  <c r="J146" i="1" s="1"/>
  <c r="I153" i="1"/>
  <c r="E26" i="4" s="1"/>
  <c r="I156" i="1"/>
  <c r="J156" i="1" s="1"/>
  <c r="J155" i="1" s="1"/>
  <c r="F27" i="4" s="1"/>
  <c r="G36" i="1"/>
  <c r="D9" i="4" s="1"/>
  <c r="J87" i="1"/>
  <c r="I6" i="1"/>
  <c r="E6" i="4" s="1"/>
  <c r="G58" i="1"/>
  <c r="D12" i="4" s="1"/>
  <c r="I47" i="1"/>
  <c r="E11" i="4" s="1"/>
  <c r="I63" i="1"/>
  <c r="E13" i="4" s="1"/>
  <c r="I93" i="1"/>
  <c r="E18" i="4" s="1"/>
  <c r="J98" i="1"/>
  <c r="F19" i="4" s="1"/>
  <c r="G63" i="1"/>
  <c r="D13" i="4" s="1"/>
  <c r="I101" i="1"/>
  <c r="E20" i="4" s="1"/>
  <c r="I134" i="1"/>
  <c r="E23" i="4" s="1"/>
  <c r="G129" i="1"/>
  <c r="D22" i="4" s="1"/>
  <c r="G93" i="1"/>
  <c r="D18" i="4" s="1"/>
  <c r="G79" i="1"/>
  <c r="D14" i="4" s="1"/>
  <c r="I8" i="1"/>
  <c r="E7" i="4" s="1"/>
  <c r="I36" i="1"/>
  <c r="E9" i="4" s="1"/>
  <c r="I58" i="1"/>
  <c r="E12" i="4" s="1"/>
  <c r="J93" i="1"/>
  <c r="F18" i="4" s="1"/>
  <c r="I98" i="1"/>
  <c r="E19" i="4" s="1"/>
  <c r="I145" i="1"/>
  <c r="E25" i="4" s="1"/>
  <c r="G134" i="1"/>
  <c r="D23" i="4" s="1"/>
  <c r="J29" i="1"/>
  <c r="F8" i="4" s="1"/>
  <c r="J47" i="1"/>
  <c r="F11" i="4" s="1"/>
  <c r="J109" i="1"/>
  <c r="F21" i="4" s="1"/>
  <c r="J138" i="1"/>
  <c r="F24" i="4" s="1"/>
  <c r="J9" i="1"/>
  <c r="J8" i="1" s="1"/>
  <c r="F7" i="4" s="1"/>
  <c r="J38" i="1"/>
  <c r="J36" i="1" s="1"/>
  <c r="I40" i="1"/>
  <c r="E10" i="4" s="1"/>
  <c r="J60" i="1"/>
  <c r="J58" i="1" s="1"/>
  <c r="F12" i="4" s="1"/>
  <c r="I82" i="1"/>
  <c r="E15" i="4" s="1"/>
  <c r="I84" i="1"/>
  <c r="E16" i="4" s="1"/>
  <c r="J102" i="1"/>
  <c r="J101" i="1" s="1"/>
  <c r="F20" i="4" s="1"/>
  <c r="I109" i="1"/>
  <c r="E21" i="4" s="1"/>
  <c r="I129" i="1"/>
  <c r="E22" i="4" s="1"/>
  <c r="I155" i="1"/>
  <c r="E27" i="4" s="1"/>
  <c r="G145" i="1"/>
  <c r="D25" i="4" s="1"/>
  <c r="G47" i="1"/>
  <c r="D11" i="4" s="1"/>
  <c r="I29" i="1"/>
  <c r="E8" i="4" s="1"/>
  <c r="I86" i="1"/>
  <c r="E17" i="4" s="1"/>
  <c r="J147" i="1"/>
  <c r="G101" i="1"/>
  <c r="D20" i="4" s="1"/>
  <c r="G138" i="1"/>
  <c r="D24" i="4" s="1"/>
  <c r="G109" i="1"/>
  <c r="D21" i="4" s="1"/>
  <c r="G40" i="1"/>
  <c r="J63" i="1"/>
  <c r="F13" i="4" s="1"/>
  <c r="J79" i="1"/>
  <c r="F14" i="4" s="1"/>
  <c r="J86" i="1"/>
  <c r="F17" i="4" s="1"/>
  <c r="J40" i="1"/>
  <c r="F10" i="4" s="1"/>
  <c r="I79" i="1"/>
  <c r="E14" i="4" s="1"/>
  <c r="J129" i="1"/>
  <c r="F22" i="4" s="1"/>
  <c r="J134" i="1"/>
  <c r="F23" i="4" s="1"/>
  <c r="I138" i="1"/>
  <c r="E24" i="4" s="1"/>
  <c r="G98" i="1"/>
  <c r="D19" i="4" s="1"/>
  <c r="G86" i="1"/>
  <c r="D17" i="4" s="1"/>
  <c r="C31" i="4"/>
  <c r="D10" i="4"/>
  <c r="J158" i="1" l="1"/>
  <c r="J157" i="1" s="1"/>
  <c r="F28" i="4" s="1"/>
  <c r="J145" i="1"/>
  <c r="F25" i="4" s="1"/>
  <c r="G5" i="1"/>
  <c r="D5" i="4" s="1"/>
  <c r="D29" i="4" s="1"/>
  <c r="D32" i="4" s="1"/>
  <c r="F9" i="4"/>
  <c r="J5" i="1"/>
  <c r="F5" i="4" s="1"/>
  <c r="I5" i="1"/>
  <c r="E5" i="4" s="1"/>
</calcChain>
</file>

<file path=xl/sharedStrings.xml><?xml version="1.0" encoding="utf-8"?>
<sst xmlns="http://schemas.openxmlformats.org/spreadsheetml/2006/main" count="429" uniqueCount="294">
  <si>
    <t>Poř.</t>
  </si>
  <si>
    <t>Alter. kód</t>
  </si>
  <si>
    <t>Popis</t>
  </si>
  <si>
    <t>MJ</t>
  </si>
  <si>
    <t>Výměra celkem</t>
  </si>
  <si>
    <t>Jedn. cena</t>
  </si>
  <si>
    <t>Cena</t>
  </si>
  <si>
    <t>DPH</t>
  </si>
  <si>
    <t>Cena DPH</t>
  </si>
  <si>
    <t>Cena s DPH</t>
  </si>
  <si>
    <t>SO_01: Stavební objekt 01</t>
  </si>
  <si>
    <t>002.: Základy</t>
  </si>
  <si>
    <t>216904112</t>
  </si>
  <si>
    <t>Očištění tlakovou vodou zdiva stěn nebo ručně ocelovými kartáči</t>
  </si>
  <si>
    <t>m2</t>
  </si>
  <si>
    <t>006.: Úpravy povrchu</t>
  </si>
  <si>
    <t>620991121</t>
  </si>
  <si>
    <t>Zakrývání vnějších výplní otvorů a dalších předmětů a konstrukcí - z lešení - před znečištěním - jakýkoliv vhodný způsob</t>
  </si>
  <si>
    <t>62201001x</t>
  </si>
  <si>
    <t>Zateplovací systémy stěn budov - obsah ceny: výztužná armovací hmota (lepidlo) a armovací tkanina - ZSP 0 / nezateplené plochy, podstřešní římsy, sloupy, podhled balkonů apod</t>
  </si>
  <si>
    <t>62202040x</t>
  </si>
  <si>
    <t>Zateplovací systémy stěn budov se základní povrchovou úpravou, vrstva tepelné izolace - polystyrén - desky z polystyrénu, EPS 70 F, tl. úpravy 40 mm / ostění a nadpraží</t>
  </si>
  <si>
    <t>62202120x</t>
  </si>
  <si>
    <t>62204020x</t>
  </si>
  <si>
    <t>Zateplovací systémy stěn budov se základní povrchovou úpravou, vrstva tepelné izolace - min. vlákna - desky z minerálních vláken, tl. úpravy 40 mm / nad vstupy</t>
  </si>
  <si>
    <t>62204120x</t>
  </si>
  <si>
    <t>62204180x</t>
  </si>
  <si>
    <t>Zateplovací systémy stěn budov se základní povrchovou úpravou, vrstva tepelné izolace - min. vlákna - desky z minerálních vláken, tl. úpravy 180 mm / podhledy</t>
  </si>
  <si>
    <t>62203030x</t>
  </si>
  <si>
    <t>Zateplovací systémy stěn budov se základní povrchovou úpravou, vrstva tepelné izolace - polystyrén - desky z extrudovaného polystyrénu, tl. úpravy 30 mm / parapety</t>
  </si>
  <si>
    <t>62203120x</t>
  </si>
  <si>
    <t>62208001x</t>
  </si>
  <si>
    <t>Provedení říms a šambrán, polystyrén tl. 30 mm se základní povrchovou úpravou</t>
  </si>
  <si>
    <t>62247115x</t>
  </si>
  <si>
    <t>Dekorativní probarvená tenkovrstvá silikátová omítka - vč. penetrace</t>
  </si>
  <si>
    <t>62247116x</t>
  </si>
  <si>
    <t>Dekorativní omítka s kamennou drtí - vč. penetrace / ozn. SP</t>
  </si>
  <si>
    <t>SPCM</t>
  </si>
  <si>
    <t>m</t>
  </si>
  <si>
    <t>Okenní APU lišta</t>
  </si>
  <si>
    <t>Lišta rohová plastová - s tkaninou</t>
  </si>
  <si>
    <t>Lišta s okapničkou - plastová T</t>
  </si>
  <si>
    <t>Dilatační profil</t>
  </si>
  <si>
    <t>62209002x</t>
  </si>
  <si>
    <t>D+M perlinky - příplatek za druhou vrstvu (do výše 2 m)</t>
  </si>
  <si>
    <t>62209003x</t>
  </si>
  <si>
    <t>Dodávka a montáž tekutého oplechování nově vytvořených říms</t>
  </si>
  <si>
    <t>0061: Omítky vnitřní</t>
  </si>
  <si>
    <t>610991111</t>
  </si>
  <si>
    <t>Zakrývání vnitřních výplní otvorů a dalších předmětů a konstrukcí před znečištěním - jakýkoliv vhodný způsob</t>
  </si>
  <si>
    <t>612409991</t>
  </si>
  <si>
    <t>Začištění omítek - kolem oken, dveří, podlah, obkladů apod.</t>
  </si>
  <si>
    <t>612425931</t>
  </si>
  <si>
    <t>Omítka vápenná vnitřní, ostění okenního nebo dveřního - omítka štuková</t>
  </si>
  <si>
    <t>62204160x</t>
  </si>
  <si>
    <t>Zateplovací systémy stěn budov se základní povrchovou úpravou, vrstva tepelné izolace - min. vlákna - desky z minerálních vláken, tl. úpravy 160 mm / schodiště + průvlak</t>
  </si>
  <si>
    <t>Zateplovací systémy stěn budov se základní povrchovou úpravou, vrstva tepelné izolace - min. vlákna - desky z minerálních vláken, tl. úpravy 180 mm / půdní prostor č.p. 17</t>
  </si>
  <si>
    <t>0062: Omítky vnější</t>
  </si>
  <si>
    <t>623451132</t>
  </si>
  <si>
    <t>Vnější omítka pilířů nebo sloupů cementová - omítka hladká, rovná, stupeň složitosti III / komíny</t>
  </si>
  <si>
    <t>621421133</t>
  </si>
  <si>
    <t>Vnější omítka podhledů vápenná nebo vápenocementová - omítka hladká, stupeň složitosti III / podstřešní římsy</t>
  </si>
  <si>
    <t>622422111</t>
  </si>
  <si>
    <t>Oprava vnějších omítek vápenných a vápenocementových - stupeň členitosti I a II, plocha do 10 %, omítka hladká</t>
  </si>
  <si>
    <t>0064: Výplně otvorů</t>
  </si>
  <si>
    <t>64000001x</t>
  </si>
  <si>
    <t>Ozn. 01 - Okno plastové, jednokřídlé, sklopné 700x400 mm - dodávka a montáž (provedení dle PD)</t>
  </si>
  <si>
    <t>kus</t>
  </si>
  <si>
    <t>64000002x</t>
  </si>
  <si>
    <t>Ozn. 02 - Dveře plastové, jednokřídlé, s nadsvětlíkem, 850+350x2000+300 mm - dodávka a montáž (provedení dle PD)</t>
  </si>
  <si>
    <t>648991113</t>
  </si>
  <si>
    <t>Osazování parapetních desek na cementovou maltu - plastické a poloplastické hmoty, šířka přes 200 mm</t>
  </si>
  <si>
    <t>Deska parapetní plastová vč. ukončení plastovými koncovkami - rš cca 350 mm</t>
  </si>
  <si>
    <t>642944121</t>
  </si>
  <si>
    <t>Osazení ocelových dveřních zárubní lisovaných nebo z úhelníků, dodatečně - plocha do 2,5 m2</t>
  </si>
  <si>
    <t>Zárubeň ocelová - rozměry 800×1970 mm</t>
  </si>
  <si>
    <t>009.: Ostatní konstrukce a práce</t>
  </si>
  <si>
    <t>90001001x</t>
  </si>
  <si>
    <t>Dodávka a montáž cedulí (dle požadavku investora) - statní znak, označení obec. úřadu, označení pošty, spořitelny, kadeřnictví apod.</t>
  </si>
  <si>
    <t>soubor</t>
  </si>
  <si>
    <t>90001002x</t>
  </si>
  <si>
    <t>Dodávka a montáž poštovních schránek (dle požadavku investora)</t>
  </si>
  <si>
    <t>90001003x</t>
  </si>
  <si>
    <t>Vyčištění podstřešního a půdního prostoru</t>
  </si>
  <si>
    <t>hod</t>
  </si>
  <si>
    <t>90003001x</t>
  </si>
  <si>
    <t>Vlez do půdního prostoru, rozměr 600x600 mm - zateplený, s požární odolností 15 min, typ EW-15-DP3 / dodávka a montáž</t>
  </si>
  <si>
    <t>90003002x</t>
  </si>
  <si>
    <t>Zateplená dvířka v rámu (před skříně elektro) / dodávka a montáž</t>
  </si>
  <si>
    <t>90003003x</t>
  </si>
  <si>
    <t>Dodávka a montáž držáků vlajek (dle požadavku investora)</t>
  </si>
  <si>
    <t>kpl</t>
  </si>
  <si>
    <t>90003004x</t>
  </si>
  <si>
    <t>Dodávka a montáž dveřní PT ventilační mřížky - vč. vyříznutí otvoru ve dveřích</t>
  </si>
  <si>
    <t>90003005x</t>
  </si>
  <si>
    <t>Demontáž a opětovná montáž erbu</t>
  </si>
  <si>
    <t>90003006x</t>
  </si>
  <si>
    <t>Detektor na oxid uhelnatý - dodávka a montáž</t>
  </si>
  <si>
    <t>90003007x</t>
  </si>
  <si>
    <t>Hasící přístroj CO2 s hasící schopností 55 B - dodávka a montáž</t>
  </si>
  <si>
    <t>0094: Lešení</t>
  </si>
  <si>
    <t>941941041</t>
  </si>
  <si>
    <t>Montáž lešení lehkého pracovního řadového s podlahami - šířka přes 1,00 do 1,20 m, výška do 10 m</t>
  </si>
  <si>
    <t>941941291</t>
  </si>
  <si>
    <t>Příplatek k ceně montáže lešení lehkého pracovního řadového s podlahami - za první a každý další i započatý měsíc použití lešení, k ceně -1041</t>
  </si>
  <si>
    <t>941941841</t>
  </si>
  <si>
    <t>Demontáž lešení lehkého pracovního řadového s podlahami - šířka přes 1,00 do 1,20 m, výška do 10 m</t>
  </si>
  <si>
    <t>94100001x</t>
  </si>
  <si>
    <t>Montáž a demontáž ochranné sítě na lešení</t>
  </si>
  <si>
    <t>0096: Bourací práce</t>
  </si>
  <si>
    <t>979011111</t>
  </si>
  <si>
    <t>Svislá doprava suti a vybouraných hmot - doprava za prvé podlaží nad nebo pod základním podlažím</t>
  </si>
  <si>
    <t>t</t>
  </si>
  <si>
    <t>979011121</t>
  </si>
  <si>
    <t>Svislá doprava suti a vybouraných hmot - doprava za každé další podlaží</t>
  </si>
  <si>
    <t>979082111</t>
  </si>
  <si>
    <t>Vnitrostaveništní doprava suti a vybouraných hmot - vzdálenost do 10 m</t>
  </si>
  <si>
    <t>979082121</t>
  </si>
  <si>
    <t>Vnitrostaveništní doprava suti a vybouraných hmot - vzdálenost za každých dalších 5 m</t>
  </si>
  <si>
    <t>979081111</t>
  </si>
  <si>
    <t>Odvoz suti a vybouraných hmot na skládku - vzdálenost do 1 km</t>
  </si>
  <si>
    <t>979081121</t>
  </si>
  <si>
    <t>Odvoz suti a vybouraných hmot na skládku - vzdálenost za každý další 1 km</t>
  </si>
  <si>
    <t>97999001x</t>
  </si>
  <si>
    <t>Poplatek za skládku - suť a vybourané hmoty</t>
  </si>
  <si>
    <t>968061112</t>
  </si>
  <si>
    <t>Vyvěšení nebo zavěšení dřevěných křídel - okno - plocha do 1,5 m2</t>
  </si>
  <si>
    <t>968062354</t>
  </si>
  <si>
    <t>Vybourání dřevěných výplní otvorů nebo stěn - okenní rám - dvojitý nebo zdvojený, plocha do 1 m2</t>
  </si>
  <si>
    <t>968071126</t>
  </si>
  <si>
    <t>Vyvěšení nebo zavěšení kovových křídel - dveře - plocha přes 2 m2</t>
  </si>
  <si>
    <t>968062456</t>
  </si>
  <si>
    <t>Vybourání dřevěných výplní otvorů nebo stěn - dveřní zárubeň - plocha přes 2 m2</t>
  </si>
  <si>
    <t>97608530x</t>
  </si>
  <si>
    <t>Demontáž původního vlezu - plocha do 0,60 m2</t>
  </si>
  <si>
    <t>97607410x</t>
  </si>
  <si>
    <t>Demontáží konzolí vlajek, poštovních schránek, cedulí</t>
  </si>
  <si>
    <t>978015221</t>
  </si>
  <si>
    <t>Otlučení omítek vnějších vápenných nebo vápenocementových - stupeň složitosti I. až IV., rozsah do 10 %</t>
  </si>
  <si>
    <t>971024461</t>
  </si>
  <si>
    <t>Vybourání otvorů ve zdivu kamenném (smíšeném) - zdivo kamenné, malta vápenná nebo vápenocementová, plocha do 0,25 m2, tl. do 600 mm</t>
  </si>
  <si>
    <t>021.: Silnoproud</t>
  </si>
  <si>
    <t>21000001x</t>
  </si>
  <si>
    <t>Demontáž stávajícího svislého vedení hromosvodu + dodávka a montáž nového vedení - vč. dodávky delších úchytek a provedení revize / 5x svislý svod - celkem cca 51 m</t>
  </si>
  <si>
    <t>21000002x</t>
  </si>
  <si>
    <t>Demontáž stávajícího osvětlení + dodávka a montáž nového osvětlení - vč. úpravy rozvodů a revize</t>
  </si>
  <si>
    <t>022.: Slaboproud</t>
  </si>
  <si>
    <t>22000001x</t>
  </si>
  <si>
    <t>Demontáž a opětovná montáž telefonního přístroje vč. vysunutí telefonního rozvaděče - demontáž a dodávku bude provádět vlastník</t>
  </si>
  <si>
    <t>099.: Přesun hmot HSV</t>
  </si>
  <si>
    <t>999281111</t>
  </si>
  <si>
    <t>Přesun hmot pro opravy a údržbu dosavadních objektů, včetně vnějších plášťů - výška do 25 m</t>
  </si>
  <si>
    <t>713.: Izolace tepelné</t>
  </si>
  <si>
    <t>713111111</t>
  </si>
  <si>
    <t>Montáž tepelné izolace běžných stavebních konstrukcí stropů nebo střech - vrchem, kladená volně, bez překrytí lepenkou</t>
  </si>
  <si>
    <t>713111121</t>
  </si>
  <si>
    <t>Montáž tepelné izolace běžných stavebních konstrukcí stropů nebo střech - rovných spodem, s úpravou vázacím drátem</t>
  </si>
  <si>
    <t>713191121</t>
  </si>
  <si>
    <t>Izolace tepelné běžných stavebních konstrukcí překrytím celé plochy izolace pásem - A 400/H, se slepením přesahů</t>
  </si>
  <si>
    <t>71319112x</t>
  </si>
  <si>
    <t>Izolace tepelné běžných stavebních konstrukcí - dodávka a montáž parotěsné zábrany</t>
  </si>
  <si>
    <t>998713203</t>
  </si>
  <si>
    <t>Přesun hmot pro tepelné izolace - výška do 24 m</t>
  </si>
  <si>
    <t>%</t>
  </si>
  <si>
    <t>721.: Vnitřní kanalizace</t>
  </si>
  <si>
    <t>721242803</t>
  </si>
  <si>
    <t>Demontáž lapačů střešních splavenin - DN 100</t>
  </si>
  <si>
    <t>72117001x</t>
  </si>
  <si>
    <t>Opravy odpadního ležatého potrubí pro osazení střešního lapače splavenin - zkrácení potrubí a osazení patkového kolena a svislého potrubí / dodávka a montáž vč. zemních prací</t>
  </si>
  <si>
    <t>72124001x</t>
  </si>
  <si>
    <t>Dodávka a montáž  - lapače střešních splavenin</t>
  </si>
  <si>
    <t>998721201</t>
  </si>
  <si>
    <t>Přesun hmot pro vnitřní kanalizace - výška do 6 m</t>
  </si>
  <si>
    <t>760.: Konstrukce sádrokartonové</t>
  </si>
  <si>
    <t>763132220</t>
  </si>
  <si>
    <t>Podhledy sádrokartonové, systém D 112 - desky protipožární, tloušťka desky 15 mm</t>
  </si>
  <si>
    <t>998763403</t>
  </si>
  <si>
    <t>Přesun hmot pro sádrokartonové konstrukce - výška objektu přes 12 m do 24 m</t>
  </si>
  <si>
    <t>762.: Konstrukce tesařské</t>
  </si>
  <si>
    <t>762342812</t>
  </si>
  <si>
    <t>Demontáž laťování střech sklonu do 60 ° - z latí, průřezová plocha do 25 cm2, osová vzdálenost přes 0,22 do 0,50 m</t>
  </si>
  <si>
    <t>76234220x</t>
  </si>
  <si>
    <t>Montáž a dodávka laťování vč. kontralatí - latě impregnované</t>
  </si>
  <si>
    <t>762523108</t>
  </si>
  <si>
    <t>Položení podlah - hoblovaných na sraz, z fošen</t>
  </si>
  <si>
    <t>762526110</t>
  </si>
  <si>
    <t>Položení podlah - polštářů pod podlahy, osová vzdálenost do 650 mm</t>
  </si>
  <si>
    <t>762595000</t>
  </si>
  <si>
    <t>Spojovací a ochranné prostředky - hřebíky, vruty</t>
  </si>
  <si>
    <t>m3</t>
  </si>
  <si>
    <t>Hranoly a fošny z jehličnatého dřeva - jakost I</t>
  </si>
  <si>
    <t>998762203</t>
  </si>
  <si>
    <t>Přesun hmot pro tesařské konstrukce - výška do 24 m</t>
  </si>
  <si>
    <t>764.: Konstrukce klempířské</t>
  </si>
  <si>
    <t>764430840</t>
  </si>
  <si>
    <t>Demontáž oplechování zdí a nadezdívek - rš od 330 do 500 mm</t>
  </si>
  <si>
    <t>764421830</t>
  </si>
  <si>
    <t>Demontáž oplechování římsy - rš od 100 do 200 mm</t>
  </si>
  <si>
    <t>764410850</t>
  </si>
  <si>
    <t>Demontáž oplechování parapetů - rš od 100 do 330 mm</t>
  </si>
  <si>
    <t>764410880</t>
  </si>
  <si>
    <t>Demontáž oplechování parapetů - rš od 400 do 600 mm</t>
  </si>
  <si>
    <t>764352801</t>
  </si>
  <si>
    <t>Demontáž žlabů - podokapní půlkruhové, rovné, rš 250 mm, sklon do 45 °</t>
  </si>
  <si>
    <t>764352811</t>
  </si>
  <si>
    <t>Demontáž žlabů - podokapní půlkruhové, rovné, rš 330 mm, sklon do 45 °</t>
  </si>
  <si>
    <t>764454801</t>
  </si>
  <si>
    <t>Demontáž odpadních trub - trouby kruhové, d = 75 a 100 mm</t>
  </si>
  <si>
    <t>764530540</t>
  </si>
  <si>
    <t>Oplechování ze zinkotitanového Zn-Ti plechu zdí a nadezdívek včetně rohů - rš do 500 mm (420 mm)</t>
  </si>
  <si>
    <t>764521540</t>
  </si>
  <si>
    <t>Oplechování říms a ozdobných prvků ze zinkotitanového Zn-Ti plechu - rš do 250 mm (210 mm)</t>
  </si>
  <si>
    <t>764252501</t>
  </si>
  <si>
    <t>Žlaby ze zinkotitanového Zn-Ti plechu, včetně háků, čel, rohů, rovných hrdel a dilatací - podokapní půlkruhové, rš 250 mm</t>
  </si>
  <si>
    <t>764252503</t>
  </si>
  <si>
    <t>Žlaby ze zinkotitanového Zn-Ti plechu, včetně háků, čel, rohů, rovných hrdel a dilatací - podokapní půlkruhové, rš 330 mm</t>
  </si>
  <si>
    <t>764259531</t>
  </si>
  <si>
    <t>Doplňky žlabů ze zinkotitanového Zn-Ti plechu - kotlík pro podokapní žlaby</t>
  </si>
  <si>
    <t>764554502</t>
  </si>
  <si>
    <t>Odpadní trouby ze zinkotitanového Zn-Ti plechu - kruh., vč. zdeří, manžet, odb., kolen, výp. vody, přechod. kusů a odsk., d 75 - 100 mm</t>
  </si>
  <si>
    <t>76441035x</t>
  </si>
  <si>
    <t>76441037x</t>
  </si>
  <si>
    <t>Oplechování parapetů z eloxovaného hliníkového plechu s povrchovou úpravou, včetně koncovek - rš 520 mm</t>
  </si>
  <si>
    <t>76423353x</t>
  </si>
  <si>
    <t>76423355x</t>
  </si>
  <si>
    <t>Oplechování - přesahu ETICS, rš 520 mm</t>
  </si>
  <si>
    <t>76429652x</t>
  </si>
  <si>
    <t>Ostatní prvky střešní ze zinkotitanového Zn-Ti plechu - lišta dilatační, rš 100 mm</t>
  </si>
  <si>
    <t>998764203</t>
  </si>
  <si>
    <t>Přesun hmot pro klempířské konstrukce - výška do 24 m</t>
  </si>
  <si>
    <t>765.: Krytiny tvrdé</t>
  </si>
  <si>
    <t>765312813</t>
  </si>
  <si>
    <t>Demontáž pálené krytiny - z tašek drážkových, na sucho, k dalšímu použití / vč. folie</t>
  </si>
  <si>
    <t>76533121x</t>
  </si>
  <si>
    <t>Zastřešení betonovou krytinou - s povrchovou úpravou, střechy jednoduché, na sucho, vč. doplňků a příslušenství / dodávka a montáž</t>
  </si>
  <si>
    <t>765901131</t>
  </si>
  <si>
    <t>Ostatní práce - zakrytí šikmých střech podstřešní hydroizolační fólií - dodávka a montáž</t>
  </si>
  <si>
    <t>998765203</t>
  </si>
  <si>
    <t>Přesun hmot pro tvrdé krytiny - výška do 24 m</t>
  </si>
  <si>
    <t>766.: Konstrukce truhlářské</t>
  </si>
  <si>
    <t>766661112</t>
  </si>
  <si>
    <t>Montáž dveřních křídel kompletizovaných, otevíravých, do ocelové nebo fošnové zárubně - natřené, jednokřídlové, šířka do 800 mm</t>
  </si>
  <si>
    <t>Dveře vnitřní jednokřídlé - plné, rozměry 800×1970 mm / vč. kování</t>
  </si>
  <si>
    <t>998766203</t>
  </si>
  <si>
    <t>Přesun hmot pro truhlářské konstrukce - výška do 24 m</t>
  </si>
  <si>
    <t>767.: Konstrukce zámečnické</t>
  </si>
  <si>
    <t>767811100</t>
  </si>
  <si>
    <t>Montáž větracích mřížek - jakýkoliv typ</t>
  </si>
  <si>
    <t>76781119x</t>
  </si>
  <si>
    <t>Příplatek za osazení větracích mřížek - proříznutí nových větracích otvorů</t>
  </si>
  <si>
    <t>Ventilační mřížka (kotelna)</t>
  </si>
  <si>
    <t>76701001x</t>
  </si>
  <si>
    <t>Ozn. Z/1 - Ocelová stříška nad vstupem, rozměr 1000x350x180 mm - dodávka a montáž vč. obložení cementotřískovými deskami oplechování / provedení dle PD</t>
  </si>
  <si>
    <t>76701002x</t>
  </si>
  <si>
    <t>Ozn. Z/2 - Ocelová stříška nad vstupem, rozměr 1400x350x180 mm - dodávka a montáž vč. obložení cementotřískovými deskami a oplechování / provedení dle PD</t>
  </si>
  <si>
    <t>998767203</t>
  </si>
  <si>
    <t>Přesun hmot pro zámečnické konstrukce - výška do 24 m</t>
  </si>
  <si>
    <t>783.: Nátěry</t>
  </si>
  <si>
    <t>783902811</t>
  </si>
  <si>
    <t>Ostatní natěračské práce - odstranění starých nátěrů, typ odstraňovačem nátěrů s umytím / drobné kovové konstrukce, zábradlí, mříže</t>
  </si>
  <si>
    <t>783903811</t>
  </si>
  <si>
    <t>Ostatní natěračské práce - odmaštění, typ chemickými rozpouštědly</t>
  </si>
  <si>
    <t>783226100</t>
  </si>
  <si>
    <t>Nátěry kovových stavebních doplňkových konstrukcí syntetické, na vzduchu schnoucí - základní</t>
  </si>
  <si>
    <t>783222100</t>
  </si>
  <si>
    <t>Nátěry kovových stavebních doplňkových konstrukcí syntetické, na vzduchu schnoucí - dvojnásobné</t>
  </si>
  <si>
    <t>783522000</t>
  </si>
  <si>
    <t>Nátěry klempířských konstrukcí syntetické, na vzduchu schnoucí, standardními barvami - dvojnásobné a základní nátěr reaktivní barvou</t>
  </si>
  <si>
    <t>783624300</t>
  </si>
  <si>
    <t>Nátěry truhlářských výrobků syntetické, na vzduchu schnoucí, standardními barvami - dvojnásobné a 1× email s 2× plným tmelením / nátěr ramů oken</t>
  </si>
  <si>
    <t>783726200</t>
  </si>
  <si>
    <t>Nátěry tesařských konstrukcí syntetické, na vzduchu schnoucí, standard. barvami, lazurovacím lakem - 2× lakování / viditilné prvky krovu - krokve, případné dřevěné obložení</t>
  </si>
  <si>
    <t>784.: Malby</t>
  </si>
  <si>
    <t>784453631</t>
  </si>
  <si>
    <t>Malby z malířských směsí vhodná i na sádrokarton - mal. směs tekutá disperzní, bílá, otěruvz., dvojnás. s pen. nátěrem, v místnostech, výška do 3,8 m / malby ostění a nadpraží u vyměněných oken, dveří a podhledy</t>
  </si>
  <si>
    <t>TZ4.: Vytápění</t>
  </si>
  <si>
    <t>73000001x</t>
  </si>
  <si>
    <t>VRN.: Vedlejší rozpočtové náklady</t>
  </si>
  <si>
    <t>07</t>
  </si>
  <si>
    <t>Zařízení staveniště, stavby - ochrana stávajících konstrukcí / dlažby, podlahové krytin, obklady, soklíky, omítky, zárubně, okna, dveře, hodiny apod.</t>
  </si>
  <si>
    <t>Celkem (bez DPH)</t>
  </si>
  <si>
    <t>Celkem (včetně DPH)</t>
  </si>
  <si>
    <t>Zateplovací systémy stěn budov se základní povrchovou úpravou, vrstva tepelné izolace - polystyrén - desky z polystyrénu, EPS 70 F, tl. úpravy 150 mm</t>
  </si>
  <si>
    <t>Zateplovací systémy stěn budov se základní povrchovou úpravou, vrstva tepelné izolace - min. vlákna - desky z minerálních vláken, tl. úpravy 150 mm / nad vstupy</t>
  </si>
  <si>
    <t>Zateplovací systémy stěn budov se základní povrchovou úpravou, vrstva tepelné izolace - polystyrén - desky z extrudovaného polystyrénu, tl. úpravy 150 m</t>
  </si>
  <si>
    <t>Lišta soklová - rozměry 150 mm</t>
  </si>
  <si>
    <t>Deska izolační minerální - tloušťka 120 mm</t>
  </si>
  <si>
    <t>Zateplovací systémy stropů spodem se základní povrchovou úpravou, vrstva tepelné izolace - polystyrén - desky z extrudovaného polystyrénu, tl. úpravy 150 m</t>
  </si>
  <si>
    <t>62203130x</t>
  </si>
  <si>
    <t>Oplechování - styku ETICS se střešní krytinou, rš 330 mm</t>
  </si>
  <si>
    <t>Oplechování parapetů z eloxovaného hliníkového plechu s povrchovou úpravou, včetně koncovek - rš 33¨60 mm</t>
  </si>
  <si>
    <t>Změna zdroje topení - kotelna (rozvod topení a plynovod, vodovod a kanalizace) čp. 17 a čp. 129 - viz. samostatná příloha</t>
  </si>
  <si>
    <t>Zateplení a výměna topného zdroje obecního úřadu Třebívlice</t>
  </si>
  <si>
    <t>Příloha č. 5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</si>
</sst>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</numFmts>
  <fonts count="8" x14ac:knownFonts="1">
    <font>
      <sz val="10"/>
      <name val="Arial"/>
      <charset val="238"/>
    </font>
    <font>
      <sz val="10"/>
      <color indexed="53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8"/>
      <name val="Arial CE"/>
      <charset val="238"/>
    </font>
    <font>
      <b/>
      <sz val="12"/>
      <color indexed="25"/>
      <name val="Arial"/>
      <family val="2"/>
      <charset val="238"/>
    </font>
    <font>
      <b/>
      <sz val="11"/>
      <color indexed="6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/>
    <xf numFmtId="16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/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center"/>
    </xf>
    <xf numFmtId="164" fontId="6" fillId="0" borderId="0" xfId="0" applyNumberFormat="1" applyFont="1" applyAlignment="1"/>
    <xf numFmtId="49" fontId="6" fillId="0" borderId="0" xfId="0" applyNumberFormat="1" applyFont="1" applyAlignment="1"/>
    <xf numFmtId="165" fontId="6" fillId="0" borderId="0" xfId="0" applyNumberFormat="1" applyFont="1" applyFill="1" applyBorder="1" applyAlignment="1"/>
    <xf numFmtId="166" fontId="6" fillId="0" borderId="0" xfId="0" applyNumberFormat="1" applyFont="1" applyAlignment="1"/>
    <xf numFmtId="167" fontId="6" fillId="0" borderId="0" xfId="0" applyNumberFormat="1" applyFont="1" applyAlignment="1"/>
    <xf numFmtId="164" fontId="7" fillId="0" borderId="0" xfId="0" applyNumberFormat="1" applyFont="1" applyAlignment="1"/>
    <xf numFmtId="49" fontId="7" fillId="0" borderId="0" xfId="0" applyNumberFormat="1" applyFont="1" applyAlignment="1"/>
    <xf numFmtId="165" fontId="7" fillId="0" borderId="0" xfId="0" applyNumberFormat="1" applyFont="1" applyFill="1" applyBorder="1" applyAlignment="1"/>
    <xf numFmtId="166" fontId="7" fillId="0" borderId="0" xfId="0" applyNumberFormat="1" applyFont="1" applyAlignment="1"/>
    <xf numFmtId="167" fontId="7" fillId="0" borderId="0" xfId="0" applyNumberFormat="1" applyFont="1" applyAlignment="1"/>
    <xf numFmtId="164" fontId="3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right" vertical="top"/>
    </xf>
    <xf numFmtId="166" fontId="3" fillId="0" borderId="2" xfId="0" applyNumberFormat="1" applyFont="1" applyBorder="1" applyAlignment="1">
      <alignment horizontal="right" vertical="top"/>
    </xf>
    <xf numFmtId="167" fontId="3" fillId="0" borderId="2" xfId="0" applyNumberFormat="1" applyFont="1" applyBorder="1" applyAlignment="1">
      <alignment horizontal="right" vertical="top"/>
    </xf>
    <xf numFmtId="0" fontId="0" fillId="0" borderId="0" xfId="0" applyNumberFormat="1"/>
    <xf numFmtId="0" fontId="6" fillId="0" borderId="3" xfId="0" applyFont="1" applyBorder="1" applyAlignment="1"/>
    <xf numFmtId="167" fontId="6" fillId="0" borderId="3" xfId="0" applyNumberFormat="1" applyFont="1" applyBorder="1" applyAlignment="1"/>
    <xf numFmtId="0" fontId="6" fillId="0" borderId="0" xfId="0" applyFont="1" applyAlignment="1"/>
    <xf numFmtId="0" fontId="7" fillId="0" borderId="0" xfId="0" applyFont="1" applyAlignment="1"/>
    <xf numFmtId="49" fontId="6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3"/>
  <sheetViews>
    <sheetView tabSelected="1" topLeftCell="C1" workbookViewId="0">
      <pane ySplit="3" topLeftCell="A4" activePane="bottomLeft" state="frozen"/>
      <selection activeCell="C1" sqref="C1"/>
      <selection pane="bottomLeft" activeCell="E22" sqref="E22"/>
    </sheetView>
  </sheetViews>
  <sheetFormatPr defaultRowHeight="12.75" outlineLevelRow="1" x14ac:dyDescent="0.2"/>
  <cols>
    <col min="1" max="1" width="5.7109375" hidden="1" customWidth="1"/>
    <col min="2" max="2" width="10" hidden="1" customWidth="1"/>
    <col min="3" max="3" width="96.42578125" customWidth="1"/>
    <col min="4" max="4" width="12.85546875" customWidth="1"/>
    <col min="5" max="5" width="11" customWidth="1"/>
    <col min="6" max="6" width="12.85546875" customWidth="1"/>
  </cols>
  <sheetData>
    <row r="1" spans="1:7" ht="21.6" customHeight="1" x14ac:dyDescent="0.25">
      <c r="A1" s="16" t="str">
        <f>IF(Zakázka!$A$1=0,"",Zakázka!$A$1)</f>
        <v/>
      </c>
      <c r="B1" s="17" t="str">
        <f>IF(Zakázka!$B$1=0,"",Zakázka!$B$1)</f>
        <v/>
      </c>
      <c r="C1" s="38" t="str">
        <f>IF(Zakázka!$C$1=0,"",Zakázka!$C$1)</f>
        <v>Zateplení a výměna topného zdroje obecního úřadu Třebívlice</v>
      </c>
      <c r="D1" s="38"/>
      <c r="E1" s="38"/>
      <c r="F1" s="38"/>
      <c r="G1" s="1"/>
    </row>
    <row r="2" spans="1:7" ht="21.6" customHeight="1" x14ac:dyDescent="0.25">
      <c r="A2" s="16" t="str">
        <f>IF(Zakázka!$A$2=0,"",Zakázka!$A$2)</f>
        <v/>
      </c>
      <c r="B2" s="17" t="str">
        <f>IF(Zakázka!$B$2=0,"",Zakázka!$B$2)</f>
        <v/>
      </c>
      <c r="C2" s="17" t="str">
        <f>IF(Zakázka!$C$2=0,"",Zakázka!$C$2)</f>
        <v/>
      </c>
      <c r="D2" s="20" t="str">
        <f>IF(Zakázka!$G$2=0,"",Zakázka!$G$2)</f>
        <v/>
      </c>
      <c r="E2" s="20" t="str">
        <f>IF(Zakázka!$I$2=0,"",Zakázka!$I$2)</f>
        <v/>
      </c>
      <c r="F2" s="20" t="str">
        <f>IF(Zakázka!$J$2=0,"",Zakázka!$J$2)</f>
        <v/>
      </c>
      <c r="G2" s="1"/>
    </row>
    <row r="3" spans="1:7" ht="13.5" thickBot="1" x14ac:dyDescent="0.25">
      <c r="A3" s="13" t="str">
        <f>IF(Zakázka!$A$3=0,"",Zakázka!$A$3)</f>
        <v>Poř.</v>
      </c>
      <c r="B3" s="14" t="str">
        <f>IF(Zakázka!$B$3=0,"",Zakázka!$B$3)</f>
        <v>Alter. kód</v>
      </c>
      <c r="C3" s="14" t="str">
        <f>IF(Zakázka!$C$3=0,"",Zakázka!$C$3)</f>
        <v>Popis</v>
      </c>
      <c r="D3" s="13" t="str">
        <f>IF(Zakázka!$G$3=0,"",Zakázka!$G$3)</f>
        <v>Cena</v>
      </c>
      <c r="E3" s="13" t="str">
        <f>IF(Zakázka!$I$3=0,"",Zakázka!$I$3)</f>
        <v>Cena DPH</v>
      </c>
      <c r="F3" s="13" t="str">
        <f>IF(Zakázka!$J$3=0,"",Zakázka!$J$3)</f>
        <v>Cena s DPH</v>
      </c>
      <c r="G3" s="2"/>
    </row>
    <row r="4" spans="1:7" ht="12" customHeight="1" x14ac:dyDescent="0.2">
      <c r="A4" s="4" t="str">
        <f>IF(Zakázka!$A$4=0,"",Zakázka!$A$4)</f>
        <v/>
      </c>
      <c r="B4" s="6" t="str">
        <f>IF(Zakázka!$B$4=0,"",Zakázka!$B$4)</f>
        <v/>
      </c>
      <c r="C4" s="6" t="str">
        <f>IF(Zakázka!$C$4=0,"",Zakázka!$C$4)</f>
        <v/>
      </c>
      <c r="D4" s="4" t="str">
        <f>IF(Zakázka!$G$4=0,"",Zakázka!$G$4)</f>
        <v/>
      </c>
      <c r="E4" s="4" t="str">
        <f>IF(Zakázka!$I$4=0,"",Zakázka!$I$4)</f>
        <v/>
      </c>
      <c r="F4" s="4" t="str">
        <f>IF(Zakázka!$J$4=0,"",Zakázka!$J$4)</f>
        <v/>
      </c>
      <c r="G4" s="2"/>
    </row>
    <row r="5" spans="1:7" ht="21.6" customHeight="1" x14ac:dyDescent="0.25">
      <c r="A5" s="16" t="str">
        <f>IF(Zakázka!$A$5=0,"",Zakázka!$A$5)</f>
        <v/>
      </c>
      <c r="B5" s="17" t="str">
        <f>IF(Zakázka!$B$5=0,"",Zakázka!$B$5)</f>
        <v/>
      </c>
      <c r="C5" s="17" t="str">
        <f>IF(Zakázka!$C$5=0,"",Zakázka!$C$5)</f>
        <v>SO_01: Stavební objekt 01</v>
      </c>
      <c r="D5" s="20" t="str">
        <f>IF(Zakázka!$G$5=0,"",Zakázka!$G$5)</f>
        <v/>
      </c>
      <c r="E5" s="20" t="str">
        <f>IF(Zakázka!$I$5=0,"",Zakázka!$I$5)</f>
        <v/>
      </c>
      <c r="F5" s="20" t="str">
        <f>IF(Zakázka!$J$5=0,"",Zakázka!$J$5)</f>
        <v/>
      </c>
      <c r="G5" s="1"/>
    </row>
    <row r="6" spans="1:7" ht="20.45" customHeight="1" outlineLevel="1" x14ac:dyDescent="0.25">
      <c r="A6" s="21" t="str">
        <f>IF(Zakázka!$A$6=0,"",Zakázka!$A$6)</f>
        <v/>
      </c>
      <c r="B6" s="22" t="str">
        <f>IF(Zakázka!$B$6=0,"",Zakázka!$B$6)</f>
        <v/>
      </c>
      <c r="C6" s="22" t="str">
        <f>IF(Zakázka!$C$6=0,"",Zakázka!$C$6)</f>
        <v>002.: Základy</v>
      </c>
      <c r="D6" s="25" t="str">
        <f>IF(Zakázka!$G$6=0,"",Zakázka!$G$6)</f>
        <v/>
      </c>
      <c r="E6" s="25" t="str">
        <f>IF(Zakázka!$I$6=0,"",Zakázka!$I$6)</f>
        <v/>
      </c>
      <c r="F6" s="25" t="str">
        <f>IF(Zakázka!$J$6=0,"",Zakázka!$J$6)</f>
        <v/>
      </c>
      <c r="G6" s="1"/>
    </row>
    <row r="7" spans="1:7" ht="20.45" customHeight="1" outlineLevel="1" x14ac:dyDescent="0.25">
      <c r="A7" s="21" t="str">
        <f>IF(Zakázka!$A$8=0,"",Zakázka!$A$8)</f>
        <v/>
      </c>
      <c r="B7" s="22" t="str">
        <f>IF(Zakázka!$B$8=0,"",Zakázka!$B$8)</f>
        <v/>
      </c>
      <c r="C7" s="22" t="str">
        <f>IF(Zakázka!$C$8=0,"",Zakázka!$C$8)</f>
        <v>006.: Úpravy povrchu</v>
      </c>
      <c r="D7" s="25" t="str">
        <f>IF(Zakázka!$G$8=0,"",Zakázka!$G$8)</f>
        <v/>
      </c>
      <c r="E7" s="25" t="str">
        <f>IF(Zakázka!$I$8=0,"",Zakázka!$I$8)</f>
        <v/>
      </c>
      <c r="F7" s="25" t="str">
        <f>IF(Zakázka!$J$8=0,"",Zakázka!$J$8)</f>
        <v/>
      </c>
      <c r="G7" s="1"/>
    </row>
    <row r="8" spans="1:7" ht="20.45" customHeight="1" outlineLevel="1" x14ac:dyDescent="0.25">
      <c r="A8" s="21" t="str">
        <f>IF(Zakázka!$A$29=0,"",Zakázka!$A$29)</f>
        <v/>
      </c>
      <c r="B8" s="22" t="str">
        <f>IF(Zakázka!$B$29=0,"",Zakázka!$B$29)</f>
        <v/>
      </c>
      <c r="C8" s="22" t="str">
        <f>IF(Zakázka!$C$29=0,"",Zakázka!$C$29)</f>
        <v>0061: Omítky vnitřní</v>
      </c>
      <c r="D8" s="25" t="str">
        <f>IF(Zakázka!$G$29=0,"",Zakázka!$G$29)</f>
        <v/>
      </c>
      <c r="E8" s="25" t="str">
        <f>IF(Zakázka!$I$29=0,"",Zakázka!$I$29)</f>
        <v/>
      </c>
      <c r="F8" s="25" t="str">
        <f>IF(Zakázka!$J$29=0,"",Zakázka!$J$29)</f>
        <v/>
      </c>
      <c r="G8" s="1"/>
    </row>
    <row r="9" spans="1:7" ht="20.45" customHeight="1" outlineLevel="1" x14ac:dyDescent="0.25">
      <c r="A9" s="21" t="str">
        <f>IF(Zakázka!$A$36=0,"",Zakázka!$A$36)</f>
        <v/>
      </c>
      <c r="B9" s="22" t="str">
        <f>IF(Zakázka!$B$36=0,"",Zakázka!$B$36)</f>
        <v/>
      </c>
      <c r="C9" s="22" t="str">
        <f>IF(Zakázka!$C$36=0,"",Zakázka!$C$36)</f>
        <v>0062: Omítky vnější</v>
      </c>
      <c r="D9" s="25" t="str">
        <f>IF(Zakázka!$G$36=0,"",Zakázka!$G$36)</f>
        <v/>
      </c>
      <c r="E9" s="25" t="str">
        <f>IF(Zakázka!$I$36=0,"",Zakázka!$I$36)</f>
        <v/>
      </c>
      <c r="F9" s="25" t="str">
        <f>IF(Zakázka!$J$36=0,"",Zakázka!$J$36)</f>
        <v/>
      </c>
      <c r="G9" s="1"/>
    </row>
    <row r="10" spans="1:7" ht="20.45" customHeight="1" outlineLevel="1" x14ac:dyDescent="0.25">
      <c r="A10" s="21" t="str">
        <f>IF(Zakázka!$A$40=0,"",Zakázka!$A$40)</f>
        <v/>
      </c>
      <c r="B10" s="22" t="str">
        <f>IF(Zakázka!$B$40=0,"",Zakázka!$B$40)</f>
        <v/>
      </c>
      <c r="C10" s="22" t="str">
        <f>IF(Zakázka!$C$40=0,"",Zakázka!$C$40)</f>
        <v>0064: Výplně otvorů</v>
      </c>
      <c r="D10" s="25" t="str">
        <f>IF(Zakázka!$G$40=0,"",Zakázka!$G$40)</f>
        <v/>
      </c>
      <c r="E10" s="25" t="str">
        <f>IF(Zakázka!$I$40=0,"",Zakázka!$I$40)</f>
        <v/>
      </c>
      <c r="F10" s="25" t="str">
        <f>IF(Zakázka!$J$40=0,"",Zakázka!$J$40)</f>
        <v/>
      </c>
      <c r="G10" s="1"/>
    </row>
    <row r="11" spans="1:7" ht="20.45" customHeight="1" outlineLevel="1" x14ac:dyDescent="0.25">
      <c r="A11" s="21" t="str">
        <f>IF(Zakázka!$A$47=0,"",Zakázka!$A$47)</f>
        <v/>
      </c>
      <c r="B11" s="22" t="str">
        <f>IF(Zakázka!$B$47=0,"",Zakázka!$B$47)</f>
        <v/>
      </c>
      <c r="C11" s="22" t="str">
        <f>IF(Zakázka!$C$47=0,"",Zakázka!$C$47)</f>
        <v>009.: Ostatní konstrukce a práce</v>
      </c>
      <c r="D11" s="25" t="str">
        <f>IF(Zakázka!$G$47=0,"",Zakázka!$G$47)</f>
        <v/>
      </c>
      <c r="E11" s="25" t="str">
        <f>IF(Zakázka!$I$47=0,"",Zakázka!$I$47)</f>
        <v/>
      </c>
      <c r="F11" s="25" t="str">
        <f>IF(Zakázka!$J$47=0,"",Zakázka!$J$47)</f>
        <v/>
      </c>
      <c r="G11" s="1"/>
    </row>
    <row r="12" spans="1:7" ht="20.45" customHeight="1" outlineLevel="1" x14ac:dyDescent="0.25">
      <c r="A12" s="21" t="str">
        <f>IF(Zakázka!$A$58=0,"",Zakázka!$A$58)</f>
        <v/>
      </c>
      <c r="B12" s="22" t="str">
        <f>IF(Zakázka!$B$58=0,"",Zakázka!$B$58)</f>
        <v/>
      </c>
      <c r="C12" s="22" t="str">
        <f>IF(Zakázka!$C$58=0,"",Zakázka!$C$58)</f>
        <v>0094: Lešení</v>
      </c>
      <c r="D12" s="25" t="str">
        <f>IF(Zakázka!$G$58=0,"",Zakázka!$G$58)</f>
        <v/>
      </c>
      <c r="E12" s="25" t="str">
        <f>IF(Zakázka!$I$58=0,"",Zakázka!$I$58)</f>
        <v/>
      </c>
      <c r="F12" s="25" t="str">
        <f>IF(Zakázka!$J$58=0,"",Zakázka!$J$58)</f>
        <v/>
      </c>
      <c r="G12" s="1"/>
    </row>
    <row r="13" spans="1:7" ht="20.45" customHeight="1" outlineLevel="1" x14ac:dyDescent="0.25">
      <c r="A13" s="21" t="str">
        <f>IF(Zakázka!$A$63=0,"",Zakázka!$A$63)</f>
        <v/>
      </c>
      <c r="B13" s="22" t="str">
        <f>IF(Zakázka!$B$63=0,"",Zakázka!$B$63)</f>
        <v/>
      </c>
      <c r="C13" s="22" t="str">
        <f>IF(Zakázka!$C$63=0,"",Zakázka!$C$63)</f>
        <v>0096: Bourací práce</v>
      </c>
      <c r="D13" s="25" t="str">
        <f>IF(Zakázka!$G$63=0,"",Zakázka!$G$63)</f>
        <v/>
      </c>
      <c r="E13" s="25" t="str">
        <f>IF(Zakázka!$I$63=0,"",Zakázka!$I$63)</f>
        <v/>
      </c>
      <c r="F13" s="25" t="str">
        <f>IF(Zakázka!$J$63=0,"",Zakázka!$J$63)</f>
        <v/>
      </c>
      <c r="G13" s="1"/>
    </row>
    <row r="14" spans="1:7" ht="20.45" customHeight="1" outlineLevel="1" x14ac:dyDescent="0.25">
      <c r="A14" s="21" t="str">
        <f>IF(Zakázka!$A$79=0,"",Zakázka!$A$79)</f>
        <v/>
      </c>
      <c r="B14" s="22" t="str">
        <f>IF(Zakázka!$B$79=0,"",Zakázka!$B$79)</f>
        <v/>
      </c>
      <c r="C14" s="22" t="str">
        <f>IF(Zakázka!$C$79=0,"",Zakázka!$C$79)</f>
        <v>021.: Silnoproud</v>
      </c>
      <c r="D14" s="25" t="str">
        <f>IF(Zakázka!$G$79=0,"",Zakázka!$G$79)</f>
        <v/>
      </c>
      <c r="E14" s="25" t="str">
        <f>IF(Zakázka!$I$79=0,"",Zakázka!$I$79)</f>
        <v/>
      </c>
      <c r="F14" s="25" t="str">
        <f>IF(Zakázka!$J$79=0,"",Zakázka!$J$79)</f>
        <v/>
      </c>
      <c r="G14" s="1"/>
    </row>
    <row r="15" spans="1:7" ht="20.45" customHeight="1" outlineLevel="1" x14ac:dyDescent="0.25">
      <c r="A15" s="21" t="str">
        <f>IF(Zakázka!$A$82=0,"",Zakázka!$A$82)</f>
        <v/>
      </c>
      <c r="B15" s="22" t="str">
        <f>IF(Zakázka!$B$82=0,"",Zakázka!$B$82)</f>
        <v/>
      </c>
      <c r="C15" s="22" t="str">
        <f>IF(Zakázka!$C$82=0,"",Zakázka!$C$82)</f>
        <v>022.: Slaboproud</v>
      </c>
      <c r="D15" s="25" t="str">
        <f>IF(Zakázka!$G$82=0,"",Zakázka!$G$82)</f>
        <v/>
      </c>
      <c r="E15" s="25" t="str">
        <f>IF(Zakázka!$I$82=0,"",Zakázka!$I$82)</f>
        <v/>
      </c>
      <c r="F15" s="25" t="str">
        <f>IF(Zakázka!$J$82=0,"",Zakázka!$J$82)</f>
        <v/>
      </c>
      <c r="G15" s="1"/>
    </row>
    <row r="16" spans="1:7" ht="20.45" customHeight="1" outlineLevel="1" x14ac:dyDescent="0.25">
      <c r="A16" s="21" t="str">
        <f>IF(Zakázka!$A$84=0,"",Zakázka!$A$84)</f>
        <v/>
      </c>
      <c r="B16" s="22" t="str">
        <f>IF(Zakázka!$B$84=0,"",Zakázka!$B$84)</f>
        <v/>
      </c>
      <c r="C16" s="22" t="str">
        <f>IF(Zakázka!$C$84=0,"",Zakázka!$C$84)</f>
        <v>099.: Přesun hmot HSV</v>
      </c>
      <c r="D16" s="25" t="str">
        <f>IF(Zakázka!$G$84=0,"",Zakázka!$G$84)</f>
        <v/>
      </c>
      <c r="E16" s="25" t="str">
        <f>IF(Zakázka!$I$84=0,"",Zakázka!$I$84)</f>
        <v/>
      </c>
      <c r="F16" s="25" t="str">
        <f>IF(Zakázka!$J$84=0,"",Zakázka!$J$84)</f>
        <v/>
      </c>
      <c r="G16" s="1"/>
    </row>
    <row r="17" spans="1:7" ht="20.45" customHeight="1" outlineLevel="1" x14ac:dyDescent="0.25">
      <c r="A17" s="21" t="str">
        <f>IF(Zakázka!$A$86=0,"",Zakázka!$A$86)</f>
        <v/>
      </c>
      <c r="B17" s="22" t="str">
        <f>IF(Zakázka!$B$86=0,"",Zakázka!$B$86)</f>
        <v/>
      </c>
      <c r="C17" s="22" t="str">
        <f>IF(Zakázka!$C$86=0,"",Zakázka!$C$86)</f>
        <v>713.: Izolace tepelné</v>
      </c>
      <c r="D17" s="25" t="str">
        <f>IF(Zakázka!$G$86=0,"",Zakázka!$G$86)</f>
        <v/>
      </c>
      <c r="E17" s="25" t="str">
        <f>IF(Zakázka!$I$86=0,"",Zakázka!$I$86)</f>
        <v/>
      </c>
      <c r="F17" s="25" t="str">
        <f>IF(Zakázka!$J$86=0,"",Zakázka!$J$86)</f>
        <v/>
      </c>
      <c r="G17" s="1"/>
    </row>
    <row r="18" spans="1:7" ht="20.45" customHeight="1" outlineLevel="1" x14ac:dyDescent="0.25">
      <c r="A18" s="21" t="str">
        <f>IF(Zakázka!$A$93=0,"",Zakázka!$A$93)</f>
        <v/>
      </c>
      <c r="B18" s="22" t="str">
        <f>IF(Zakázka!$B$93=0,"",Zakázka!$B$93)</f>
        <v/>
      </c>
      <c r="C18" s="22" t="str">
        <f>IF(Zakázka!$C$93=0,"",Zakázka!$C$93)</f>
        <v>721.: Vnitřní kanalizace</v>
      </c>
      <c r="D18" s="25" t="str">
        <f>IF(Zakázka!$G$93=0,"",Zakázka!$G$93)</f>
        <v/>
      </c>
      <c r="E18" s="25" t="str">
        <f>IF(Zakázka!$I$93=0,"",Zakázka!$I$93)</f>
        <v/>
      </c>
      <c r="F18" s="25" t="str">
        <f>IF(Zakázka!$J$93=0,"",Zakázka!$J$93)</f>
        <v/>
      </c>
      <c r="G18" s="1"/>
    </row>
    <row r="19" spans="1:7" ht="20.45" customHeight="1" outlineLevel="1" x14ac:dyDescent="0.25">
      <c r="A19" s="21" t="str">
        <f>IF(Zakázka!$A$98=0,"",Zakázka!$A$98)</f>
        <v/>
      </c>
      <c r="B19" s="22" t="str">
        <f>IF(Zakázka!$B$98=0,"",Zakázka!$B$98)</f>
        <v/>
      </c>
      <c r="C19" s="22" t="str">
        <f>IF(Zakázka!$C$98=0,"",Zakázka!$C$98)</f>
        <v>760.: Konstrukce sádrokartonové</v>
      </c>
      <c r="D19" s="25" t="str">
        <f>IF(Zakázka!$G$98=0,"",Zakázka!$G$98)</f>
        <v/>
      </c>
      <c r="E19" s="25" t="str">
        <f>IF(Zakázka!$I$98=0,"",Zakázka!$I$98)</f>
        <v/>
      </c>
      <c r="F19" s="25" t="str">
        <f>IF(Zakázka!$J$98=0,"",Zakázka!$J$98)</f>
        <v/>
      </c>
      <c r="G19" s="1"/>
    </row>
    <row r="20" spans="1:7" ht="20.45" customHeight="1" outlineLevel="1" x14ac:dyDescent="0.25">
      <c r="A20" s="21" t="str">
        <f>IF(Zakázka!$A$101=0,"",Zakázka!$A$101)</f>
        <v/>
      </c>
      <c r="B20" s="22" t="str">
        <f>IF(Zakázka!$B$101=0,"",Zakázka!$B$101)</f>
        <v/>
      </c>
      <c r="C20" s="22" t="str">
        <f>IF(Zakázka!$C$101=0,"",Zakázka!$C$101)</f>
        <v>762.: Konstrukce tesařské</v>
      </c>
      <c r="D20" s="25" t="str">
        <f>IF(Zakázka!$G$101=0,"",Zakázka!$G$101)</f>
        <v/>
      </c>
      <c r="E20" s="25" t="str">
        <f>IF(Zakázka!$I$101=0,"",Zakázka!$I$101)</f>
        <v/>
      </c>
      <c r="F20" s="25" t="str">
        <f>IF(Zakázka!$J$101=0,"",Zakázka!$J$101)</f>
        <v/>
      </c>
      <c r="G20" s="1"/>
    </row>
    <row r="21" spans="1:7" ht="20.45" customHeight="1" outlineLevel="1" x14ac:dyDescent="0.25">
      <c r="A21" s="21" t="str">
        <f>IF(Zakázka!$A$109=0,"",Zakázka!$A$109)</f>
        <v/>
      </c>
      <c r="B21" s="22" t="str">
        <f>IF(Zakázka!$B$109=0,"",Zakázka!$B$109)</f>
        <v/>
      </c>
      <c r="C21" s="22" t="str">
        <f>IF(Zakázka!$C$109=0,"",Zakázka!$C$109)</f>
        <v>764.: Konstrukce klempířské</v>
      </c>
      <c r="D21" s="25" t="str">
        <f>IF(Zakázka!$G$109=0,"",Zakázka!$G$109)</f>
        <v/>
      </c>
      <c r="E21" s="25" t="str">
        <f>IF(Zakázka!$I$109=0,"",Zakázka!$I$109)</f>
        <v/>
      </c>
      <c r="F21" s="25" t="str">
        <f>IF(Zakázka!$J$109=0,"",Zakázka!$J$109)</f>
        <v/>
      </c>
      <c r="G21" s="1"/>
    </row>
    <row r="22" spans="1:7" ht="20.45" customHeight="1" outlineLevel="1" x14ac:dyDescent="0.25">
      <c r="A22" s="21" t="str">
        <f>IF(Zakázka!$A$129=0,"",Zakázka!$A$129)</f>
        <v/>
      </c>
      <c r="B22" s="22" t="str">
        <f>IF(Zakázka!$B$129=0,"",Zakázka!$B$129)</f>
        <v/>
      </c>
      <c r="C22" s="22" t="str">
        <f>IF(Zakázka!$C$129=0,"",Zakázka!$C$129)</f>
        <v>765.: Krytiny tvrdé</v>
      </c>
      <c r="D22" s="25" t="str">
        <f>IF(Zakázka!$G$129=0,"",Zakázka!$G$129)</f>
        <v/>
      </c>
      <c r="E22" s="25" t="str">
        <f>IF(Zakázka!$I$129=0,"",Zakázka!$I$129)</f>
        <v/>
      </c>
      <c r="F22" s="25" t="str">
        <f>IF(Zakázka!$J$129=0,"",Zakázka!$J$129)</f>
        <v/>
      </c>
      <c r="G22" s="1"/>
    </row>
    <row r="23" spans="1:7" ht="20.45" customHeight="1" outlineLevel="1" x14ac:dyDescent="0.25">
      <c r="A23" s="21" t="str">
        <f>IF(Zakázka!$A$134=0,"",Zakázka!$A$134)</f>
        <v/>
      </c>
      <c r="B23" s="22" t="str">
        <f>IF(Zakázka!$B$134=0,"",Zakázka!$B$134)</f>
        <v/>
      </c>
      <c r="C23" s="22" t="str">
        <f>IF(Zakázka!$C$134=0,"",Zakázka!$C$134)</f>
        <v>766.: Konstrukce truhlářské</v>
      </c>
      <c r="D23" s="25" t="str">
        <f>IF(Zakázka!$G$134=0,"",Zakázka!$G$134)</f>
        <v/>
      </c>
      <c r="E23" s="25" t="str">
        <f>IF(Zakázka!$I$134=0,"",Zakázka!$I$134)</f>
        <v/>
      </c>
      <c r="F23" s="25" t="str">
        <f>IF(Zakázka!$J$134=0,"",Zakázka!$J$134)</f>
        <v/>
      </c>
      <c r="G23" s="1"/>
    </row>
    <row r="24" spans="1:7" ht="20.45" customHeight="1" outlineLevel="1" x14ac:dyDescent="0.25">
      <c r="A24" s="21" t="str">
        <f>IF(Zakázka!$A$138=0,"",Zakázka!$A$138)</f>
        <v/>
      </c>
      <c r="B24" s="22" t="str">
        <f>IF(Zakázka!$B$138=0,"",Zakázka!$B$138)</f>
        <v/>
      </c>
      <c r="C24" s="22" t="str">
        <f>IF(Zakázka!$C$138=0,"",Zakázka!$C$138)</f>
        <v>767.: Konstrukce zámečnické</v>
      </c>
      <c r="D24" s="25" t="str">
        <f>IF(Zakázka!$G$138=0,"",Zakázka!$G$138)</f>
        <v/>
      </c>
      <c r="E24" s="25" t="str">
        <f>IF(Zakázka!$I$138=0,"",Zakázka!$I$138)</f>
        <v/>
      </c>
      <c r="F24" s="25" t="str">
        <f>IF(Zakázka!$J$138=0,"",Zakázka!$J$138)</f>
        <v/>
      </c>
      <c r="G24" s="1"/>
    </row>
    <row r="25" spans="1:7" ht="20.45" customHeight="1" outlineLevel="1" x14ac:dyDescent="0.25">
      <c r="A25" s="21" t="str">
        <f>IF(Zakázka!$A$145=0,"",Zakázka!$A$145)</f>
        <v/>
      </c>
      <c r="B25" s="22" t="str">
        <f>IF(Zakázka!$B$145=0,"",Zakázka!$B$145)</f>
        <v/>
      </c>
      <c r="C25" s="22" t="str">
        <f>IF(Zakázka!$C$145=0,"",Zakázka!$C$145)</f>
        <v>783.: Nátěry</v>
      </c>
      <c r="D25" s="25" t="str">
        <f>IF(Zakázka!$G$145=0,"",Zakázka!$G$145)</f>
        <v/>
      </c>
      <c r="E25" s="25" t="str">
        <f>IF(Zakázka!$I$145=0,"",Zakázka!$I$145)</f>
        <v/>
      </c>
      <c r="F25" s="25" t="str">
        <f>IF(Zakázka!$J$145=0,"",Zakázka!$J$145)</f>
        <v/>
      </c>
      <c r="G25" s="1"/>
    </row>
    <row r="26" spans="1:7" ht="20.45" customHeight="1" outlineLevel="1" x14ac:dyDescent="0.25">
      <c r="A26" s="21" t="str">
        <f>IF(Zakázka!$A$153=0,"",Zakázka!$A$153)</f>
        <v/>
      </c>
      <c r="B26" s="22" t="str">
        <f>IF(Zakázka!$B$153=0,"",Zakázka!$B$153)</f>
        <v/>
      </c>
      <c r="C26" s="22" t="str">
        <f>IF(Zakázka!$C$153=0,"",Zakázka!$C$153)</f>
        <v>784.: Malby</v>
      </c>
      <c r="D26" s="25" t="str">
        <f>IF(Zakázka!$G$153=0,"",Zakázka!$G$153)</f>
        <v/>
      </c>
      <c r="E26" s="25" t="str">
        <f>IF(Zakázka!$I$153=0,"",Zakázka!$I$153)</f>
        <v/>
      </c>
      <c r="F26" s="25" t="str">
        <f>IF(Zakázka!$J$153=0,"",Zakázka!$J$153)</f>
        <v/>
      </c>
      <c r="G26" s="1"/>
    </row>
    <row r="27" spans="1:7" ht="20.45" customHeight="1" outlineLevel="1" x14ac:dyDescent="0.25">
      <c r="A27" s="21" t="str">
        <f>IF(Zakázka!$A$155=0,"",Zakázka!$A$155)</f>
        <v/>
      </c>
      <c r="B27" s="22" t="str">
        <f>IF(Zakázka!$B$155=0,"",Zakázka!$B$155)</f>
        <v/>
      </c>
      <c r="C27" s="22" t="str">
        <f>IF(Zakázka!$C$155=0,"",Zakázka!$C$155)</f>
        <v>TZ4.: Vytápění</v>
      </c>
      <c r="D27" s="25"/>
      <c r="E27" s="25" t="str">
        <f>IF(Zakázka!$I$155=0,"",Zakázka!$I$155)</f>
        <v/>
      </c>
      <c r="F27" s="25" t="str">
        <f>IF(Zakázka!$J$155=0,"",Zakázka!$J$155)</f>
        <v/>
      </c>
      <c r="G27" s="1"/>
    </row>
    <row r="28" spans="1:7" ht="20.45" customHeight="1" outlineLevel="1" thickBot="1" x14ac:dyDescent="0.3">
      <c r="A28" s="21" t="str">
        <f>IF(Zakázka!$A$157=0,"",Zakázka!$A$157)</f>
        <v/>
      </c>
      <c r="B28" s="22" t="str">
        <f>IF(Zakázka!$B$157=0,"",Zakázka!$B$157)</f>
        <v/>
      </c>
      <c r="C28" s="22" t="str">
        <f>IF(Zakázka!$C$157=0,"",Zakázka!$C$157)</f>
        <v>VRN.: Vedlejší rozpočtové náklady</v>
      </c>
      <c r="D28" s="25" t="str">
        <f>IF(Zakázka!$G$157=0,"",Zakázka!$G$157)</f>
        <v/>
      </c>
      <c r="E28" s="25" t="str">
        <f>IF(Zakázka!$I$157=0,"",Zakázka!$I$157)</f>
        <v/>
      </c>
      <c r="F28" s="25" t="str">
        <f>IF(Zakázka!$J$157=0,"",Zakázka!$J$157)</f>
        <v/>
      </c>
      <c r="G28" s="1"/>
    </row>
    <row r="29" spans="1:7" s="36" customFormat="1" ht="21.6" customHeight="1" x14ac:dyDescent="0.25">
      <c r="A29" s="34"/>
      <c r="B29" s="34"/>
      <c r="C29" s="34" t="s">
        <v>280</v>
      </c>
      <c r="D29" s="35">
        <f>SUM($D$5)</f>
        <v>0</v>
      </c>
      <c r="E29" s="34"/>
      <c r="F29" s="34"/>
    </row>
    <row r="30" spans="1:7" s="36" customFormat="1" ht="21.6" customHeight="1" x14ac:dyDescent="0.25">
      <c r="C30" s="36" t="s">
        <v>7</v>
      </c>
      <c r="D30" s="20">
        <f>SUBTOTAL(9,D31:D31)</f>
        <v>0</v>
      </c>
    </row>
    <row r="31" spans="1:7" s="37" customFormat="1" ht="20.45" customHeight="1" outlineLevel="1" thickBot="1" x14ac:dyDescent="0.3">
      <c r="A31" s="37">
        <f>SUMIF(Zakázka!H1:H158,20,Zakázka!G1:G158)</f>
        <v>0</v>
      </c>
      <c r="C31" s="37" t="str">
        <f>"DPH 20 % ze základny: " &amp; TEXT($A$31,"# ##0,00")</f>
        <v>DPH 20 % ze základny: 0,00</v>
      </c>
      <c r="D31" s="25">
        <f>$A$31*20/100</f>
        <v>0</v>
      </c>
    </row>
    <row r="32" spans="1:7" s="36" customFormat="1" ht="21.6" customHeight="1" x14ac:dyDescent="0.25">
      <c r="A32" s="34"/>
      <c r="B32" s="34"/>
      <c r="C32" s="34" t="s">
        <v>281</v>
      </c>
      <c r="D32" s="35">
        <f>SUBTOTAL(9,D29:D31)</f>
        <v>0</v>
      </c>
      <c r="E32" s="34"/>
      <c r="F32" s="34"/>
    </row>
    <row r="33" spans="4:4" x14ac:dyDescent="0.2">
      <c r="D33" s="33"/>
    </row>
  </sheetData>
  <mergeCells count="1">
    <mergeCell ref="C1:F1"/>
  </mergeCells>
  <phoneticPr fontId="0" type="noConversion"/>
  <pageMargins left="0.74803149606299213" right="0.39370078740157483" top="0.59055118110236227" bottom="0.70866141732283472" header="0.39370078740157483" footer="0.39370078740157483"/>
  <pageSetup paperSize="9" fitToHeight="9999" orientation="landscape" r:id="rId1"/>
  <headerFooter alignWithMargins="0"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58"/>
  <sheetViews>
    <sheetView zoomScaleNormal="100" workbookViewId="0">
      <pane ySplit="3" topLeftCell="A129" activePane="bottomLeft" state="frozen"/>
      <selection pane="bottomLeft" activeCell="I2" sqref="I2"/>
    </sheetView>
  </sheetViews>
  <sheetFormatPr defaultRowHeight="12.75" outlineLevelRow="2" x14ac:dyDescent="0.2"/>
  <cols>
    <col min="1" max="1" width="5.7109375" style="3" bestFit="1" customWidth="1"/>
    <col min="2" max="2" width="10" style="5" bestFit="1" customWidth="1"/>
    <col min="3" max="3" width="70.140625" style="8" customWidth="1"/>
    <col min="4" max="4" width="6.5703125" style="7" bestFit="1" customWidth="1"/>
    <col min="5" max="5" width="13.85546875" style="10" bestFit="1" customWidth="1"/>
    <col min="6" max="6" width="12.85546875" style="11" bestFit="1" customWidth="1"/>
    <col min="7" max="7" width="12.85546875" style="12" customWidth="1"/>
    <col min="8" max="8" width="9.7109375" style="12" customWidth="1"/>
    <col min="9" max="9" width="11" style="12" bestFit="1" customWidth="1"/>
    <col min="10" max="10" width="12.85546875" style="12" bestFit="1" customWidth="1"/>
  </cols>
  <sheetData>
    <row r="1" spans="1:10" ht="21.6" customHeight="1" x14ac:dyDescent="0.25">
      <c r="A1" s="16"/>
      <c r="B1" s="17"/>
      <c r="C1" s="17" t="s">
        <v>292</v>
      </c>
      <c r="D1" s="17"/>
      <c r="E1" s="18"/>
      <c r="F1" s="19"/>
      <c r="G1" s="20"/>
      <c r="H1" s="20"/>
      <c r="I1" s="20" t="s">
        <v>293</v>
      </c>
      <c r="J1" s="20"/>
    </row>
    <row r="2" spans="1:10" ht="21.6" customHeight="1" x14ac:dyDescent="0.25">
      <c r="A2" s="16"/>
      <c r="B2" s="17"/>
      <c r="C2" s="17"/>
      <c r="D2" s="17"/>
      <c r="E2" s="18"/>
      <c r="F2" s="19"/>
      <c r="G2" s="20"/>
      <c r="H2" s="20"/>
      <c r="I2" s="20"/>
      <c r="J2" s="20"/>
    </row>
    <row r="3" spans="1:10" ht="13.5" thickBot="1" x14ac:dyDescent="0.25">
      <c r="A3" s="13" t="s">
        <v>0</v>
      </c>
      <c r="B3" s="14" t="s">
        <v>1</v>
      </c>
      <c r="C3" s="14" t="s">
        <v>2</v>
      </c>
      <c r="D3" s="15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2" customHeight="1" x14ac:dyDescent="0.2">
      <c r="A4" s="4"/>
      <c r="B4" s="6"/>
      <c r="C4" s="6"/>
      <c r="D4" s="9"/>
      <c r="E4" s="4"/>
      <c r="F4" s="4"/>
      <c r="G4" s="4"/>
      <c r="H4" s="4"/>
      <c r="I4" s="4"/>
      <c r="J4" s="4"/>
    </row>
    <row r="5" spans="1:10" ht="21.6" customHeight="1" x14ac:dyDescent="0.25">
      <c r="A5" s="16"/>
      <c r="B5" s="17"/>
      <c r="C5" s="17" t="s">
        <v>10</v>
      </c>
      <c r="D5" s="17"/>
      <c r="E5" s="18"/>
      <c r="F5" s="19"/>
      <c r="G5" s="20">
        <f>SUBTOTAL(9,G6:G158)</f>
        <v>0</v>
      </c>
      <c r="H5" s="20"/>
      <c r="I5" s="20">
        <f>SUBTOTAL(9,I6:I158)</f>
        <v>0</v>
      </c>
      <c r="J5" s="20">
        <f>SUBTOTAL(9,J6:J158)</f>
        <v>0</v>
      </c>
    </row>
    <row r="6" spans="1:10" ht="20.45" customHeight="1" outlineLevel="1" x14ac:dyDescent="0.25">
      <c r="A6" s="21"/>
      <c r="B6" s="22"/>
      <c r="C6" s="22" t="s">
        <v>11</v>
      </c>
      <c r="D6" s="22"/>
      <c r="E6" s="23"/>
      <c r="F6" s="24"/>
      <c r="G6" s="25">
        <f>SUBTOTAL(9,G7:G7)</f>
        <v>0</v>
      </c>
      <c r="H6" s="25"/>
      <c r="I6" s="25">
        <f>SUBTOTAL(9,I7:I7)</f>
        <v>0</v>
      </c>
      <c r="J6" s="25">
        <f>SUBTOTAL(9,J7:J7)</f>
        <v>0</v>
      </c>
    </row>
    <row r="7" spans="1:10" outlineLevel="2" x14ac:dyDescent="0.2">
      <c r="A7" s="26">
        <v>1</v>
      </c>
      <c r="B7" s="27" t="s">
        <v>12</v>
      </c>
      <c r="C7" s="29" t="s">
        <v>13</v>
      </c>
      <c r="D7" s="28" t="s">
        <v>14</v>
      </c>
      <c r="E7" s="30">
        <v>806.52099999999996</v>
      </c>
      <c r="F7" s="31">
        <v>0</v>
      </c>
      <c r="G7" s="32">
        <f>E7*F7</f>
        <v>0</v>
      </c>
      <c r="H7" s="32">
        <v>20</v>
      </c>
      <c r="I7" s="32">
        <f>G7*(H7/100)</f>
        <v>0</v>
      </c>
      <c r="J7" s="32">
        <f>G7+I7</f>
        <v>0</v>
      </c>
    </row>
    <row r="8" spans="1:10" ht="20.45" customHeight="1" outlineLevel="1" x14ac:dyDescent="0.25">
      <c r="A8" s="21"/>
      <c r="B8" s="22"/>
      <c r="C8" s="22" t="s">
        <v>15</v>
      </c>
      <c r="D8" s="22"/>
      <c r="E8" s="23"/>
      <c r="F8" s="24"/>
      <c r="G8" s="25">
        <f>SUBTOTAL(9,G9:G28)</f>
        <v>0</v>
      </c>
      <c r="H8" s="25"/>
      <c r="I8" s="25">
        <f>SUBTOTAL(9,I9:I28)</f>
        <v>0</v>
      </c>
      <c r="J8" s="25">
        <f>SUBTOTAL(9,J9:J28)</f>
        <v>0</v>
      </c>
    </row>
    <row r="9" spans="1:10" ht="25.5" outlineLevel="2" x14ac:dyDescent="0.2">
      <c r="A9" s="26">
        <v>2</v>
      </c>
      <c r="B9" s="27" t="s">
        <v>16</v>
      </c>
      <c r="C9" s="29" t="s">
        <v>17</v>
      </c>
      <c r="D9" s="28" t="s">
        <v>14</v>
      </c>
      <c r="E9" s="30">
        <v>123.90900000000001</v>
      </c>
      <c r="F9" s="31">
        <v>0</v>
      </c>
      <c r="G9" s="32">
        <f t="shared" ref="G9:G28" si="0">E9*F9</f>
        <v>0</v>
      </c>
      <c r="H9" s="32">
        <v>20</v>
      </c>
      <c r="I9" s="32">
        <f t="shared" ref="I9:I28" si="1">G9*(H9/100)</f>
        <v>0</v>
      </c>
      <c r="J9" s="32">
        <f t="shared" ref="J9:J28" si="2">G9+I9</f>
        <v>0</v>
      </c>
    </row>
    <row r="10" spans="1:10" ht="38.25" outlineLevel="2" x14ac:dyDescent="0.2">
      <c r="A10" s="26">
        <v>3</v>
      </c>
      <c r="B10" s="27" t="s">
        <v>18</v>
      </c>
      <c r="C10" s="29" t="s">
        <v>19</v>
      </c>
      <c r="D10" s="28" t="s">
        <v>14</v>
      </c>
      <c r="E10" s="30">
        <v>110.623</v>
      </c>
      <c r="F10" s="31">
        <v>0</v>
      </c>
      <c r="G10" s="32">
        <f t="shared" si="0"/>
        <v>0</v>
      </c>
      <c r="H10" s="32">
        <v>20</v>
      </c>
      <c r="I10" s="32">
        <f t="shared" si="1"/>
        <v>0</v>
      </c>
      <c r="J10" s="32">
        <f t="shared" si="2"/>
        <v>0</v>
      </c>
    </row>
    <row r="11" spans="1:10" ht="38.25" outlineLevel="2" x14ac:dyDescent="0.2">
      <c r="A11" s="26">
        <v>4</v>
      </c>
      <c r="B11" s="27" t="s">
        <v>20</v>
      </c>
      <c r="C11" s="29" t="s">
        <v>21</v>
      </c>
      <c r="D11" s="28" t="s">
        <v>14</v>
      </c>
      <c r="E11" s="30">
        <v>71.250299999999996</v>
      </c>
      <c r="F11" s="31">
        <v>0</v>
      </c>
      <c r="G11" s="32">
        <f t="shared" si="0"/>
        <v>0</v>
      </c>
      <c r="H11" s="32">
        <v>20</v>
      </c>
      <c r="I11" s="32">
        <f t="shared" si="1"/>
        <v>0</v>
      </c>
      <c r="J11" s="32">
        <f t="shared" si="2"/>
        <v>0</v>
      </c>
    </row>
    <row r="12" spans="1:10" ht="25.5" outlineLevel="2" x14ac:dyDescent="0.2">
      <c r="A12" s="26">
        <v>5</v>
      </c>
      <c r="B12" s="27" t="s">
        <v>22</v>
      </c>
      <c r="C12" s="29" t="s">
        <v>282</v>
      </c>
      <c r="D12" s="28" t="s">
        <v>14</v>
      </c>
      <c r="E12" s="30">
        <v>597.15048000000002</v>
      </c>
      <c r="F12" s="31">
        <v>0</v>
      </c>
      <c r="G12" s="32">
        <f t="shared" si="0"/>
        <v>0</v>
      </c>
      <c r="H12" s="32">
        <v>20</v>
      </c>
      <c r="I12" s="32">
        <f t="shared" si="1"/>
        <v>0</v>
      </c>
      <c r="J12" s="32">
        <f t="shared" si="2"/>
        <v>0</v>
      </c>
    </row>
    <row r="13" spans="1:10" ht="25.5" outlineLevel="2" x14ac:dyDescent="0.2">
      <c r="A13" s="26">
        <v>6</v>
      </c>
      <c r="B13" s="27" t="s">
        <v>23</v>
      </c>
      <c r="C13" s="29" t="s">
        <v>24</v>
      </c>
      <c r="D13" s="28" t="s">
        <v>14</v>
      </c>
      <c r="E13" s="30">
        <v>1.7334000000000001</v>
      </c>
      <c r="F13" s="31">
        <v>0</v>
      </c>
      <c r="G13" s="32">
        <f t="shared" si="0"/>
        <v>0</v>
      </c>
      <c r="H13" s="32">
        <v>20</v>
      </c>
      <c r="I13" s="32">
        <f t="shared" si="1"/>
        <v>0</v>
      </c>
      <c r="J13" s="32">
        <f t="shared" si="2"/>
        <v>0</v>
      </c>
    </row>
    <row r="14" spans="1:10" ht="38.25" outlineLevel="2" x14ac:dyDescent="0.2">
      <c r="A14" s="26">
        <v>7</v>
      </c>
      <c r="B14" s="27" t="s">
        <v>25</v>
      </c>
      <c r="C14" s="29" t="s">
        <v>283</v>
      </c>
      <c r="D14" s="28" t="s">
        <v>14</v>
      </c>
      <c r="E14" s="30">
        <v>21.831</v>
      </c>
      <c r="F14" s="31">
        <v>0</v>
      </c>
      <c r="G14" s="32">
        <f t="shared" si="0"/>
        <v>0</v>
      </c>
      <c r="H14" s="32">
        <v>20</v>
      </c>
      <c r="I14" s="32">
        <f t="shared" si="1"/>
        <v>0</v>
      </c>
      <c r="J14" s="32">
        <f t="shared" si="2"/>
        <v>0</v>
      </c>
    </row>
    <row r="15" spans="1:10" ht="25.5" outlineLevel="2" x14ac:dyDescent="0.2">
      <c r="A15" s="26">
        <v>8</v>
      </c>
      <c r="B15" s="27" t="s">
        <v>26</v>
      </c>
      <c r="C15" s="29" t="s">
        <v>27</v>
      </c>
      <c r="D15" s="28" t="s">
        <v>14</v>
      </c>
      <c r="E15" s="30">
        <v>10.28</v>
      </c>
      <c r="F15" s="31">
        <v>0</v>
      </c>
      <c r="G15" s="32">
        <f t="shared" si="0"/>
        <v>0</v>
      </c>
      <c r="H15" s="32">
        <v>20</v>
      </c>
      <c r="I15" s="32">
        <f t="shared" si="1"/>
        <v>0</v>
      </c>
      <c r="J15" s="32">
        <f t="shared" si="2"/>
        <v>0</v>
      </c>
    </row>
    <row r="16" spans="1:10" ht="38.25" outlineLevel="2" x14ac:dyDescent="0.2">
      <c r="A16" s="26">
        <v>9</v>
      </c>
      <c r="B16" s="27" t="s">
        <v>28</v>
      </c>
      <c r="C16" s="29" t="s">
        <v>29</v>
      </c>
      <c r="D16" s="28" t="s">
        <v>14</v>
      </c>
      <c r="E16" s="30">
        <v>21.018000000000001</v>
      </c>
      <c r="F16" s="31">
        <v>0</v>
      </c>
      <c r="G16" s="32">
        <f t="shared" si="0"/>
        <v>0</v>
      </c>
      <c r="H16" s="32">
        <v>20</v>
      </c>
      <c r="I16" s="32">
        <f t="shared" si="1"/>
        <v>0</v>
      </c>
      <c r="J16" s="32">
        <f t="shared" si="2"/>
        <v>0</v>
      </c>
    </row>
    <row r="17" spans="1:10" ht="25.5" outlineLevel="2" x14ac:dyDescent="0.2">
      <c r="A17" s="26">
        <v>10</v>
      </c>
      <c r="B17" s="27" t="s">
        <v>30</v>
      </c>
      <c r="C17" s="29" t="s">
        <v>284</v>
      </c>
      <c r="D17" s="28" t="s">
        <v>14</v>
      </c>
      <c r="E17" s="30">
        <v>78.537999999999997</v>
      </c>
      <c r="F17" s="31">
        <v>0</v>
      </c>
      <c r="G17" s="32">
        <f t="shared" si="0"/>
        <v>0</v>
      </c>
      <c r="H17" s="32">
        <v>20</v>
      </c>
      <c r="I17" s="32">
        <f t="shared" si="1"/>
        <v>0</v>
      </c>
      <c r="J17" s="32">
        <f t="shared" si="2"/>
        <v>0</v>
      </c>
    </row>
    <row r="18" spans="1:10" ht="38.25" outlineLevel="2" x14ac:dyDescent="0.2">
      <c r="A18" s="26">
        <v>11</v>
      </c>
      <c r="B18" s="27" t="s">
        <v>288</v>
      </c>
      <c r="C18" s="29" t="s">
        <v>287</v>
      </c>
      <c r="D18" s="28" t="s">
        <v>14</v>
      </c>
      <c r="E18" s="30">
        <v>76.61</v>
      </c>
      <c r="F18" s="31">
        <v>0</v>
      </c>
      <c r="G18" s="32">
        <f t="shared" ref="G18" si="3">E18*F18</f>
        <v>0</v>
      </c>
      <c r="H18" s="32">
        <v>20</v>
      </c>
      <c r="I18" s="32">
        <f t="shared" ref="I18" si="4">G18*(H18/100)</f>
        <v>0</v>
      </c>
      <c r="J18" s="32">
        <f t="shared" ref="J18" si="5">G18+I18</f>
        <v>0</v>
      </c>
    </row>
    <row r="19" spans="1:10" outlineLevel="2" x14ac:dyDescent="0.2">
      <c r="A19" s="26">
        <v>12</v>
      </c>
      <c r="B19" s="27" t="s">
        <v>31</v>
      </c>
      <c r="C19" s="29" t="s">
        <v>32</v>
      </c>
      <c r="D19" s="28" t="s">
        <v>14</v>
      </c>
      <c r="E19" s="30">
        <v>49.168999999999997</v>
      </c>
      <c r="F19" s="31">
        <v>0</v>
      </c>
      <c r="G19" s="32">
        <f t="shared" si="0"/>
        <v>0</v>
      </c>
      <c r="H19" s="32">
        <v>20</v>
      </c>
      <c r="I19" s="32">
        <f t="shared" si="1"/>
        <v>0</v>
      </c>
      <c r="J19" s="32">
        <f t="shared" si="2"/>
        <v>0</v>
      </c>
    </row>
    <row r="20" spans="1:10" outlineLevel="2" x14ac:dyDescent="0.2">
      <c r="A20" s="26">
        <v>13</v>
      </c>
      <c r="B20" s="27" t="s">
        <v>33</v>
      </c>
      <c r="C20" s="29" t="s">
        <v>34</v>
      </c>
      <c r="D20" s="28" t="s">
        <v>14</v>
      </c>
      <c r="E20" s="30">
        <v>884.65499999999997</v>
      </c>
      <c r="F20" s="31">
        <v>0</v>
      </c>
      <c r="G20" s="32">
        <f t="shared" si="0"/>
        <v>0</v>
      </c>
      <c r="H20" s="32">
        <v>20</v>
      </c>
      <c r="I20" s="32">
        <f t="shared" si="1"/>
        <v>0</v>
      </c>
      <c r="J20" s="32">
        <f t="shared" si="2"/>
        <v>0</v>
      </c>
    </row>
    <row r="21" spans="1:10" outlineLevel="2" x14ac:dyDescent="0.2">
      <c r="A21" s="26">
        <v>14</v>
      </c>
      <c r="B21" s="27" t="s">
        <v>35</v>
      </c>
      <c r="C21" s="29" t="s">
        <v>36</v>
      </c>
      <c r="D21" s="28" t="s">
        <v>14</v>
      </c>
      <c r="E21" s="30">
        <v>44.950600000000001</v>
      </c>
      <c r="F21" s="31">
        <v>0</v>
      </c>
      <c r="G21" s="32">
        <f t="shared" si="0"/>
        <v>0</v>
      </c>
      <c r="H21" s="32">
        <v>20</v>
      </c>
      <c r="I21" s="32">
        <f t="shared" si="1"/>
        <v>0</v>
      </c>
      <c r="J21" s="32">
        <f t="shared" si="2"/>
        <v>0</v>
      </c>
    </row>
    <row r="22" spans="1:10" outlineLevel="2" x14ac:dyDescent="0.2">
      <c r="A22" s="26">
        <v>15</v>
      </c>
      <c r="B22" s="27" t="s">
        <v>37</v>
      </c>
      <c r="C22" s="29" t="s">
        <v>285</v>
      </c>
      <c r="D22" s="28" t="s">
        <v>38</v>
      </c>
      <c r="E22" s="30">
        <v>85.035300000000007</v>
      </c>
      <c r="F22" s="31">
        <v>0</v>
      </c>
      <c r="G22" s="32">
        <f t="shared" si="0"/>
        <v>0</v>
      </c>
      <c r="H22" s="32">
        <v>20</v>
      </c>
      <c r="I22" s="32">
        <f t="shared" si="1"/>
        <v>0</v>
      </c>
      <c r="J22" s="32">
        <f t="shared" si="2"/>
        <v>0</v>
      </c>
    </row>
    <row r="23" spans="1:10" outlineLevel="2" x14ac:dyDescent="0.2">
      <c r="A23" s="26">
        <v>16</v>
      </c>
      <c r="B23" s="27" t="s">
        <v>37</v>
      </c>
      <c r="C23" s="29" t="s">
        <v>39</v>
      </c>
      <c r="D23" s="28" t="s">
        <v>38</v>
      </c>
      <c r="E23" s="30">
        <v>277.08449999999999</v>
      </c>
      <c r="F23" s="31">
        <v>0</v>
      </c>
      <c r="G23" s="32">
        <f t="shared" si="0"/>
        <v>0</v>
      </c>
      <c r="H23" s="32">
        <v>20</v>
      </c>
      <c r="I23" s="32">
        <f t="shared" si="1"/>
        <v>0</v>
      </c>
      <c r="J23" s="32">
        <f t="shared" si="2"/>
        <v>0</v>
      </c>
    </row>
    <row r="24" spans="1:10" outlineLevel="2" x14ac:dyDescent="0.2">
      <c r="A24" s="26">
        <v>17</v>
      </c>
      <c r="B24" s="27" t="s">
        <v>37</v>
      </c>
      <c r="C24" s="29" t="s">
        <v>40</v>
      </c>
      <c r="D24" s="28" t="s">
        <v>38</v>
      </c>
      <c r="E24" s="30">
        <v>404.81700000000001</v>
      </c>
      <c r="F24" s="31">
        <v>0</v>
      </c>
      <c r="G24" s="32">
        <f t="shared" si="0"/>
        <v>0</v>
      </c>
      <c r="H24" s="32">
        <v>20</v>
      </c>
      <c r="I24" s="32">
        <f t="shared" si="1"/>
        <v>0</v>
      </c>
      <c r="J24" s="32">
        <f t="shared" si="2"/>
        <v>0</v>
      </c>
    </row>
    <row r="25" spans="1:10" outlineLevel="2" x14ac:dyDescent="0.2">
      <c r="A25" s="26">
        <v>18</v>
      </c>
      <c r="B25" s="27" t="s">
        <v>37</v>
      </c>
      <c r="C25" s="29" t="s">
        <v>41</v>
      </c>
      <c r="D25" s="28" t="s">
        <v>38</v>
      </c>
      <c r="E25" s="30">
        <v>89.617500000000007</v>
      </c>
      <c r="F25" s="31">
        <v>0</v>
      </c>
      <c r="G25" s="32">
        <f t="shared" si="0"/>
        <v>0</v>
      </c>
      <c r="H25" s="32">
        <v>20</v>
      </c>
      <c r="I25" s="32">
        <f t="shared" si="1"/>
        <v>0</v>
      </c>
      <c r="J25" s="32">
        <f t="shared" si="2"/>
        <v>0</v>
      </c>
    </row>
    <row r="26" spans="1:10" outlineLevel="2" x14ac:dyDescent="0.2">
      <c r="A26" s="26">
        <v>19</v>
      </c>
      <c r="B26" s="27" t="s">
        <v>37</v>
      </c>
      <c r="C26" s="29" t="s">
        <v>42</v>
      </c>
      <c r="D26" s="28" t="s">
        <v>38</v>
      </c>
      <c r="E26" s="30">
        <v>18.7</v>
      </c>
      <c r="F26" s="31">
        <v>0</v>
      </c>
      <c r="G26" s="32">
        <f t="shared" si="0"/>
        <v>0</v>
      </c>
      <c r="H26" s="32">
        <v>20</v>
      </c>
      <c r="I26" s="32">
        <f t="shared" si="1"/>
        <v>0</v>
      </c>
      <c r="J26" s="32">
        <f t="shared" si="2"/>
        <v>0</v>
      </c>
    </row>
    <row r="27" spans="1:10" outlineLevel="2" x14ac:dyDescent="0.2">
      <c r="A27" s="26">
        <v>20</v>
      </c>
      <c r="B27" s="27" t="s">
        <v>43</v>
      </c>
      <c r="C27" s="29" t="s">
        <v>44</v>
      </c>
      <c r="D27" s="28" t="s">
        <v>38</v>
      </c>
      <c r="E27" s="30">
        <v>127.56</v>
      </c>
      <c r="F27" s="31">
        <v>0</v>
      </c>
      <c r="G27" s="32">
        <f t="shared" si="0"/>
        <v>0</v>
      </c>
      <c r="H27" s="32">
        <v>20</v>
      </c>
      <c r="I27" s="32">
        <f t="shared" si="1"/>
        <v>0</v>
      </c>
      <c r="J27" s="32">
        <f t="shared" si="2"/>
        <v>0</v>
      </c>
    </row>
    <row r="28" spans="1:10" ht="20.45" customHeight="1" outlineLevel="1" x14ac:dyDescent="0.2">
      <c r="A28" s="26">
        <v>21</v>
      </c>
      <c r="B28" s="27" t="s">
        <v>45</v>
      </c>
      <c r="C28" s="29" t="s">
        <v>46</v>
      </c>
      <c r="D28" s="28" t="s">
        <v>38</v>
      </c>
      <c r="E28" s="30">
        <v>81.760000000000005</v>
      </c>
      <c r="F28" s="31">
        <v>0</v>
      </c>
      <c r="G28" s="32">
        <f t="shared" si="0"/>
        <v>0</v>
      </c>
      <c r="H28" s="32">
        <v>20</v>
      </c>
      <c r="I28" s="32">
        <f t="shared" si="1"/>
        <v>0</v>
      </c>
      <c r="J28" s="32">
        <f t="shared" si="2"/>
        <v>0</v>
      </c>
    </row>
    <row r="29" spans="1:10" ht="15" outlineLevel="2" x14ac:dyDescent="0.25">
      <c r="A29" s="21"/>
      <c r="B29" s="22"/>
      <c r="C29" s="22" t="s">
        <v>47</v>
      </c>
      <c r="D29" s="22"/>
      <c r="E29" s="23"/>
      <c r="F29" s="24"/>
      <c r="G29" s="25">
        <f>SUBTOTAL(9,G30:G35)</f>
        <v>0</v>
      </c>
      <c r="H29" s="25"/>
      <c r="I29" s="25">
        <f>SUBTOTAL(9,I30:I35)</f>
        <v>0</v>
      </c>
      <c r="J29" s="25">
        <f>SUBTOTAL(9,J30:J35)</f>
        <v>0</v>
      </c>
    </row>
    <row r="30" spans="1:10" ht="25.5" outlineLevel="2" x14ac:dyDescent="0.2">
      <c r="A30" s="26">
        <v>22</v>
      </c>
      <c r="B30" s="27" t="s">
        <v>48</v>
      </c>
      <c r="C30" s="29" t="s">
        <v>49</v>
      </c>
      <c r="D30" s="28" t="s">
        <v>14</v>
      </c>
      <c r="E30" s="30">
        <v>3.04</v>
      </c>
      <c r="F30" s="31">
        <v>0</v>
      </c>
      <c r="G30" s="32">
        <f t="shared" ref="G30:G35" si="6">E30*F30</f>
        <v>0</v>
      </c>
      <c r="H30" s="32">
        <v>20</v>
      </c>
      <c r="I30" s="32">
        <f t="shared" ref="I30:I35" si="7">G30*(H30/100)</f>
        <v>0</v>
      </c>
      <c r="J30" s="32">
        <f t="shared" ref="J30:J35" si="8">G30+I30</f>
        <v>0</v>
      </c>
    </row>
    <row r="31" spans="1:10" outlineLevel="2" x14ac:dyDescent="0.2">
      <c r="A31" s="26">
        <v>23</v>
      </c>
      <c r="B31" s="27" t="s">
        <v>50</v>
      </c>
      <c r="C31" s="29" t="s">
        <v>51</v>
      </c>
      <c r="D31" s="28" t="s">
        <v>38</v>
      </c>
      <c r="E31" s="30">
        <v>16.78</v>
      </c>
      <c r="F31" s="31">
        <v>0</v>
      </c>
      <c r="G31" s="32">
        <f t="shared" si="6"/>
        <v>0</v>
      </c>
      <c r="H31" s="32">
        <v>20</v>
      </c>
      <c r="I31" s="32">
        <f t="shared" si="7"/>
        <v>0</v>
      </c>
      <c r="J31" s="32">
        <f t="shared" si="8"/>
        <v>0</v>
      </c>
    </row>
    <row r="32" spans="1:10" outlineLevel="2" x14ac:dyDescent="0.2">
      <c r="A32" s="26">
        <v>24</v>
      </c>
      <c r="B32" s="27" t="s">
        <v>52</v>
      </c>
      <c r="C32" s="29" t="s">
        <v>53</v>
      </c>
      <c r="D32" s="28" t="s">
        <v>14</v>
      </c>
      <c r="E32" s="30">
        <v>5.0529999999999999</v>
      </c>
      <c r="F32" s="31">
        <v>0</v>
      </c>
      <c r="G32" s="32">
        <f t="shared" si="6"/>
        <v>0</v>
      </c>
      <c r="H32" s="32">
        <v>20</v>
      </c>
      <c r="I32" s="32">
        <f t="shared" si="7"/>
        <v>0</v>
      </c>
      <c r="J32" s="32">
        <f t="shared" si="8"/>
        <v>0</v>
      </c>
    </row>
    <row r="33" spans="1:10" ht="38.25" outlineLevel="2" x14ac:dyDescent="0.2">
      <c r="A33" s="26">
        <v>25</v>
      </c>
      <c r="B33" s="27" t="s">
        <v>54</v>
      </c>
      <c r="C33" s="29" t="s">
        <v>55</v>
      </c>
      <c r="D33" s="28" t="s">
        <v>14</v>
      </c>
      <c r="E33" s="30">
        <v>12.96</v>
      </c>
      <c r="F33" s="31">
        <v>0</v>
      </c>
      <c r="G33" s="32">
        <f t="shared" si="6"/>
        <v>0</v>
      </c>
      <c r="H33" s="32">
        <v>20</v>
      </c>
      <c r="I33" s="32">
        <f t="shared" si="7"/>
        <v>0</v>
      </c>
      <c r="J33" s="32">
        <f t="shared" si="8"/>
        <v>0</v>
      </c>
    </row>
    <row r="34" spans="1:10" ht="38.25" outlineLevel="2" x14ac:dyDescent="0.2">
      <c r="A34" s="26">
        <v>26</v>
      </c>
      <c r="B34" s="27" t="s">
        <v>26</v>
      </c>
      <c r="C34" s="29" t="s">
        <v>56</v>
      </c>
      <c r="D34" s="28" t="s">
        <v>14</v>
      </c>
      <c r="E34" s="30">
        <v>6.6779999999999999</v>
      </c>
      <c r="F34" s="31">
        <v>0</v>
      </c>
      <c r="G34" s="32">
        <f t="shared" si="6"/>
        <v>0</v>
      </c>
      <c r="H34" s="32">
        <v>20</v>
      </c>
      <c r="I34" s="32">
        <f t="shared" si="7"/>
        <v>0</v>
      </c>
      <c r="J34" s="32">
        <f t="shared" si="8"/>
        <v>0</v>
      </c>
    </row>
    <row r="35" spans="1:10" ht="20.45" customHeight="1" outlineLevel="1" x14ac:dyDescent="0.2">
      <c r="A35" s="26">
        <v>27</v>
      </c>
      <c r="B35" s="27" t="s">
        <v>33</v>
      </c>
      <c r="C35" s="29" t="s">
        <v>34</v>
      </c>
      <c r="D35" s="28" t="s">
        <v>14</v>
      </c>
      <c r="E35" s="30">
        <v>19.638000000000002</v>
      </c>
      <c r="F35" s="31">
        <v>0</v>
      </c>
      <c r="G35" s="32">
        <f t="shared" si="6"/>
        <v>0</v>
      </c>
      <c r="H35" s="32">
        <v>20</v>
      </c>
      <c r="I35" s="32">
        <f t="shared" si="7"/>
        <v>0</v>
      </c>
      <c r="J35" s="32">
        <f t="shared" si="8"/>
        <v>0</v>
      </c>
    </row>
    <row r="36" spans="1:10" ht="15" outlineLevel="2" x14ac:dyDescent="0.25">
      <c r="A36" s="21"/>
      <c r="B36" s="22"/>
      <c r="C36" s="22" t="s">
        <v>57</v>
      </c>
      <c r="D36" s="22"/>
      <c r="E36" s="23"/>
      <c r="F36" s="24"/>
      <c r="G36" s="25">
        <f>SUBTOTAL(9,G37:G39)</f>
        <v>0</v>
      </c>
      <c r="H36" s="25"/>
      <c r="I36" s="25">
        <f>SUBTOTAL(9,I37:I39)</f>
        <v>0</v>
      </c>
      <c r="J36" s="25">
        <f>SUBTOTAL(9,J37:J39)</f>
        <v>0</v>
      </c>
    </row>
    <row r="37" spans="1:10" ht="25.5" outlineLevel="2" x14ac:dyDescent="0.2">
      <c r="A37" s="26">
        <v>28</v>
      </c>
      <c r="B37" s="27" t="s">
        <v>58</v>
      </c>
      <c r="C37" s="29" t="s">
        <v>59</v>
      </c>
      <c r="D37" s="28" t="s">
        <v>14</v>
      </c>
      <c r="E37" s="30">
        <v>25.96</v>
      </c>
      <c r="F37" s="31">
        <v>0</v>
      </c>
      <c r="G37" s="32">
        <f>E37*F37</f>
        <v>0</v>
      </c>
      <c r="H37" s="32">
        <v>20</v>
      </c>
      <c r="I37" s="32">
        <f>G37*(H37/100)</f>
        <v>0</v>
      </c>
      <c r="J37" s="32">
        <f>G37+I37</f>
        <v>0</v>
      </c>
    </row>
    <row r="38" spans="1:10" ht="25.5" outlineLevel="2" x14ac:dyDescent="0.2">
      <c r="A38" s="26">
        <v>29</v>
      </c>
      <c r="B38" s="27" t="s">
        <v>60</v>
      </c>
      <c r="C38" s="29" t="s">
        <v>61</v>
      </c>
      <c r="D38" s="28" t="s">
        <v>14</v>
      </c>
      <c r="E38" s="30">
        <v>43.616999999999997</v>
      </c>
      <c r="F38" s="31">
        <v>0</v>
      </c>
      <c r="G38" s="32">
        <f>E38*F38</f>
        <v>0</v>
      </c>
      <c r="H38" s="32">
        <v>20</v>
      </c>
      <c r="I38" s="32">
        <f>G38*(H38/100)</f>
        <v>0</v>
      </c>
      <c r="J38" s="32">
        <f>G38+I38</f>
        <v>0</v>
      </c>
    </row>
    <row r="39" spans="1:10" ht="29.25" customHeight="1" outlineLevel="1" x14ac:dyDescent="0.2">
      <c r="A39" s="26">
        <v>30</v>
      </c>
      <c r="B39" s="27" t="s">
        <v>62</v>
      </c>
      <c r="C39" s="29" t="s">
        <v>63</v>
      </c>
      <c r="D39" s="28" t="s">
        <v>14</v>
      </c>
      <c r="E39" s="30">
        <v>686.29369999999994</v>
      </c>
      <c r="F39" s="31">
        <v>0</v>
      </c>
      <c r="G39" s="32">
        <f>E39*F39</f>
        <v>0</v>
      </c>
      <c r="H39" s="32">
        <v>20</v>
      </c>
      <c r="I39" s="32">
        <f>G39*(H39/100)</f>
        <v>0</v>
      </c>
      <c r="J39" s="32">
        <f>G39+I39</f>
        <v>0</v>
      </c>
    </row>
    <row r="40" spans="1:10" ht="15" outlineLevel="2" x14ac:dyDescent="0.25">
      <c r="A40" s="21"/>
      <c r="B40" s="22"/>
      <c r="C40" s="22" t="s">
        <v>64</v>
      </c>
      <c r="D40" s="22"/>
      <c r="E40" s="23"/>
      <c r="F40" s="24"/>
      <c r="G40" s="25">
        <f>SUBTOTAL(9,G41:G46)</f>
        <v>0</v>
      </c>
      <c r="H40" s="25"/>
      <c r="I40" s="25">
        <f>SUBTOTAL(9,I41:I46)</f>
        <v>0</v>
      </c>
      <c r="J40" s="25">
        <f>SUBTOTAL(9,J41:J46)</f>
        <v>0</v>
      </c>
    </row>
    <row r="41" spans="1:10" ht="25.5" outlineLevel="2" x14ac:dyDescent="0.2">
      <c r="A41" s="26">
        <v>31</v>
      </c>
      <c r="B41" s="27" t="s">
        <v>65</v>
      </c>
      <c r="C41" s="29" t="s">
        <v>66</v>
      </c>
      <c r="D41" s="28" t="s">
        <v>67</v>
      </c>
      <c r="E41" s="30">
        <v>1</v>
      </c>
      <c r="F41" s="31">
        <v>0</v>
      </c>
      <c r="G41" s="32">
        <f t="shared" ref="G41:G46" si="9">E41*F41</f>
        <v>0</v>
      </c>
      <c r="H41" s="32">
        <v>20</v>
      </c>
      <c r="I41" s="32">
        <f t="shared" ref="I41:I46" si="10">G41*(H41/100)</f>
        <v>0</v>
      </c>
      <c r="J41" s="32">
        <f t="shared" ref="J41:J46" si="11">G41+I41</f>
        <v>0</v>
      </c>
    </row>
    <row r="42" spans="1:10" ht="25.5" outlineLevel="2" x14ac:dyDescent="0.2">
      <c r="A42" s="26">
        <v>32</v>
      </c>
      <c r="B42" s="27" t="s">
        <v>68</v>
      </c>
      <c r="C42" s="29" t="s">
        <v>69</v>
      </c>
      <c r="D42" s="28" t="s">
        <v>67</v>
      </c>
      <c r="E42" s="30">
        <v>1</v>
      </c>
      <c r="F42" s="31">
        <v>0</v>
      </c>
      <c r="G42" s="32">
        <f t="shared" si="9"/>
        <v>0</v>
      </c>
      <c r="H42" s="32">
        <v>20</v>
      </c>
      <c r="I42" s="32">
        <f t="shared" si="10"/>
        <v>0</v>
      </c>
      <c r="J42" s="32">
        <f t="shared" si="11"/>
        <v>0</v>
      </c>
    </row>
    <row r="43" spans="1:10" ht="25.5" outlineLevel="2" x14ac:dyDescent="0.2">
      <c r="A43" s="26">
        <v>33</v>
      </c>
      <c r="B43" s="27" t="s">
        <v>70</v>
      </c>
      <c r="C43" s="29" t="s">
        <v>71</v>
      </c>
      <c r="D43" s="28" t="s">
        <v>38</v>
      </c>
      <c r="E43" s="30">
        <v>0.7</v>
      </c>
      <c r="F43" s="31">
        <v>0</v>
      </c>
      <c r="G43" s="32">
        <f t="shared" si="9"/>
        <v>0</v>
      </c>
      <c r="H43" s="32">
        <v>20</v>
      </c>
      <c r="I43" s="32">
        <f t="shared" si="10"/>
        <v>0</v>
      </c>
      <c r="J43" s="32">
        <f t="shared" si="11"/>
        <v>0</v>
      </c>
    </row>
    <row r="44" spans="1:10" outlineLevel="2" x14ac:dyDescent="0.2">
      <c r="A44" s="26">
        <v>34</v>
      </c>
      <c r="B44" s="27" t="s">
        <v>37</v>
      </c>
      <c r="C44" s="29" t="s">
        <v>72</v>
      </c>
      <c r="D44" s="28" t="s">
        <v>38</v>
      </c>
      <c r="E44" s="30">
        <v>0.77</v>
      </c>
      <c r="F44" s="31">
        <v>0</v>
      </c>
      <c r="G44" s="32">
        <f t="shared" si="9"/>
        <v>0</v>
      </c>
      <c r="H44" s="32">
        <v>20</v>
      </c>
      <c r="I44" s="32">
        <f t="shared" si="10"/>
        <v>0</v>
      </c>
      <c r="J44" s="32">
        <f t="shared" si="11"/>
        <v>0</v>
      </c>
    </row>
    <row r="45" spans="1:10" ht="25.5" outlineLevel="2" x14ac:dyDescent="0.2">
      <c r="A45" s="26">
        <v>35</v>
      </c>
      <c r="B45" s="27" t="s">
        <v>73</v>
      </c>
      <c r="C45" s="29" t="s">
        <v>74</v>
      </c>
      <c r="D45" s="28" t="s">
        <v>67</v>
      </c>
      <c r="E45" s="30">
        <v>1</v>
      </c>
      <c r="F45" s="31">
        <v>0</v>
      </c>
      <c r="G45" s="32">
        <f t="shared" si="9"/>
        <v>0</v>
      </c>
      <c r="H45" s="32">
        <v>20</v>
      </c>
      <c r="I45" s="32">
        <f t="shared" si="10"/>
        <v>0</v>
      </c>
      <c r="J45" s="32">
        <f t="shared" si="11"/>
        <v>0</v>
      </c>
    </row>
    <row r="46" spans="1:10" ht="20.45" customHeight="1" outlineLevel="1" x14ac:dyDescent="0.2">
      <c r="A46" s="26">
        <v>36</v>
      </c>
      <c r="B46" s="27" t="s">
        <v>37</v>
      </c>
      <c r="C46" s="29" t="s">
        <v>75</v>
      </c>
      <c r="D46" s="28" t="s">
        <v>67</v>
      </c>
      <c r="E46" s="30">
        <v>1</v>
      </c>
      <c r="F46" s="31">
        <v>0</v>
      </c>
      <c r="G46" s="32">
        <f t="shared" si="9"/>
        <v>0</v>
      </c>
      <c r="H46" s="32">
        <v>20</v>
      </c>
      <c r="I46" s="32">
        <f t="shared" si="10"/>
        <v>0</v>
      </c>
      <c r="J46" s="32">
        <f t="shared" si="11"/>
        <v>0</v>
      </c>
    </row>
    <row r="47" spans="1:10" ht="15" outlineLevel="2" x14ac:dyDescent="0.25">
      <c r="A47" s="21"/>
      <c r="B47" s="22"/>
      <c r="C47" s="22" t="s">
        <v>76</v>
      </c>
      <c r="D47" s="22"/>
      <c r="E47" s="23"/>
      <c r="F47" s="24"/>
      <c r="G47" s="25">
        <f>SUBTOTAL(9,G48:G57)</f>
        <v>0</v>
      </c>
      <c r="H47" s="25"/>
      <c r="I47" s="25">
        <f>SUBTOTAL(9,I48:I57)</f>
        <v>0</v>
      </c>
      <c r="J47" s="25">
        <f>SUBTOTAL(9,J48:J57)</f>
        <v>0</v>
      </c>
    </row>
    <row r="48" spans="1:10" ht="25.5" outlineLevel="2" x14ac:dyDescent="0.2">
      <c r="A48" s="26">
        <v>37</v>
      </c>
      <c r="B48" s="27" t="s">
        <v>77</v>
      </c>
      <c r="C48" s="29" t="s">
        <v>78</v>
      </c>
      <c r="D48" s="28" t="s">
        <v>79</v>
      </c>
      <c r="E48" s="30">
        <v>1</v>
      </c>
      <c r="F48" s="31">
        <v>0</v>
      </c>
      <c r="G48" s="32">
        <f t="shared" ref="G48:G57" si="12">E48*F48</f>
        <v>0</v>
      </c>
      <c r="H48" s="32">
        <v>20</v>
      </c>
      <c r="I48" s="32">
        <f t="shared" ref="I48:I57" si="13">G48*(H48/100)</f>
        <v>0</v>
      </c>
      <c r="J48" s="32">
        <f t="shared" ref="J48:J57" si="14">G48+I48</f>
        <v>0</v>
      </c>
    </row>
    <row r="49" spans="1:10" outlineLevel="2" x14ac:dyDescent="0.2">
      <c r="A49" s="26">
        <v>38</v>
      </c>
      <c r="B49" s="27" t="s">
        <v>80</v>
      </c>
      <c r="C49" s="29" t="s">
        <v>81</v>
      </c>
      <c r="D49" s="28" t="s">
        <v>79</v>
      </c>
      <c r="E49" s="30">
        <v>1</v>
      </c>
      <c r="F49" s="31">
        <v>0</v>
      </c>
      <c r="G49" s="32">
        <f t="shared" si="12"/>
        <v>0</v>
      </c>
      <c r="H49" s="32">
        <v>20</v>
      </c>
      <c r="I49" s="32">
        <f t="shared" si="13"/>
        <v>0</v>
      </c>
      <c r="J49" s="32">
        <f t="shared" si="14"/>
        <v>0</v>
      </c>
    </row>
    <row r="50" spans="1:10" outlineLevel="2" x14ac:dyDescent="0.2">
      <c r="A50" s="26">
        <v>39</v>
      </c>
      <c r="B50" s="27" t="s">
        <v>82</v>
      </c>
      <c r="C50" s="29" t="s">
        <v>83</v>
      </c>
      <c r="D50" s="28" t="s">
        <v>84</v>
      </c>
      <c r="E50" s="30">
        <v>24</v>
      </c>
      <c r="F50" s="31">
        <v>0</v>
      </c>
      <c r="G50" s="32">
        <f t="shared" si="12"/>
        <v>0</v>
      </c>
      <c r="H50" s="32">
        <v>20</v>
      </c>
      <c r="I50" s="32">
        <f t="shared" si="13"/>
        <v>0</v>
      </c>
      <c r="J50" s="32">
        <f t="shared" si="14"/>
        <v>0</v>
      </c>
    </row>
    <row r="51" spans="1:10" ht="25.5" outlineLevel="2" x14ac:dyDescent="0.2">
      <c r="A51" s="26">
        <v>40</v>
      </c>
      <c r="B51" s="27" t="s">
        <v>85</v>
      </c>
      <c r="C51" s="29" t="s">
        <v>86</v>
      </c>
      <c r="D51" s="28" t="s">
        <v>67</v>
      </c>
      <c r="E51" s="30">
        <v>1</v>
      </c>
      <c r="F51" s="31">
        <v>0</v>
      </c>
      <c r="G51" s="32">
        <f t="shared" si="12"/>
        <v>0</v>
      </c>
      <c r="H51" s="32">
        <v>20</v>
      </c>
      <c r="I51" s="32">
        <f t="shared" si="13"/>
        <v>0</v>
      </c>
      <c r="J51" s="32">
        <f t="shared" si="14"/>
        <v>0</v>
      </c>
    </row>
    <row r="52" spans="1:10" outlineLevel="2" x14ac:dyDescent="0.2">
      <c r="A52" s="26">
        <v>41</v>
      </c>
      <c r="B52" s="27" t="s">
        <v>87</v>
      </c>
      <c r="C52" s="29" t="s">
        <v>88</v>
      </c>
      <c r="D52" s="28" t="s">
        <v>67</v>
      </c>
      <c r="E52" s="30">
        <v>3</v>
      </c>
      <c r="F52" s="31">
        <v>0</v>
      </c>
      <c r="G52" s="32">
        <f t="shared" si="12"/>
        <v>0</v>
      </c>
      <c r="H52" s="32">
        <v>20</v>
      </c>
      <c r="I52" s="32">
        <f t="shared" si="13"/>
        <v>0</v>
      </c>
      <c r="J52" s="32">
        <f t="shared" si="14"/>
        <v>0</v>
      </c>
    </row>
    <row r="53" spans="1:10" outlineLevel="2" x14ac:dyDescent="0.2">
      <c r="A53" s="26">
        <v>42</v>
      </c>
      <c r="B53" s="27" t="s">
        <v>89</v>
      </c>
      <c r="C53" s="29" t="s">
        <v>90</v>
      </c>
      <c r="D53" s="28" t="s">
        <v>91</v>
      </c>
      <c r="E53" s="30">
        <v>1</v>
      </c>
      <c r="F53" s="31">
        <v>0</v>
      </c>
      <c r="G53" s="32">
        <f t="shared" si="12"/>
        <v>0</v>
      </c>
      <c r="H53" s="32">
        <v>20</v>
      </c>
      <c r="I53" s="32">
        <f t="shared" si="13"/>
        <v>0</v>
      </c>
      <c r="J53" s="32">
        <f t="shared" si="14"/>
        <v>0</v>
      </c>
    </row>
    <row r="54" spans="1:10" outlineLevel="2" x14ac:dyDescent="0.2">
      <c r="A54" s="26">
        <v>43</v>
      </c>
      <c r="B54" s="27" t="s">
        <v>92</v>
      </c>
      <c r="C54" s="29" t="s">
        <v>93</v>
      </c>
      <c r="D54" s="28" t="s">
        <v>67</v>
      </c>
      <c r="E54" s="30">
        <v>1</v>
      </c>
      <c r="F54" s="31">
        <v>0</v>
      </c>
      <c r="G54" s="32">
        <f t="shared" si="12"/>
        <v>0</v>
      </c>
      <c r="H54" s="32">
        <v>20</v>
      </c>
      <c r="I54" s="32">
        <f t="shared" si="13"/>
        <v>0</v>
      </c>
      <c r="J54" s="32">
        <f t="shared" si="14"/>
        <v>0</v>
      </c>
    </row>
    <row r="55" spans="1:10" outlineLevel="2" x14ac:dyDescent="0.2">
      <c r="A55" s="26">
        <v>44</v>
      </c>
      <c r="B55" s="27" t="s">
        <v>94</v>
      </c>
      <c r="C55" s="29" t="s">
        <v>95</v>
      </c>
      <c r="D55" s="28" t="s">
        <v>67</v>
      </c>
      <c r="E55" s="30">
        <v>1</v>
      </c>
      <c r="F55" s="31">
        <v>0</v>
      </c>
      <c r="G55" s="32">
        <f t="shared" si="12"/>
        <v>0</v>
      </c>
      <c r="H55" s="32">
        <v>20</v>
      </c>
      <c r="I55" s="32">
        <f t="shared" si="13"/>
        <v>0</v>
      </c>
      <c r="J55" s="32">
        <f t="shared" si="14"/>
        <v>0</v>
      </c>
    </row>
    <row r="56" spans="1:10" outlineLevel="2" x14ac:dyDescent="0.2">
      <c r="A56" s="26">
        <v>45</v>
      </c>
      <c r="B56" s="27" t="s">
        <v>96</v>
      </c>
      <c r="C56" s="29" t="s">
        <v>97</v>
      </c>
      <c r="D56" s="28" t="s">
        <v>67</v>
      </c>
      <c r="E56" s="30">
        <v>1</v>
      </c>
      <c r="F56" s="31">
        <v>0</v>
      </c>
      <c r="G56" s="32">
        <f t="shared" si="12"/>
        <v>0</v>
      </c>
      <c r="H56" s="32">
        <v>20</v>
      </c>
      <c r="I56" s="32">
        <f t="shared" si="13"/>
        <v>0</v>
      </c>
      <c r="J56" s="32">
        <f t="shared" si="14"/>
        <v>0</v>
      </c>
    </row>
    <row r="57" spans="1:10" ht="20.45" customHeight="1" outlineLevel="1" x14ac:dyDescent="0.2">
      <c r="A57" s="26">
        <v>46</v>
      </c>
      <c r="B57" s="27" t="s">
        <v>98</v>
      </c>
      <c r="C57" s="29" t="s">
        <v>99</v>
      </c>
      <c r="D57" s="28" t="s">
        <v>67</v>
      </c>
      <c r="E57" s="30">
        <v>1</v>
      </c>
      <c r="F57" s="31">
        <v>0</v>
      </c>
      <c r="G57" s="32">
        <f t="shared" si="12"/>
        <v>0</v>
      </c>
      <c r="H57" s="32">
        <v>20</v>
      </c>
      <c r="I57" s="32">
        <f t="shared" si="13"/>
        <v>0</v>
      </c>
      <c r="J57" s="32">
        <f t="shared" si="14"/>
        <v>0</v>
      </c>
    </row>
    <row r="58" spans="1:10" ht="15" outlineLevel="2" x14ac:dyDescent="0.25">
      <c r="A58" s="21"/>
      <c r="B58" s="22"/>
      <c r="C58" s="22" t="s">
        <v>100</v>
      </c>
      <c r="D58" s="22"/>
      <c r="E58" s="23"/>
      <c r="F58" s="24"/>
      <c r="G58" s="25">
        <f>SUBTOTAL(9,G59:G62)</f>
        <v>0</v>
      </c>
      <c r="H58" s="25"/>
      <c r="I58" s="25">
        <f>SUBTOTAL(9,I59:I62)</f>
        <v>0</v>
      </c>
      <c r="J58" s="25">
        <f>SUBTOTAL(9,J59:J62)</f>
        <v>0</v>
      </c>
    </row>
    <row r="59" spans="1:10" ht="25.5" outlineLevel="2" x14ac:dyDescent="0.2">
      <c r="A59" s="26">
        <v>47</v>
      </c>
      <c r="B59" s="27" t="s">
        <v>101</v>
      </c>
      <c r="C59" s="29" t="s">
        <v>102</v>
      </c>
      <c r="D59" s="28" t="s">
        <v>14</v>
      </c>
      <c r="E59" s="30">
        <v>764.22320000000002</v>
      </c>
      <c r="F59" s="31">
        <v>0</v>
      </c>
      <c r="G59" s="32">
        <f>E59*F59</f>
        <v>0</v>
      </c>
      <c r="H59" s="32">
        <v>20</v>
      </c>
      <c r="I59" s="32">
        <f>G59*(H59/100)</f>
        <v>0</v>
      </c>
      <c r="J59" s="32">
        <f>G59+I59</f>
        <v>0</v>
      </c>
    </row>
    <row r="60" spans="1:10" ht="25.5" outlineLevel="2" x14ac:dyDescent="0.2">
      <c r="A60" s="26">
        <v>48</v>
      </c>
      <c r="B60" s="27" t="s">
        <v>103</v>
      </c>
      <c r="C60" s="29" t="s">
        <v>104</v>
      </c>
      <c r="D60" s="28" t="s">
        <v>14</v>
      </c>
      <c r="E60" s="30">
        <v>1528.4459999999999</v>
      </c>
      <c r="F60" s="31">
        <v>0</v>
      </c>
      <c r="G60" s="32">
        <f>E60*F60</f>
        <v>0</v>
      </c>
      <c r="H60" s="32">
        <v>20</v>
      </c>
      <c r="I60" s="32">
        <f>G60*(H60/100)</f>
        <v>0</v>
      </c>
      <c r="J60" s="32">
        <f>G60+I60</f>
        <v>0</v>
      </c>
    </row>
    <row r="61" spans="1:10" ht="25.5" outlineLevel="2" x14ac:dyDescent="0.2">
      <c r="A61" s="26">
        <v>49</v>
      </c>
      <c r="B61" s="27" t="s">
        <v>105</v>
      </c>
      <c r="C61" s="29" t="s">
        <v>106</v>
      </c>
      <c r="D61" s="28" t="s">
        <v>14</v>
      </c>
      <c r="E61" s="30">
        <v>764.22299999999996</v>
      </c>
      <c r="F61" s="31">
        <v>0</v>
      </c>
      <c r="G61" s="32">
        <f>E61*F61</f>
        <v>0</v>
      </c>
      <c r="H61" s="32">
        <v>20</v>
      </c>
      <c r="I61" s="32">
        <f>G61*(H61/100)</f>
        <v>0</v>
      </c>
      <c r="J61" s="32">
        <f>G61+I61</f>
        <v>0</v>
      </c>
    </row>
    <row r="62" spans="1:10" ht="20.45" customHeight="1" outlineLevel="1" x14ac:dyDescent="0.2">
      <c r="A62" s="26">
        <v>50</v>
      </c>
      <c r="B62" s="27" t="s">
        <v>107</v>
      </c>
      <c r="C62" s="29" t="s">
        <v>108</v>
      </c>
      <c r="D62" s="28" t="s">
        <v>14</v>
      </c>
      <c r="E62" s="30">
        <v>764.22299999999996</v>
      </c>
      <c r="F62" s="31">
        <v>0</v>
      </c>
      <c r="G62" s="32">
        <f>E62*F62</f>
        <v>0</v>
      </c>
      <c r="H62" s="32">
        <v>20</v>
      </c>
      <c r="I62" s="32">
        <f>G62*(H62/100)</f>
        <v>0</v>
      </c>
      <c r="J62" s="32">
        <f>G62+I62</f>
        <v>0</v>
      </c>
    </row>
    <row r="63" spans="1:10" ht="15" outlineLevel="2" x14ac:dyDescent="0.25">
      <c r="A63" s="21"/>
      <c r="B63" s="22"/>
      <c r="C63" s="22" t="s">
        <v>109</v>
      </c>
      <c r="D63" s="22"/>
      <c r="E63" s="23"/>
      <c r="F63" s="24"/>
      <c r="G63" s="25">
        <f>SUBTOTAL(9,G64:G78)</f>
        <v>0</v>
      </c>
      <c r="H63" s="25"/>
      <c r="I63" s="25">
        <f>SUBTOTAL(9,I64:I78)</f>
        <v>0</v>
      </c>
      <c r="J63" s="25">
        <f>SUBTOTAL(9,J64:J78)</f>
        <v>0</v>
      </c>
    </row>
    <row r="64" spans="1:10" ht="25.5" outlineLevel="2" x14ac:dyDescent="0.2">
      <c r="A64" s="26">
        <v>51</v>
      </c>
      <c r="B64" s="27" t="s">
        <v>110</v>
      </c>
      <c r="C64" s="29" t="s">
        <v>111</v>
      </c>
      <c r="D64" s="28" t="s">
        <v>112</v>
      </c>
      <c r="E64" s="30">
        <v>5.7350000000000003</v>
      </c>
      <c r="F64" s="31">
        <v>0</v>
      </c>
      <c r="G64" s="32">
        <f t="shared" ref="G64:G78" si="15">E64*F64</f>
        <v>0</v>
      </c>
      <c r="H64" s="32">
        <v>20</v>
      </c>
      <c r="I64" s="32">
        <f t="shared" ref="I64:I78" si="16">G64*(H64/100)</f>
        <v>0</v>
      </c>
      <c r="J64" s="32">
        <f t="shared" ref="J64:J78" si="17">G64+I64</f>
        <v>0</v>
      </c>
    </row>
    <row r="65" spans="1:10" outlineLevel="2" x14ac:dyDescent="0.2">
      <c r="A65" s="26">
        <v>52</v>
      </c>
      <c r="B65" s="27" t="s">
        <v>113</v>
      </c>
      <c r="C65" s="29" t="s">
        <v>114</v>
      </c>
      <c r="D65" s="28" t="s">
        <v>112</v>
      </c>
      <c r="E65" s="30">
        <v>11.47</v>
      </c>
      <c r="F65" s="31">
        <v>0</v>
      </c>
      <c r="G65" s="32">
        <f t="shared" si="15"/>
        <v>0</v>
      </c>
      <c r="H65" s="32">
        <v>20</v>
      </c>
      <c r="I65" s="32">
        <f t="shared" si="16"/>
        <v>0</v>
      </c>
      <c r="J65" s="32">
        <f t="shared" si="17"/>
        <v>0</v>
      </c>
    </row>
    <row r="66" spans="1:10" outlineLevel="2" x14ac:dyDescent="0.2">
      <c r="A66" s="26">
        <v>53</v>
      </c>
      <c r="B66" s="27" t="s">
        <v>115</v>
      </c>
      <c r="C66" s="29" t="s">
        <v>116</v>
      </c>
      <c r="D66" s="28" t="s">
        <v>112</v>
      </c>
      <c r="E66" s="30">
        <v>5.7350000000000003</v>
      </c>
      <c r="F66" s="31">
        <v>0</v>
      </c>
      <c r="G66" s="32">
        <f t="shared" si="15"/>
        <v>0</v>
      </c>
      <c r="H66" s="32">
        <v>20</v>
      </c>
      <c r="I66" s="32">
        <f t="shared" si="16"/>
        <v>0</v>
      </c>
      <c r="J66" s="32">
        <f t="shared" si="17"/>
        <v>0</v>
      </c>
    </row>
    <row r="67" spans="1:10" ht="25.5" outlineLevel="2" x14ac:dyDescent="0.2">
      <c r="A67" s="26">
        <v>54</v>
      </c>
      <c r="B67" s="27" t="s">
        <v>117</v>
      </c>
      <c r="C67" s="29" t="s">
        <v>118</v>
      </c>
      <c r="D67" s="28" t="s">
        <v>112</v>
      </c>
      <c r="E67" s="30">
        <v>34.409999999999997</v>
      </c>
      <c r="F67" s="31">
        <v>0</v>
      </c>
      <c r="G67" s="32">
        <f t="shared" si="15"/>
        <v>0</v>
      </c>
      <c r="H67" s="32">
        <v>20</v>
      </c>
      <c r="I67" s="32">
        <f t="shared" si="16"/>
        <v>0</v>
      </c>
      <c r="J67" s="32">
        <f t="shared" si="17"/>
        <v>0</v>
      </c>
    </row>
    <row r="68" spans="1:10" outlineLevel="2" x14ac:dyDescent="0.2">
      <c r="A68" s="26">
        <v>55</v>
      </c>
      <c r="B68" s="27" t="s">
        <v>119</v>
      </c>
      <c r="C68" s="29" t="s">
        <v>120</v>
      </c>
      <c r="D68" s="28" t="s">
        <v>112</v>
      </c>
      <c r="E68" s="30">
        <v>5.7350000000000003</v>
      </c>
      <c r="F68" s="31">
        <v>0</v>
      </c>
      <c r="G68" s="32">
        <f t="shared" si="15"/>
        <v>0</v>
      </c>
      <c r="H68" s="32">
        <v>20</v>
      </c>
      <c r="I68" s="32">
        <f t="shared" si="16"/>
        <v>0</v>
      </c>
      <c r="J68" s="32">
        <f t="shared" si="17"/>
        <v>0</v>
      </c>
    </row>
    <row r="69" spans="1:10" outlineLevel="2" x14ac:dyDescent="0.2">
      <c r="A69" s="26">
        <v>56</v>
      </c>
      <c r="B69" s="27" t="s">
        <v>121</v>
      </c>
      <c r="C69" s="29" t="s">
        <v>122</v>
      </c>
      <c r="D69" s="28" t="s">
        <v>112</v>
      </c>
      <c r="E69" s="30">
        <v>166.315</v>
      </c>
      <c r="F69" s="31">
        <v>0</v>
      </c>
      <c r="G69" s="32">
        <f t="shared" si="15"/>
        <v>0</v>
      </c>
      <c r="H69" s="32">
        <v>20</v>
      </c>
      <c r="I69" s="32">
        <f t="shared" si="16"/>
        <v>0</v>
      </c>
      <c r="J69" s="32">
        <f t="shared" si="17"/>
        <v>0</v>
      </c>
    </row>
    <row r="70" spans="1:10" outlineLevel="2" x14ac:dyDescent="0.2">
      <c r="A70" s="26">
        <v>57</v>
      </c>
      <c r="B70" s="27" t="s">
        <v>123</v>
      </c>
      <c r="C70" s="29" t="s">
        <v>124</v>
      </c>
      <c r="D70" s="28" t="s">
        <v>112</v>
      </c>
      <c r="E70" s="30">
        <v>5.7350000000000003</v>
      </c>
      <c r="F70" s="31">
        <v>0</v>
      </c>
      <c r="G70" s="32">
        <f t="shared" si="15"/>
        <v>0</v>
      </c>
      <c r="H70" s="32">
        <v>20</v>
      </c>
      <c r="I70" s="32">
        <f t="shared" si="16"/>
        <v>0</v>
      </c>
      <c r="J70" s="32">
        <f t="shared" si="17"/>
        <v>0</v>
      </c>
    </row>
    <row r="71" spans="1:10" outlineLevel="2" x14ac:dyDescent="0.2">
      <c r="A71" s="26">
        <v>58</v>
      </c>
      <c r="B71" s="27" t="s">
        <v>125</v>
      </c>
      <c r="C71" s="29" t="s">
        <v>126</v>
      </c>
      <c r="D71" s="28" t="s">
        <v>67</v>
      </c>
      <c r="E71" s="30">
        <v>1</v>
      </c>
      <c r="F71" s="31">
        <v>0</v>
      </c>
      <c r="G71" s="32">
        <f t="shared" si="15"/>
        <v>0</v>
      </c>
      <c r="H71" s="32">
        <v>20</v>
      </c>
      <c r="I71" s="32">
        <f t="shared" si="16"/>
        <v>0</v>
      </c>
      <c r="J71" s="32">
        <f t="shared" si="17"/>
        <v>0</v>
      </c>
    </row>
    <row r="72" spans="1:10" ht="25.5" outlineLevel="2" x14ac:dyDescent="0.2">
      <c r="A72" s="26">
        <v>59</v>
      </c>
      <c r="B72" s="27" t="s">
        <v>127</v>
      </c>
      <c r="C72" s="29" t="s">
        <v>128</v>
      </c>
      <c r="D72" s="28" t="s">
        <v>14</v>
      </c>
      <c r="E72" s="30">
        <v>0.28000000000000003</v>
      </c>
      <c r="F72" s="31">
        <v>0</v>
      </c>
      <c r="G72" s="32">
        <f t="shared" si="15"/>
        <v>0</v>
      </c>
      <c r="H72" s="32">
        <v>20</v>
      </c>
      <c r="I72" s="32">
        <f t="shared" si="16"/>
        <v>0</v>
      </c>
      <c r="J72" s="32">
        <f t="shared" si="17"/>
        <v>0</v>
      </c>
    </row>
    <row r="73" spans="1:10" outlineLevel="2" x14ac:dyDescent="0.2">
      <c r="A73" s="26">
        <v>60</v>
      </c>
      <c r="B73" s="27" t="s">
        <v>129</v>
      </c>
      <c r="C73" s="29" t="s">
        <v>130</v>
      </c>
      <c r="D73" s="28" t="s">
        <v>67</v>
      </c>
      <c r="E73" s="30">
        <v>2</v>
      </c>
      <c r="F73" s="31">
        <v>0</v>
      </c>
      <c r="G73" s="32">
        <f t="shared" si="15"/>
        <v>0</v>
      </c>
      <c r="H73" s="32">
        <v>20</v>
      </c>
      <c r="I73" s="32">
        <f t="shared" si="16"/>
        <v>0</v>
      </c>
      <c r="J73" s="32">
        <f t="shared" si="17"/>
        <v>0</v>
      </c>
    </row>
    <row r="74" spans="1:10" outlineLevel="2" x14ac:dyDescent="0.2">
      <c r="A74" s="26">
        <v>61</v>
      </c>
      <c r="B74" s="27" t="s">
        <v>131</v>
      </c>
      <c r="C74" s="29" t="s">
        <v>132</v>
      </c>
      <c r="D74" s="28" t="s">
        <v>14</v>
      </c>
      <c r="E74" s="30">
        <v>2.76</v>
      </c>
      <c r="F74" s="31">
        <v>0</v>
      </c>
      <c r="G74" s="32">
        <f t="shared" si="15"/>
        <v>0</v>
      </c>
      <c r="H74" s="32">
        <v>20</v>
      </c>
      <c r="I74" s="32">
        <f t="shared" si="16"/>
        <v>0</v>
      </c>
      <c r="J74" s="32">
        <f t="shared" si="17"/>
        <v>0</v>
      </c>
    </row>
    <row r="75" spans="1:10" outlineLevel="2" x14ac:dyDescent="0.2">
      <c r="A75" s="26">
        <v>62</v>
      </c>
      <c r="B75" s="27" t="s">
        <v>133</v>
      </c>
      <c r="C75" s="29" t="s">
        <v>134</v>
      </c>
      <c r="D75" s="28" t="s">
        <v>67</v>
      </c>
      <c r="E75" s="30">
        <v>3.78</v>
      </c>
      <c r="F75" s="31">
        <v>0</v>
      </c>
      <c r="G75" s="32">
        <f t="shared" si="15"/>
        <v>0</v>
      </c>
      <c r="H75" s="32">
        <v>20</v>
      </c>
      <c r="I75" s="32">
        <f t="shared" si="16"/>
        <v>0</v>
      </c>
      <c r="J75" s="32">
        <f t="shared" si="17"/>
        <v>0</v>
      </c>
    </row>
    <row r="76" spans="1:10" outlineLevel="2" x14ac:dyDescent="0.2">
      <c r="A76" s="26">
        <v>63</v>
      </c>
      <c r="B76" s="27" t="s">
        <v>135</v>
      </c>
      <c r="C76" s="29" t="s">
        <v>136</v>
      </c>
      <c r="D76" s="28" t="s">
        <v>91</v>
      </c>
      <c r="E76" s="30">
        <v>1</v>
      </c>
      <c r="F76" s="31">
        <v>0</v>
      </c>
      <c r="G76" s="32">
        <f t="shared" si="15"/>
        <v>0</v>
      </c>
      <c r="H76" s="32">
        <v>20</v>
      </c>
      <c r="I76" s="32">
        <f t="shared" si="16"/>
        <v>0</v>
      </c>
      <c r="J76" s="32">
        <f t="shared" si="17"/>
        <v>0</v>
      </c>
    </row>
    <row r="77" spans="1:10" ht="25.5" outlineLevel="2" x14ac:dyDescent="0.2">
      <c r="A77" s="26">
        <v>64</v>
      </c>
      <c r="B77" s="27" t="s">
        <v>137</v>
      </c>
      <c r="C77" s="29" t="s">
        <v>138</v>
      </c>
      <c r="D77" s="28" t="s">
        <v>14</v>
      </c>
      <c r="E77" s="30">
        <v>729.91070000000002</v>
      </c>
      <c r="F77" s="31">
        <v>0</v>
      </c>
      <c r="G77" s="32">
        <f t="shared" si="15"/>
        <v>0</v>
      </c>
      <c r="H77" s="32">
        <v>20</v>
      </c>
      <c r="I77" s="32">
        <f t="shared" si="16"/>
        <v>0</v>
      </c>
      <c r="J77" s="32">
        <f t="shared" si="17"/>
        <v>0</v>
      </c>
    </row>
    <row r="78" spans="1:10" ht="31.5" customHeight="1" outlineLevel="1" x14ac:dyDescent="0.2">
      <c r="A78" s="26">
        <v>65</v>
      </c>
      <c r="B78" s="27" t="s">
        <v>139</v>
      </c>
      <c r="C78" s="29" t="s">
        <v>140</v>
      </c>
      <c r="D78" s="28" t="s">
        <v>67</v>
      </c>
      <c r="E78" s="30">
        <v>1</v>
      </c>
      <c r="F78" s="31">
        <v>0</v>
      </c>
      <c r="G78" s="32">
        <f t="shared" si="15"/>
        <v>0</v>
      </c>
      <c r="H78" s="32">
        <v>20</v>
      </c>
      <c r="I78" s="32">
        <f t="shared" si="16"/>
        <v>0</v>
      </c>
      <c r="J78" s="32">
        <f t="shared" si="17"/>
        <v>0</v>
      </c>
    </row>
    <row r="79" spans="1:10" ht="15" outlineLevel="2" x14ac:dyDescent="0.25">
      <c r="A79" s="21"/>
      <c r="B79" s="22"/>
      <c r="C79" s="22" t="s">
        <v>141</v>
      </c>
      <c r="D79" s="22"/>
      <c r="E79" s="23"/>
      <c r="F79" s="24"/>
      <c r="G79" s="25">
        <f>SUBTOTAL(9,G80:G81)</f>
        <v>0</v>
      </c>
      <c r="H79" s="25"/>
      <c r="I79" s="25">
        <f>SUBTOTAL(9,I80:I81)</f>
        <v>0</v>
      </c>
      <c r="J79" s="25">
        <f>SUBTOTAL(9,J80:J81)</f>
        <v>0</v>
      </c>
    </row>
    <row r="80" spans="1:10" ht="38.25" outlineLevel="2" x14ac:dyDescent="0.2">
      <c r="A80" s="26">
        <v>66</v>
      </c>
      <c r="B80" s="27" t="s">
        <v>142</v>
      </c>
      <c r="C80" s="29" t="s">
        <v>143</v>
      </c>
      <c r="D80" s="28" t="s">
        <v>79</v>
      </c>
      <c r="E80" s="30">
        <v>1</v>
      </c>
      <c r="F80" s="31">
        <v>0</v>
      </c>
      <c r="G80" s="32">
        <f>E80*F80</f>
        <v>0</v>
      </c>
      <c r="H80" s="32">
        <v>20</v>
      </c>
      <c r="I80" s="32">
        <f>G80*(H80/100)</f>
        <v>0</v>
      </c>
      <c r="J80" s="32">
        <f>G80+I80</f>
        <v>0</v>
      </c>
    </row>
    <row r="81" spans="1:10" ht="32.25" customHeight="1" outlineLevel="1" x14ac:dyDescent="0.2">
      <c r="A81" s="26">
        <v>67</v>
      </c>
      <c r="B81" s="27" t="s">
        <v>144</v>
      </c>
      <c r="C81" s="29" t="s">
        <v>145</v>
      </c>
      <c r="D81" s="28" t="s">
        <v>67</v>
      </c>
      <c r="E81" s="30">
        <v>2</v>
      </c>
      <c r="F81" s="31">
        <v>0</v>
      </c>
      <c r="G81" s="32">
        <f>E81*F81</f>
        <v>0</v>
      </c>
      <c r="H81" s="32">
        <v>20</v>
      </c>
      <c r="I81" s="32">
        <f>G81*(H81/100)</f>
        <v>0</v>
      </c>
      <c r="J81" s="32">
        <f>G81+I81</f>
        <v>0</v>
      </c>
    </row>
    <row r="82" spans="1:10" ht="15" outlineLevel="2" x14ac:dyDescent="0.25">
      <c r="A82" s="21"/>
      <c r="B82" s="22"/>
      <c r="C82" s="22" t="s">
        <v>146</v>
      </c>
      <c r="D82" s="22"/>
      <c r="E82" s="23"/>
      <c r="F82" s="24"/>
      <c r="G82" s="25">
        <f>SUBTOTAL(9,G83:G83)</f>
        <v>0</v>
      </c>
      <c r="H82" s="25"/>
      <c r="I82" s="25">
        <f>SUBTOTAL(9,I83:I83)</f>
        <v>0</v>
      </c>
      <c r="J82" s="25">
        <f>SUBTOTAL(9,J83:J83)</f>
        <v>0</v>
      </c>
    </row>
    <row r="83" spans="1:10" ht="28.5" customHeight="1" outlineLevel="1" x14ac:dyDescent="0.2">
      <c r="A83" s="26">
        <v>68</v>
      </c>
      <c r="B83" s="27" t="s">
        <v>147</v>
      </c>
      <c r="C83" s="29" t="s">
        <v>148</v>
      </c>
      <c r="D83" s="28" t="s">
        <v>91</v>
      </c>
      <c r="E83" s="30">
        <v>1</v>
      </c>
      <c r="F83" s="31">
        <v>0</v>
      </c>
      <c r="G83" s="32">
        <f>E83*F83</f>
        <v>0</v>
      </c>
      <c r="H83" s="32">
        <v>20</v>
      </c>
      <c r="I83" s="32">
        <f>G83*(H83/100)</f>
        <v>0</v>
      </c>
      <c r="J83" s="32">
        <f>G83+I83</f>
        <v>0</v>
      </c>
    </row>
    <row r="84" spans="1:10" ht="15" outlineLevel="2" x14ac:dyDescent="0.25">
      <c r="A84" s="21"/>
      <c r="B84" s="22"/>
      <c r="C84" s="22" t="s">
        <v>149</v>
      </c>
      <c r="D84" s="22"/>
      <c r="E84" s="23"/>
      <c r="F84" s="24"/>
      <c r="G84" s="25">
        <f>SUBTOTAL(9,G85:G85)</f>
        <v>0</v>
      </c>
      <c r="H84" s="25"/>
      <c r="I84" s="25">
        <f>SUBTOTAL(9,I85:I85)</f>
        <v>0</v>
      </c>
      <c r="J84" s="25">
        <f>SUBTOTAL(9,J85:J85)</f>
        <v>0</v>
      </c>
    </row>
    <row r="85" spans="1:10" ht="32.25" customHeight="1" outlineLevel="1" x14ac:dyDescent="0.2">
      <c r="A85" s="26">
        <v>69</v>
      </c>
      <c r="B85" s="27" t="s">
        <v>150</v>
      </c>
      <c r="C85" s="29" t="s">
        <v>151</v>
      </c>
      <c r="D85" s="28" t="s">
        <v>112</v>
      </c>
      <c r="E85" s="30">
        <v>40.124631147999999</v>
      </c>
      <c r="F85" s="31">
        <v>0</v>
      </c>
      <c r="G85" s="32">
        <f>E85*F85</f>
        <v>0</v>
      </c>
      <c r="H85" s="32">
        <v>20</v>
      </c>
      <c r="I85" s="32">
        <f>G85*(H85/100)</f>
        <v>0</v>
      </c>
      <c r="J85" s="32">
        <f>G85+I85</f>
        <v>0</v>
      </c>
    </row>
    <row r="86" spans="1:10" ht="15" outlineLevel="2" x14ac:dyDescent="0.25">
      <c r="A86" s="21"/>
      <c r="B86" s="22"/>
      <c r="C86" s="22" t="s">
        <v>152</v>
      </c>
      <c r="D86" s="22"/>
      <c r="E86" s="23"/>
      <c r="F86" s="24"/>
      <c r="G86" s="25">
        <f>SUBTOTAL(9,G87:G92)</f>
        <v>0</v>
      </c>
      <c r="H86" s="25"/>
      <c r="I86" s="25">
        <f>SUBTOTAL(9,I87:I92)</f>
        <v>0</v>
      </c>
      <c r="J86" s="25">
        <f>SUBTOTAL(9,J87:J92)</f>
        <v>0</v>
      </c>
    </row>
    <row r="87" spans="1:10" ht="25.5" outlineLevel="2" x14ac:dyDescent="0.2">
      <c r="A87" s="26">
        <v>70</v>
      </c>
      <c r="B87" s="27" t="s">
        <v>153</v>
      </c>
      <c r="C87" s="29" t="s">
        <v>154</v>
      </c>
      <c r="D87" s="28" t="s">
        <v>14</v>
      </c>
      <c r="E87" s="30">
        <v>386.02</v>
      </c>
      <c r="F87" s="31">
        <v>0</v>
      </c>
      <c r="G87" s="32">
        <f t="shared" ref="G87:G92" si="18">E87*F87</f>
        <v>0</v>
      </c>
      <c r="H87" s="32">
        <v>20</v>
      </c>
      <c r="I87" s="32">
        <f t="shared" ref="I87:I92" si="19">G87*(H87/100)</f>
        <v>0</v>
      </c>
      <c r="J87" s="32">
        <f>G87+I87</f>
        <v>0</v>
      </c>
    </row>
    <row r="88" spans="1:10" ht="25.5" outlineLevel="2" x14ac:dyDescent="0.2">
      <c r="A88" s="26">
        <v>71</v>
      </c>
      <c r="B88" s="27" t="s">
        <v>155</v>
      </c>
      <c r="C88" s="29" t="s">
        <v>156</v>
      </c>
      <c r="D88" s="28" t="s">
        <v>14</v>
      </c>
      <c r="E88" s="30">
        <v>251.46</v>
      </c>
      <c r="F88" s="31">
        <v>0</v>
      </c>
      <c r="G88" s="32">
        <f t="shared" si="18"/>
        <v>0</v>
      </c>
      <c r="H88" s="32">
        <v>20</v>
      </c>
      <c r="I88" s="32">
        <f t="shared" si="19"/>
        <v>0</v>
      </c>
      <c r="J88" s="32">
        <f t="shared" ref="J88:J92" si="20">G88+I88</f>
        <v>0</v>
      </c>
    </row>
    <row r="89" spans="1:10" ht="25.5" outlineLevel="2" x14ac:dyDescent="0.2">
      <c r="A89" s="26">
        <v>72</v>
      </c>
      <c r="B89" s="27" t="s">
        <v>157</v>
      </c>
      <c r="C89" s="29" t="s">
        <v>158</v>
      </c>
      <c r="D89" s="28" t="s">
        <v>14</v>
      </c>
      <c r="E89" s="30">
        <v>193.01</v>
      </c>
      <c r="F89" s="31">
        <v>0</v>
      </c>
      <c r="G89" s="32">
        <f t="shared" si="18"/>
        <v>0</v>
      </c>
      <c r="H89" s="32">
        <v>20</v>
      </c>
      <c r="I89" s="32">
        <f t="shared" si="19"/>
        <v>0</v>
      </c>
      <c r="J89" s="32">
        <f t="shared" si="20"/>
        <v>0</v>
      </c>
    </row>
    <row r="90" spans="1:10" ht="25.5" outlineLevel="2" x14ac:dyDescent="0.2">
      <c r="A90" s="26">
        <v>73</v>
      </c>
      <c r="B90" s="27" t="s">
        <v>159</v>
      </c>
      <c r="C90" s="29" t="s">
        <v>160</v>
      </c>
      <c r="D90" s="28" t="s">
        <v>14</v>
      </c>
      <c r="E90" s="30">
        <v>193.01</v>
      </c>
      <c r="F90" s="31">
        <v>0</v>
      </c>
      <c r="G90" s="32">
        <f t="shared" si="18"/>
        <v>0</v>
      </c>
      <c r="H90" s="32">
        <v>20</v>
      </c>
      <c r="I90" s="32">
        <f t="shared" si="19"/>
        <v>0</v>
      </c>
      <c r="J90" s="32">
        <f t="shared" si="20"/>
        <v>0</v>
      </c>
    </row>
    <row r="91" spans="1:10" outlineLevel="2" x14ac:dyDescent="0.2">
      <c r="A91" s="26">
        <v>74</v>
      </c>
      <c r="B91" s="27" t="s">
        <v>37</v>
      </c>
      <c r="C91" s="29" t="s">
        <v>286</v>
      </c>
      <c r="D91" s="28" t="s">
        <v>14</v>
      </c>
      <c r="E91" s="30">
        <v>669.35</v>
      </c>
      <c r="F91" s="31">
        <v>0</v>
      </c>
      <c r="G91" s="32">
        <f t="shared" si="18"/>
        <v>0</v>
      </c>
      <c r="H91" s="32">
        <v>20</v>
      </c>
      <c r="I91" s="32">
        <f t="shared" si="19"/>
        <v>0</v>
      </c>
      <c r="J91" s="32">
        <f t="shared" si="20"/>
        <v>0</v>
      </c>
    </row>
    <row r="92" spans="1:10" ht="20.45" customHeight="1" outlineLevel="1" x14ac:dyDescent="0.2">
      <c r="A92" s="26">
        <v>75</v>
      </c>
      <c r="B92" s="27" t="s">
        <v>161</v>
      </c>
      <c r="C92" s="29" t="s">
        <v>162</v>
      </c>
      <c r="D92" s="28" t="s">
        <v>163</v>
      </c>
      <c r="E92" s="30">
        <v>4.5</v>
      </c>
      <c r="F92" s="31">
        <v>0</v>
      </c>
      <c r="G92" s="32">
        <f t="shared" si="18"/>
        <v>0</v>
      </c>
      <c r="H92" s="32">
        <v>20</v>
      </c>
      <c r="I92" s="32">
        <f t="shared" si="19"/>
        <v>0</v>
      </c>
      <c r="J92" s="32">
        <f t="shared" si="20"/>
        <v>0</v>
      </c>
    </row>
    <row r="93" spans="1:10" ht="15" outlineLevel="2" x14ac:dyDescent="0.25">
      <c r="A93" s="21"/>
      <c r="B93" s="22"/>
      <c r="C93" s="22" t="s">
        <v>164</v>
      </c>
      <c r="D93" s="22"/>
      <c r="E93" s="23"/>
      <c r="F93" s="24"/>
      <c r="G93" s="25">
        <f>SUBTOTAL(9,G94:G97)</f>
        <v>0</v>
      </c>
      <c r="H93" s="25"/>
      <c r="I93" s="25">
        <f>SUBTOTAL(9,I94:I97)</f>
        <v>0</v>
      </c>
      <c r="J93" s="25">
        <f>SUBTOTAL(9,J94:J97)</f>
        <v>0</v>
      </c>
    </row>
    <row r="94" spans="1:10" outlineLevel="2" x14ac:dyDescent="0.2">
      <c r="A94" s="26">
        <v>76</v>
      </c>
      <c r="B94" s="27" t="s">
        <v>165</v>
      </c>
      <c r="C94" s="29" t="s">
        <v>166</v>
      </c>
      <c r="D94" s="28" t="s">
        <v>67</v>
      </c>
      <c r="E94" s="30">
        <v>6</v>
      </c>
      <c r="F94" s="31">
        <v>0</v>
      </c>
      <c r="G94" s="32">
        <f>E94*F94</f>
        <v>0</v>
      </c>
      <c r="H94" s="32">
        <v>20</v>
      </c>
      <c r="I94" s="32">
        <f>G94*(H94/100)</f>
        <v>0</v>
      </c>
      <c r="J94" s="32">
        <f>G94+I94</f>
        <v>0</v>
      </c>
    </row>
    <row r="95" spans="1:10" ht="38.25" outlineLevel="2" x14ac:dyDescent="0.2">
      <c r="A95" s="26">
        <v>77</v>
      </c>
      <c r="B95" s="27" t="s">
        <v>167</v>
      </c>
      <c r="C95" s="29" t="s">
        <v>168</v>
      </c>
      <c r="D95" s="28" t="s">
        <v>67</v>
      </c>
      <c r="E95" s="30">
        <v>6</v>
      </c>
      <c r="F95" s="31">
        <v>0</v>
      </c>
      <c r="G95" s="32">
        <f>E95*F95</f>
        <v>0</v>
      </c>
      <c r="H95" s="32">
        <v>20</v>
      </c>
      <c r="I95" s="32">
        <f>G95*(H95/100)</f>
        <v>0</v>
      </c>
      <c r="J95" s="32">
        <f>G95+I95</f>
        <v>0</v>
      </c>
    </row>
    <row r="96" spans="1:10" outlineLevel="2" x14ac:dyDescent="0.2">
      <c r="A96" s="26">
        <v>78</v>
      </c>
      <c r="B96" s="27" t="s">
        <v>169</v>
      </c>
      <c r="C96" s="29" t="s">
        <v>170</v>
      </c>
      <c r="D96" s="28" t="s">
        <v>67</v>
      </c>
      <c r="E96" s="30">
        <v>6</v>
      </c>
      <c r="F96" s="31">
        <v>0</v>
      </c>
      <c r="G96" s="32">
        <f>E96*F96</f>
        <v>0</v>
      </c>
      <c r="H96" s="32">
        <v>20</v>
      </c>
      <c r="I96" s="32">
        <f>G96*(H96/100)</f>
        <v>0</v>
      </c>
      <c r="J96" s="32">
        <f>G96+I96</f>
        <v>0</v>
      </c>
    </row>
    <row r="97" spans="1:10" ht="20.45" customHeight="1" outlineLevel="1" x14ac:dyDescent="0.2">
      <c r="A97" s="26">
        <v>79</v>
      </c>
      <c r="B97" s="27" t="s">
        <v>171</v>
      </c>
      <c r="C97" s="29" t="s">
        <v>172</v>
      </c>
      <c r="D97" s="28" t="s">
        <v>163</v>
      </c>
      <c r="E97" s="30">
        <v>1.68</v>
      </c>
      <c r="F97" s="31">
        <v>0</v>
      </c>
      <c r="G97" s="32">
        <f>E97*F97</f>
        <v>0</v>
      </c>
      <c r="H97" s="32">
        <v>20</v>
      </c>
      <c r="I97" s="32">
        <f>G97*(H97/100)</f>
        <v>0</v>
      </c>
      <c r="J97" s="32">
        <f>G97+I97</f>
        <v>0</v>
      </c>
    </row>
    <row r="98" spans="1:10" ht="15" outlineLevel="2" x14ac:dyDescent="0.25">
      <c r="A98" s="21"/>
      <c r="B98" s="22"/>
      <c r="C98" s="22" t="s">
        <v>173</v>
      </c>
      <c r="D98" s="22"/>
      <c r="E98" s="23"/>
      <c r="F98" s="24"/>
      <c r="G98" s="25">
        <f>SUBTOTAL(9,G99:G100)</f>
        <v>0</v>
      </c>
      <c r="H98" s="25"/>
      <c r="I98" s="25">
        <f>SUBTOTAL(9,I99:I100)</f>
        <v>0</v>
      </c>
      <c r="J98" s="25">
        <f>SUBTOTAL(9,J99:J100)</f>
        <v>0</v>
      </c>
    </row>
    <row r="99" spans="1:10" ht="25.5" outlineLevel="2" x14ac:dyDescent="0.2">
      <c r="A99" s="26">
        <v>80</v>
      </c>
      <c r="B99" s="27" t="s">
        <v>174</v>
      </c>
      <c r="C99" s="29" t="s">
        <v>175</v>
      </c>
      <c r="D99" s="28" t="s">
        <v>14</v>
      </c>
      <c r="E99" s="30">
        <v>109.14</v>
      </c>
      <c r="F99" s="31">
        <v>0</v>
      </c>
      <c r="G99" s="32">
        <f>E99*F99</f>
        <v>0</v>
      </c>
      <c r="H99" s="32">
        <v>20</v>
      </c>
      <c r="I99" s="32">
        <f>G99*(H99/100)</f>
        <v>0</v>
      </c>
      <c r="J99" s="32">
        <f>G99+I99</f>
        <v>0</v>
      </c>
    </row>
    <row r="100" spans="1:10" ht="20.45" customHeight="1" outlineLevel="1" x14ac:dyDescent="0.2">
      <c r="A100" s="26">
        <v>81</v>
      </c>
      <c r="B100" s="27" t="s">
        <v>176</v>
      </c>
      <c r="C100" s="29" t="s">
        <v>177</v>
      </c>
      <c r="D100" s="28" t="s">
        <v>163</v>
      </c>
      <c r="E100" s="30">
        <v>1.62</v>
      </c>
      <c r="F100" s="31">
        <v>0</v>
      </c>
      <c r="G100" s="32">
        <f>E100*F100</f>
        <v>0</v>
      </c>
      <c r="H100" s="32">
        <v>20</v>
      </c>
      <c r="I100" s="32">
        <f>G100*(H100/100)</f>
        <v>0</v>
      </c>
      <c r="J100" s="32">
        <f>G100+I100</f>
        <v>0</v>
      </c>
    </row>
    <row r="101" spans="1:10" ht="15" outlineLevel="2" x14ac:dyDescent="0.25">
      <c r="A101" s="21"/>
      <c r="B101" s="22"/>
      <c r="C101" s="22" t="s">
        <v>178</v>
      </c>
      <c r="D101" s="22"/>
      <c r="E101" s="23"/>
      <c r="F101" s="24"/>
      <c r="G101" s="25">
        <f>SUBTOTAL(9,G102:G108)</f>
        <v>0</v>
      </c>
      <c r="H101" s="25"/>
      <c r="I101" s="25">
        <f>SUBTOTAL(9,I102:I108)</f>
        <v>0</v>
      </c>
      <c r="J101" s="25">
        <f>SUBTOTAL(9,J102:J108)</f>
        <v>0</v>
      </c>
    </row>
    <row r="102" spans="1:10" ht="25.5" outlineLevel="2" x14ac:dyDescent="0.2">
      <c r="A102" s="26">
        <v>82</v>
      </c>
      <c r="B102" s="27" t="s">
        <v>179</v>
      </c>
      <c r="C102" s="29" t="s">
        <v>180</v>
      </c>
      <c r="D102" s="28" t="s">
        <v>14</v>
      </c>
      <c r="E102" s="30">
        <v>25.63</v>
      </c>
      <c r="F102" s="31">
        <v>0</v>
      </c>
      <c r="G102" s="32">
        <f t="shared" ref="G102:G108" si="21">E102*F102</f>
        <v>0</v>
      </c>
      <c r="H102" s="32">
        <v>20</v>
      </c>
      <c r="I102" s="32">
        <f t="shared" ref="I102:I108" si="22">G102*(H102/100)</f>
        <v>0</v>
      </c>
      <c r="J102" s="32">
        <f t="shared" ref="J102:J108" si="23">G102+I102</f>
        <v>0</v>
      </c>
    </row>
    <row r="103" spans="1:10" outlineLevel="2" x14ac:dyDescent="0.2">
      <c r="A103" s="26">
        <v>83</v>
      </c>
      <c r="B103" s="27" t="s">
        <v>181</v>
      </c>
      <c r="C103" s="29" t="s">
        <v>182</v>
      </c>
      <c r="D103" s="28" t="s">
        <v>14</v>
      </c>
      <c r="E103" s="30">
        <v>25.63</v>
      </c>
      <c r="F103" s="31">
        <v>0</v>
      </c>
      <c r="G103" s="32">
        <f t="shared" si="21"/>
        <v>0</v>
      </c>
      <c r="H103" s="32">
        <v>20</v>
      </c>
      <c r="I103" s="32">
        <f t="shared" si="22"/>
        <v>0</v>
      </c>
      <c r="J103" s="32">
        <f t="shared" si="23"/>
        <v>0</v>
      </c>
    </row>
    <row r="104" spans="1:10" outlineLevel="2" x14ac:dyDescent="0.2">
      <c r="A104" s="26">
        <v>84</v>
      </c>
      <c r="B104" s="27" t="s">
        <v>183</v>
      </c>
      <c r="C104" s="29" t="s">
        <v>184</v>
      </c>
      <c r="D104" s="28" t="s">
        <v>14</v>
      </c>
      <c r="E104" s="30">
        <v>3.6</v>
      </c>
      <c r="F104" s="31">
        <v>0</v>
      </c>
      <c r="G104" s="32">
        <f t="shared" si="21"/>
        <v>0</v>
      </c>
      <c r="H104" s="32">
        <v>20</v>
      </c>
      <c r="I104" s="32">
        <f t="shared" si="22"/>
        <v>0</v>
      </c>
      <c r="J104" s="32">
        <f t="shared" si="23"/>
        <v>0</v>
      </c>
    </row>
    <row r="105" spans="1:10" outlineLevel="2" x14ac:dyDescent="0.2">
      <c r="A105" s="26">
        <v>85</v>
      </c>
      <c r="B105" s="27" t="s">
        <v>185</v>
      </c>
      <c r="C105" s="29" t="s">
        <v>186</v>
      </c>
      <c r="D105" s="28" t="s">
        <v>14</v>
      </c>
      <c r="E105" s="30">
        <v>3.6</v>
      </c>
      <c r="F105" s="31">
        <v>0</v>
      </c>
      <c r="G105" s="32">
        <f t="shared" si="21"/>
        <v>0</v>
      </c>
      <c r="H105" s="32">
        <v>20</v>
      </c>
      <c r="I105" s="32">
        <f t="shared" si="22"/>
        <v>0</v>
      </c>
      <c r="J105" s="32">
        <f t="shared" si="23"/>
        <v>0</v>
      </c>
    </row>
    <row r="106" spans="1:10" outlineLevel="2" x14ac:dyDescent="0.2">
      <c r="A106" s="26">
        <v>86</v>
      </c>
      <c r="B106" s="27" t="s">
        <v>187</v>
      </c>
      <c r="C106" s="29" t="s">
        <v>188</v>
      </c>
      <c r="D106" s="28" t="s">
        <v>189</v>
      </c>
      <c r="E106" s="30">
        <v>0.26</v>
      </c>
      <c r="F106" s="31">
        <v>0</v>
      </c>
      <c r="G106" s="32">
        <f t="shared" si="21"/>
        <v>0</v>
      </c>
      <c r="H106" s="32">
        <v>20</v>
      </c>
      <c r="I106" s="32">
        <f t="shared" si="22"/>
        <v>0</v>
      </c>
      <c r="J106" s="32">
        <f t="shared" si="23"/>
        <v>0</v>
      </c>
    </row>
    <row r="107" spans="1:10" outlineLevel="2" x14ac:dyDescent="0.2">
      <c r="A107" s="26">
        <v>87</v>
      </c>
      <c r="B107" s="27" t="s">
        <v>37</v>
      </c>
      <c r="C107" s="29" t="s">
        <v>190</v>
      </c>
      <c r="D107" s="28" t="s">
        <v>189</v>
      </c>
      <c r="E107" s="30">
        <v>0.26</v>
      </c>
      <c r="F107" s="31">
        <v>0</v>
      </c>
      <c r="G107" s="32">
        <f t="shared" si="21"/>
        <v>0</v>
      </c>
      <c r="H107" s="32">
        <v>20</v>
      </c>
      <c r="I107" s="32">
        <f t="shared" si="22"/>
        <v>0</v>
      </c>
      <c r="J107" s="32">
        <f t="shared" si="23"/>
        <v>0</v>
      </c>
    </row>
    <row r="108" spans="1:10" ht="20.45" customHeight="1" outlineLevel="1" x14ac:dyDescent="0.2">
      <c r="A108" s="26">
        <v>88</v>
      </c>
      <c r="B108" s="27" t="s">
        <v>191</v>
      </c>
      <c r="C108" s="29" t="s">
        <v>192</v>
      </c>
      <c r="D108" s="28" t="s">
        <v>163</v>
      </c>
      <c r="E108" s="30">
        <v>5.79</v>
      </c>
      <c r="F108" s="31">
        <v>0</v>
      </c>
      <c r="G108" s="32">
        <f t="shared" si="21"/>
        <v>0</v>
      </c>
      <c r="H108" s="32">
        <v>20</v>
      </c>
      <c r="I108" s="32">
        <f t="shared" si="22"/>
        <v>0</v>
      </c>
      <c r="J108" s="32">
        <f t="shared" si="23"/>
        <v>0</v>
      </c>
    </row>
    <row r="109" spans="1:10" ht="15" outlineLevel="2" x14ac:dyDescent="0.25">
      <c r="A109" s="21"/>
      <c r="B109" s="22"/>
      <c r="C109" s="22" t="s">
        <v>193</v>
      </c>
      <c r="D109" s="22"/>
      <c r="E109" s="23"/>
      <c r="F109" s="24"/>
      <c r="G109" s="25">
        <f>SUBTOTAL(9,G110:G128)</f>
        <v>0</v>
      </c>
      <c r="H109" s="25"/>
      <c r="I109" s="25">
        <f>SUBTOTAL(9,I110:I128)</f>
        <v>0</v>
      </c>
      <c r="J109" s="25">
        <f>SUBTOTAL(9,J110:J128)</f>
        <v>0</v>
      </c>
    </row>
    <row r="110" spans="1:10" outlineLevel="2" x14ac:dyDescent="0.2">
      <c r="A110" s="26">
        <v>89</v>
      </c>
      <c r="B110" s="27" t="s">
        <v>194</v>
      </c>
      <c r="C110" s="29" t="s">
        <v>195</v>
      </c>
      <c r="D110" s="28" t="s">
        <v>38</v>
      </c>
      <c r="E110" s="30">
        <v>11.6</v>
      </c>
      <c r="F110" s="31">
        <v>0</v>
      </c>
      <c r="G110" s="32">
        <f t="shared" ref="G110:G128" si="24">E110*F110</f>
        <v>0</v>
      </c>
      <c r="H110" s="32">
        <v>20</v>
      </c>
      <c r="I110" s="32">
        <f t="shared" ref="I110:I128" si="25">G110*(H110/100)</f>
        <v>0</v>
      </c>
      <c r="J110" s="32">
        <f t="shared" ref="J110:J128" si="26">G110+I110</f>
        <v>0</v>
      </c>
    </row>
    <row r="111" spans="1:10" outlineLevel="2" x14ac:dyDescent="0.2">
      <c r="A111" s="26">
        <v>90</v>
      </c>
      <c r="B111" s="27" t="s">
        <v>196</v>
      </c>
      <c r="C111" s="29" t="s">
        <v>197</v>
      </c>
      <c r="D111" s="28" t="s">
        <v>38</v>
      </c>
      <c r="E111" s="30">
        <v>7.2</v>
      </c>
      <c r="F111" s="31">
        <v>0</v>
      </c>
      <c r="G111" s="32">
        <f t="shared" si="24"/>
        <v>0</v>
      </c>
      <c r="H111" s="32">
        <v>20</v>
      </c>
      <c r="I111" s="32">
        <f t="shared" si="25"/>
        <v>0</v>
      </c>
      <c r="J111" s="32">
        <f t="shared" si="26"/>
        <v>0</v>
      </c>
    </row>
    <row r="112" spans="1:10" outlineLevel="2" x14ac:dyDescent="0.2">
      <c r="A112" s="26">
        <v>91</v>
      </c>
      <c r="B112" s="27" t="s">
        <v>198</v>
      </c>
      <c r="C112" s="29" t="s">
        <v>199</v>
      </c>
      <c r="D112" s="28" t="s">
        <v>38</v>
      </c>
      <c r="E112" s="30">
        <v>73</v>
      </c>
      <c r="F112" s="31">
        <v>0</v>
      </c>
      <c r="G112" s="32">
        <f t="shared" si="24"/>
        <v>0</v>
      </c>
      <c r="H112" s="32">
        <v>20</v>
      </c>
      <c r="I112" s="32">
        <f t="shared" si="25"/>
        <v>0</v>
      </c>
      <c r="J112" s="32">
        <f t="shared" si="26"/>
        <v>0</v>
      </c>
    </row>
    <row r="113" spans="1:10" outlineLevel="2" x14ac:dyDescent="0.2">
      <c r="A113" s="26">
        <v>92</v>
      </c>
      <c r="B113" s="27" t="s">
        <v>200</v>
      </c>
      <c r="C113" s="29" t="s">
        <v>201</v>
      </c>
      <c r="D113" s="28" t="s">
        <v>38</v>
      </c>
      <c r="E113" s="30">
        <v>2.1800000000000002</v>
      </c>
      <c r="F113" s="31">
        <v>0</v>
      </c>
      <c r="G113" s="32">
        <f t="shared" si="24"/>
        <v>0</v>
      </c>
      <c r="H113" s="32">
        <v>20</v>
      </c>
      <c r="I113" s="32">
        <f t="shared" si="25"/>
        <v>0</v>
      </c>
      <c r="J113" s="32">
        <f t="shared" si="26"/>
        <v>0</v>
      </c>
    </row>
    <row r="114" spans="1:10" outlineLevel="2" x14ac:dyDescent="0.2">
      <c r="A114" s="26">
        <v>93</v>
      </c>
      <c r="B114" s="27" t="s">
        <v>202</v>
      </c>
      <c r="C114" s="29" t="s">
        <v>203</v>
      </c>
      <c r="D114" s="28" t="s">
        <v>38</v>
      </c>
      <c r="E114" s="30">
        <v>2.8</v>
      </c>
      <c r="F114" s="31">
        <v>0</v>
      </c>
      <c r="G114" s="32">
        <f t="shared" si="24"/>
        <v>0</v>
      </c>
      <c r="H114" s="32">
        <v>20</v>
      </c>
      <c r="I114" s="32">
        <f t="shared" si="25"/>
        <v>0</v>
      </c>
      <c r="J114" s="32">
        <f t="shared" si="26"/>
        <v>0</v>
      </c>
    </row>
    <row r="115" spans="1:10" outlineLevel="2" x14ac:dyDescent="0.2">
      <c r="A115" s="26">
        <v>94</v>
      </c>
      <c r="B115" s="27" t="s">
        <v>204</v>
      </c>
      <c r="C115" s="29" t="s">
        <v>205</v>
      </c>
      <c r="D115" s="28" t="s">
        <v>38</v>
      </c>
      <c r="E115" s="30">
        <v>59.1</v>
      </c>
      <c r="F115" s="31">
        <v>0</v>
      </c>
      <c r="G115" s="32">
        <f t="shared" si="24"/>
        <v>0</v>
      </c>
      <c r="H115" s="32">
        <v>20</v>
      </c>
      <c r="I115" s="32">
        <f t="shared" si="25"/>
        <v>0</v>
      </c>
      <c r="J115" s="32">
        <f t="shared" si="26"/>
        <v>0</v>
      </c>
    </row>
    <row r="116" spans="1:10" outlineLevel="2" x14ac:dyDescent="0.2">
      <c r="A116" s="26">
        <v>95</v>
      </c>
      <c r="B116" s="27" t="s">
        <v>206</v>
      </c>
      <c r="C116" s="29" t="s">
        <v>207</v>
      </c>
      <c r="D116" s="28" t="s">
        <v>38</v>
      </c>
      <c r="E116" s="30">
        <v>95</v>
      </c>
      <c r="F116" s="31">
        <v>0</v>
      </c>
      <c r="G116" s="32">
        <f t="shared" si="24"/>
        <v>0</v>
      </c>
      <c r="H116" s="32">
        <v>20</v>
      </c>
      <c r="I116" s="32">
        <f t="shared" si="25"/>
        <v>0</v>
      </c>
      <c r="J116" s="32">
        <f t="shared" si="26"/>
        <v>0</v>
      </c>
    </row>
    <row r="117" spans="1:10" ht="25.5" outlineLevel="2" x14ac:dyDescent="0.2">
      <c r="A117" s="26">
        <v>96</v>
      </c>
      <c r="B117" s="27" t="s">
        <v>208</v>
      </c>
      <c r="C117" s="29" t="s">
        <v>209</v>
      </c>
      <c r="D117" s="28" t="s">
        <v>38</v>
      </c>
      <c r="E117" s="30">
        <v>11.6</v>
      </c>
      <c r="F117" s="31">
        <v>0</v>
      </c>
      <c r="G117" s="32">
        <f t="shared" si="24"/>
        <v>0</v>
      </c>
      <c r="H117" s="32">
        <v>20</v>
      </c>
      <c r="I117" s="32">
        <f t="shared" si="25"/>
        <v>0</v>
      </c>
      <c r="J117" s="32">
        <f t="shared" si="26"/>
        <v>0</v>
      </c>
    </row>
    <row r="118" spans="1:10" ht="25.5" outlineLevel="2" x14ac:dyDescent="0.2">
      <c r="A118" s="26">
        <v>97</v>
      </c>
      <c r="B118" s="27" t="s">
        <v>210</v>
      </c>
      <c r="C118" s="29" t="s">
        <v>211</v>
      </c>
      <c r="D118" s="28" t="s">
        <v>38</v>
      </c>
      <c r="E118" s="30">
        <v>7.2</v>
      </c>
      <c r="F118" s="31">
        <v>0</v>
      </c>
      <c r="G118" s="32">
        <f t="shared" si="24"/>
        <v>0</v>
      </c>
      <c r="H118" s="32">
        <v>20</v>
      </c>
      <c r="I118" s="32">
        <f t="shared" si="25"/>
        <v>0</v>
      </c>
      <c r="J118" s="32">
        <f t="shared" si="26"/>
        <v>0</v>
      </c>
    </row>
    <row r="119" spans="1:10" ht="25.5" outlineLevel="2" x14ac:dyDescent="0.2">
      <c r="A119" s="26">
        <v>98</v>
      </c>
      <c r="B119" s="27" t="s">
        <v>212</v>
      </c>
      <c r="C119" s="29" t="s">
        <v>213</v>
      </c>
      <c r="D119" s="28" t="s">
        <v>38</v>
      </c>
      <c r="E119" s="30">
        <v>2.8</v>
      </c>
      <c r="F119" s="31">
        <v>0</v>
      </c>
      <c r="G119" s="32">
        <f t="shared" si="24"/>
        <v>0</v>
      </c>
      <c r="H119" s="32">
        <v>20</v>
      </c>
      <c r="I119" s="32">
        <f t="shared" si="25"/>
        <v>0</v>
      </c>
      <c r="J119" s="32">
        <f t="shared" si="26"/>
        <v>0</v>
      </c>
    </row>
    <row r="120" spans="1:10" ht="25.5" outlineLevel="2" x14ac:dyDescent="0.2">
      <c r="A120" s="26">
        <v>99</v>
      </c>
      <c r="B120" s="27" t="s">
        <v>214</v>
      </c>
      <c r="C120" s="29" t="s">
        <v>215</v>
      </c>
      <c r="D120" s="28" t="s">
        <v>38</v>
      </c>
      <c r="E120" s="30">
        <v>59.1</v>
      </c>
      <c r="F120" s="31">
        <v>0</v>
      </c>
      <c r="G120" s="32">
        <f t="shared" si="24"/>
        <v>0</v>
      </c>
      <c r="H120" s="32">
        <v>20</v>
      </c>
      <c r="I120" s="32">
        <f t="shared" si="25"/>
        <v>0</v>
      </c>
      <c r="J120" s="32">
        <f t="shared" si="26"/>
        <v>0</v>
      </c>
    </row>
    <row r="121" spans="1:10" outlineLevel="2" x14ac:dyDescent="0.2">
      <c r="A121" s="26">
        <v>100</v>
      </c>
      <c r="B121" s="27" t="s">
        <v>216</v>
      </c>
      <c r="C121" s="29" t="s">
        <v>217</v>
      </c>
      <c r="D121" s="28" t="s">
        <v>67</v>
      </c>
      <c r="E121" s="30">
        <v>11</v>
      </c>
      <c r="F121" s="31">
        <v>0</v>
      </c>
      <c r="G121" s="32">
        <f t="shared" si="24"/>
        <v>0</v>
      </c>
      <c r="H121" s="32">
        <v>20</v>
      </c>
      <c r="I121" s="32">
        <f t="shared" si="25"/>
        <v>0</v>
      </c>
      <c r="J121" s="32">
        <f t="shared" si="26"/>
        <v>0</v>
      </c>
    </row>
    <row r="122" spans="1:10" ht="25.5" outlineLevel="2" x14ac:dyDescent="0.2">
      <c r="A122" s="26">
        <v>101</v>
      </c>
      <c r="B122" s="27" t="s">
        <v>218</v>
      </c>
      <c r="C122" s="29" t="s">
        <v>219</v>
      </c>
      <c r="D122" s="28" t="s">
        <v>38</v>
      </c>
      <c r="E122" s="30">
        <v>95</v>
      </c>
      <c r="F122" s="31">
        <v>0</v>
      </c>
      <c r="G122" s="32">
        <f t="shared" si="24"/>
        <v>0</v>
      </c>
      <c r="H122" s="32">
        <v>20</v>
      </c>
      <c r="I122" s="32">
        <f t="shared" si="25"/>
        <v>0</v>
      </c>
      <c r="J122" s="32">
        <f t="shared" si="26"/>
        <v>0</v>
      </c>
    </row>
    <row r="123" spans="1:10" ht="25.5" outlineLevel="2" x14ac:dyDescent="0.2">
      <c r="A123" s="26">
        <v>102</v>
      </c>
      <c r="B123" s="27" t="s">
        <v>220</v>
      </c>
      <c r="C123" s="29" t="s">
        <v>290</v>
      </c>
      <c r="D123" s="28" t="s">
        <v>38</v>
      </c>
      <c r="E123" s="30">
        <v>73</v>
      </c>
      <c r="F123" s="31">
        <v>0</v>
      </c>
      <c r="G123" s="32">
        <f t="shared" si="24"/>
        <v>0</v>
      </c>
      <c r="H123" s="32">
        <v>20</v>
      </c>
      <c r="I123" s="32">
        <f t="shared" si="25"/>
        <v>0</v>
      </c>
      <c r="J123" s="32">
        <f t="shared" si="26"/>
        <v>0</v>
      </c>
    </row>
    <row r="124" spans="1:10" ht="25.5" outlineLevel="2" x14ac:dyDescent="0.2">
      <c r="A124" s="26">
        <v>103</v>
      </c>
      <c r="B124" s="27" t="s">
        <v>221</v>
      </c>
      <c r="C124" s="29" t="s">
        <v>222</v>
      </c>
      <c r="D124" s="28" t="s">
        <v>38</v>
      </c>
      <c r="E124" s="30">
        <v>2.1800000000000002</v>
      </c>
      <c r="F124" s="31">
        <v>0</v>
      </c>
      <c r="G124" s="32">
        <f t="shared" si="24"/>
        <v>0</v>
      </c>
      <c r="H124" s="32">
        <v>20</v>
      </c>
      <c r="I124" s="32">
        <f t="shared" si="25"/>
        <v>0</v>
      </c>
      <c r="J124" s="32">
        <f t="shared" si="26"/>
        <v>0</v>
      </c>
    </row>
    <row r="125" spans="1:10" outlineLevel="2" x14ac:dyDescent="0.2">
      <c r="A125" s="26">
        <v>104</v>
      </c>
      <c r="B125" s="27" t="s">
        <v>223</v>
      </c>
      <c r="C125" s="29" t="s">
        <v>289</v>
      </c>
      <c r="D125" s="28" t="s">
        <v>38</v>
      </c>
      <c r="E125" s="30">
        <v>6.7</v>
      </c>
      <c r="F125" s="31">
        <v>0</v>
      </c>
      <c r="G125" s="32">
        <f t="shared" si="24"/>
        <v>0</v>
      </c>
      <c r="H125" s="32">
        <v>20</v>
      </c>
      <c r="I125" s="32">
        <f t="shared" si="25"/>
        <v>0</v>
      </c>
      <c r="J125" s="32">
        <f t="shared" si="26"/>
        <v>0</v>
      </c>
    </row>
    <row r="126" spans="1:10" outlineLevel="2" x14ac:dyDescent="0.2">
      <c r="A126" s="26">
        <v>105</v>
      </c>
      <c r="B126" s="27" t="s">
        <v>224</v>
      </c>
      <c r="C126" s="29" t="s">
        <v>225</v>
      </c>
      <c r="D126" s="28" t="s">
        <v>38</v>
      </c>
      <c r="E126" s="30">
        <v>53.1</v>
      </c>
      <c r="F126" s="31">
        <v>0</v>
      </c>
      <c r="G126" s="32">
        <f t="shared" si="24"/>
        <v>0</v>
      </c>
      <c r="H126" s="32">
        <v>20</v>
      </c>
      <c r="I126" s="32">
        <f t="shared" si="25"/>
        <v>0</v>
      </c>
      <c r="J126" s="32">
        <f t="shared" si="26"/>
        <v>0</v>
      </c>
    </row>
    <row r="127" spans="1:10" outlineLevel="2" x14ac:dyDescent="0.2">
      <c r="A127" s="26">
        <v>106</v>
      </c>
      <c r="B127" s="27" t="s">
        <v>226</v>
      </c>
      <c r="C127" s="29" t="s">
        <v>227</v>
      </c>
      <c r="D127" s="28" t="s">
        <v>38</v>
      </c>
      <c r="E127" s="30">
        <v>59.8</v>
      </c>
      <c r="F127" s="31">
        <v>0</v>
      </c>
      <c r="G127" s="32">
        <f t="shared" si="24"/>
        <v>0</v>
      </c>
      <c r="H127" s="32">
        <v>20</v>
      </c>
      <c r="I127" s="32">
        <f t="shared" si="25"/>
        <v>0</v>
      </c>
      <c r="J127" s="32">
        <f t="shared" si="26"/>
        <v>0</v>
      </c>
    </row>
    <row r="128" spans="1:10" ht="20.45" customHeight="1" outlineLevel="1" x14ac:dyDescent="0.2">
      <c r="A128" s="26">
        <v>107</v>
      </c>
      <c r="B128" s="27" t="s">
        <v>228</v>
      </c>
      <c r="C128" s="29" t="s">
        <v>229</v>
      </c>
      <c r="D128" s="28" t="s">
        <v>163</v>
      </c>
      <c r="E128" s="30">
        <v>1.62</v>
      </c>
      <c r="F128" s="31">
        <v>0</v>
      </c>
      <c r="G128" s="32">
        <f t="shared" si="24"/>
        <v>0</v>
      </c>
      <c r="H128" s="32">
        <v>20</v>
      </c>
      <c r="I128" s="32">
        <f t="shared" si="25"/>
        <v>0</v>
      </c>
      <c r="J128" s="32">
        <f t="shared" si="26"/>
        <v>0</v>
      </c>
    </row>
    <row r="129" spans="1:10" ht="15" outlineLevel="2" x14ac:dyDescent="0.25">
      <c r="A129" s="21"/>
      <c r="B129" s="22"/>
      <c r="C129" s="22" t="s">
        <v>230</v>
      </c>
      <c r="D129" s="22"/>
      <c r="E129" s="23"/>
      <c r="F129" s="24"/>
      <c r="G129" s="25">
        <f>SUBTOTAL(9,G130:G133)</f>
        <v>0</v>
      </c>
      <c r="H129" s="25"/>
      <c r="I129" s="25">
        <f>SUBTOTAL(9,I130:I133)</f>
        <v>0</v>
      </c>
      <c r="J129" s="25">
        <f>SUBTOTAL(9,J130:J133)</f>
        <v>0</v>
      </c>
    </row>
    <row r="130" spans="1:10" ht="25.5" outlineLevel="2" x14ac:dyDescent="0.2">
      <c r="A130" s="26">
        <v>108</v>
      </c>
      <c r="B130" s="27" t="s">
        <v>231</v>
      </c>
      <c r="C130" s="29" t="s">
        <v>232</v>
      </c>
      <c r="D130" s="28" t="s">
        <v>14</v>
      </c>
      <c r="E130" s="30">
        <v>25.63</v>
      </c>
      <c r="F130" s="31">
        <v>0</v>
      </c>
      <c r="G130" s="32">
        <f>E130*F130</f>
        <v>0</v>
      </c>
      <c r="H130" s="32">
        <v>20</v>
      </c>
      <c r="I130" s="32">
        <f>G130*(H130/100)</f>
        <v>0</v>
      </c>
      <c r="J130" s="32">
        <f>G130+I130</f>
        <v>0</v>
      </c>
    </row>
    <row r="131" spans="1:10" ht="25.5" outlineLevel="2" x14ac:dyDescent="0.2">
      <c r="A131" s="26">
        <v>109</v>
      </c>
      <c r="B131" s="27" t="s">
        <v>233</v>
      </c>
      <c r="C131" s="29" t="s">
        <v>234</v>
      </c>
      <c r="D131" s="28" t="s">
        <v>14</v>
      </c>
      <c r="E131" s="30">
        <v>25.63</v>
      </c>
      <c r="F131" s="31">
        <v>0</v>
      </c>
      <c r="G131" s="32">
        <f>E131*F131</f>
        <v>0</v>
      </c>
      <c r="H131" s="32">
        <v>20</v>
      </c>
      <c r="I131" s="32">
        <f>G131*(H131/100)</f>
        <v>0</v>
      </c>
      <c r="J131" s="32">
        <f>G131+I131</f>
        <v>0</v>
      </c>
    </row>
    <row r="132" spans="1:10" ht="25.5" outlineLevel="2" x14ac:dyDescent="0.2">
      <c r="A132" s="26">
        <v>110</v>
      </c>
      <c r="B132" s="27" t="s">
        <v>235</v>
      </c>
      <c r="C132" s="29" t="s">
        <v>236</v>
      </c>
      <c r="D132" s="28" t="s">
        <v>14</v>
      </c>
      <c r="E132" s="30">
        <v>25.63</v>
      </c>
      <c r="F132" s="31">
        <v>0</v>
      </c>
      <c r="G132" s="32">
        <f>E132*F132</f>
        <v>0</v>
      </c>
      <c r="H132" s="32">
        <v>20</v>
      </c>
      <c r="I132" s="32">
        <f>G132*(H132/100)</f>
        <v>0</v>
      </c>
      <c r="J132" s="32">
        <f>G132+I132</f>
        <v>0</v>
      </c>
    </row>
    <row r="133" spans="1:10" ht="20.45" customHeight="1" outlineLevel="1" x14ac:dyDescent="0.2">
      <c r="A133" s="26">
        <v>111</v>
      </c>
      <c r="B133" s="27" t="s">
        <v>237</v>
      </c>
      <c r="C133" s="29" t="s">
        <v>238</v>
      </c>
      <c r="D133" s="28" t="s">
        <v>163</v>
      </c>
      <c r="E133" s="30">
        <v>6.03</v>
      </c>
      <c r="F133" s="31">
        <v>0</v>
      </c>
      <c r="G133" s="32">
        <f>E133*F133</f>
        <v>0</v>
      </c>
      <c r="H133" s="32">
        <v>20</v>
      </c>
      <c r="I133" s="32">
        <f>G133*(H133/100)</f>
        <v>0</v>
      </c>
      <c r="J133" s="32">
        <f>G133+I133</f>
        <v>0</v>
      </c>
    </row>
    <row r="134" spans="1:10" ht="15" outlineLevel="2" x14ac:dyDescent="0.25">
      <c r="A134" s="21"/>
      <c r="B134" s="22"/>
      <c r="C134" s="22" t="s">
        <v>239</v>
      </c>
      <c r="D134" s="22"/>
      <c r="E134" s="23"/>
      <c r="F134" s="24"/>
      <c r="G134" s="25">
        <f>SUBTOTAL(9,G135:G137)</f>
        <v>0</v>
      </c>
      <c r="H134" s="25"/>
      <c r="I134" s="25">
        <f>SUBTOTAL(9,I135:I137)</f>
        <v>0</v>
      </c>
      <c r="J134" s="25">
        <f>SUBTOTAL(9,J135:J137)</f>
        <v>0</v>
      </c>
    </row>
    <row r="135" spans="1:10" ht="25.5" outlineLevel="2" x14ac:dyDescent="0.2">
      <c r="A135" s="26">
        <v>112</v>
      </c>
      <c r="B135" s="27" t="s">
        <v>240</v>
      </c>
      <c r="C135" s="29" t="s">
        <v>241</v>
      </c>
      <c r="D135" s="28" t="s">
        <v>67</v>
      </c>
      <c r="E135" s="30">
        <v>1</v>
      </c>
      <c r="F135" s="31">
        <v>0</v>
      </c>
      <c r="G135" s="32">
        <f>E135*F135</f>
        <v>0</v>
      </c>
      <c r="H135" s="32">
        <v>20</v>
      </c>
      <c r="I135" s="32">
        <f>G135*(H135/100)</f>
        <v>0</v>
      </c>
      <c r="J135" s="32">
        <f>G135+I135</f>
        <v>0</v>
      </c>
    </row>
    <row r="136" spans="1:10" outlineLevel="2" x14ac:dyDescent="0.2">
      <c r="A136" s="26">
        <v>113</v>
      </c>
      <c r="B136" s="27" t="s">
        <v>37</v>
      </c>
      <c r="C136" s="29" t="s">
        <v>242</v>
      </c>
      <c r="D136" s="28" t="s">
        <v>67</v>
      </c>
      <c r="E136" s="30">
        <v>1</v>
      </c>
      <c r="F136" s="31">
        <v>0</v>
      </c>
      <c r="G136" s="32">
        <f>E136*F136</f>
        <v>0</v>
      </c>
      <c r="H136" s="32">
        <v>20</v>
      </c>
      <c r="I136" s="32">
        <f>G136*(H136/100)</f>
        <v>0</v>
      </c>
      <c r="J136" s="32">
        <f>G136+I136</f>
        <v>0</v>
      </c>
    </row>
    <row r="137" spans="1:10" ht="20.45" customHeight="1" outlineLevel="1" x14ac:dyDescent="0.2">
      <c r="A137" s="26">
        <v>114</v>
      </c>
      <c r="B137" s="27" t="s">
        <v>243</v>
      </c>
      <c r="C137" s="29" t="s">
        <v>244</v>
      </c>
      <c r="D137" s="28" t="s">
        <v>163</v>
      </c>
      <c r="E137" s="30">
        <v>1.1000000000000001</v>
      </c>
      <c r="F137" s="31">
        <v>0</v>
      </c>
      <c r="G137" s="32">
        <f>E137*F137</f>
        <v>0</v>
      </c>
      <c r="H137" s="32">
        <v>20</v>
      </c>
      <c r="I137" s="32">
        <f>G137*(H137/100)</f>
        <v>0</v>
      </c>
      <c r="J137" s="32">
        <f>G137+I137</f>
        <v>0</v>
      </c>
    </row>
    <row r="138" spans="1:10" ht="15" outlineLevel="2" x14ac:dyDescent="0.25">
      <c r="A138" s="21"/>
      <c r="B138" s="22"/>
      <c r="C138" s="22" t="s">
        <v>245</v>
      </c>
      <c r="D138" s="22"/>
      <c r="E138" s="23"/>
      <c r="F138" s="24"/>
      <c r="G138" s="25">
        <f>SUBTOTAL(9,G139:G144)</f>
        <v>0</v>
      </c>
      <c r="H138" s="25"/>
      <c r="I138" s="25">
        <f>SUBTOTAL(9,I139:I144)</f>
        <v>0</v>
      </c>
      <c r="J138" s="25">
        <f>SUBTOTAL(9,J139:J144)</f>
        <v>0</v>
      </c>
    </row>
    <row r="139" spans="1:10" outlineLevel="2" x14ac:dyDescent="0.2">
      <c r="A139" s="26">
        <v>115</v>
      </c>
      <c r="B139" s="27" t="s">
        <v>246</v>
      </c>
      <c r="C139" s="29" t="s">
        <v>247</v>
      </c>
      <c r="D139" s="28" t="s">
        <v>67</v>
      </c>
      <c r="E139" s="30">
        <v>2</v>
      </c>
      <c r="F139" s="31">
        <v>0</v>
      </c>
      <c r="G139" s="32">
        <f t="shared" ref="G139:G144" si="27">E139*F139</f>
        <v>0</v>
      </c>
      <c r="H139" s="32">
        <v>20</v>
      </c>
      <c r="I139" s="32">
        <f t="shared" ref="I139:I144" si="28">G139*(H139/100)</f>
        <v>0</v>
      </c>
      <c r="J139" s="32">
        <f t="shared" ref="J139:J144" si="29">G139+I139</f>
        <v>0</v>
      </c>
    </row>
    <row r="140" spans="1:10" outlineLevel="2" x14ac:dyDescent="0.2">
      <c r="A140" s="26">
        <v>116</v>
      </c>
      <c r="B140" s="27" t="s">
        <v>248</v>
      </c>
      <c r="C140" s="29" t="s">
        <v>249</v>
      </c>
      <c r="D140" s="28" t="s">
        <v>67</v>
      </c>
      <c r="E140" s="30">
        <v>1</v>
      </c>
      <c r="F140" s="31">
        <v>0</v>
      </c>
      <c r="G140" s="32">
        <f t="shared" si="27"/>
        <v>0</v>
      </c>
      <c r="H140" s="32">
        <v>20</v>
      </c>
      <c r="I140" s="32">
        <f t="shared" si="28"/>
        <v>0</v>
      </c>
      <c r="J140" s="32">
        <f t="shared" si="29"/>
        <v>0</v>
      </c>
    </row>
    <row r="141" spans="1:10" outlineLevel="2" x14ac:dyDescent="0.2">
      <c r="A141" s="26">
        <v>117</v>
      </c>
      <c r="B141" s="27" t="s">
        <v>37</v>
      </c>
      <c r="C141" s="29" t="s">
        <v>250</v>
      </c>
      <c r="D141" s="28" t="s">
        <v>67</v>
      </c>
      <c r="E141" s="30">
        <v>2</v>
      </c>
      <c r="F141" s="31">
        <v>0</v>
      </c>
      <c r="G141" s="32">
        <f t="shared" si="27"/>
        <v>0</v>
      </c>
      <c r="H141" s="32">
        <v>20</v>
      </c>
      <c r="I141" s="32">
        <f t="shared" si="28"/>
        <v>0</v>
      </c>
      <c r="J141" s="32">
        <f t="shared" si="29"/>
        <v>0</v>
      </c>
    </row>
    <row r="142" spans="1:10" ht="25.5" outlineLevel="2" x14ac:dyDescent="0.2">
      <c r="A142" s="26">
        <v>118</v>
      </c>
      <c r="B142" s="27" t="s">
        <v>251</v>
      </c>
      <c r="C142" s="29" t="s">
        <v>252</v>
      </c>
      <c r="D142" s="28" t="s">
        <v>67</v>
      </c>
      <c r="E142" s="30">
        <v>1</v>
      </c>
      <c r="F142" s="31">
        <v>0</v>
      </c>
      <c r="G142" s="32">
        <f t="shared" si="27"/>
        <v>0</v>
      </c>
      <c r="H142" s="32">
        <v>20</v>
      </c>
      <c r="I142" s="32">
        <f t="shared" si="28"/>
        <v>0</v>
      </c>
      <c r="J142" s="32">
        <f t="shared" si="29"/>
        <v>0</v>
      </c>
    </row>
    <row r="143" spans="1:10" ht="38.25" outlineLevel="2" x14ac:dyDescent="0.2">
      <c r="A143" s="26">
        <v>119</v>
      </c>
      <c r="B143" s="27" t="s">
        <v>253</v>
      </c>
      <c r="C143" s="29" t="s">
        <v>254</v>
      </c>
      <c r="D143" s="28" t="s">
        <v>67</v>
      </c>
      <c r="E143" s="30">
        <v>1</v>
      </c>
      <c r="F143" s="31">
        <v>0</v>
      </c>
      <c r="G143" s="32">
        <f t="shared" si="27"/>
        <v>0</v>
      </c>
      <c r="H143" s="32">
        <v>20</v>
      </c>
      <c r="I143" s="32">
        <f t="shared" si="28"/>
        <v>0</v>
      </c>
      <c r="J143" s="32">
        <f t="shared" si="29"/>
        <v>0</v>
      </c>
    </row>
    <row r="144" spans="1:10" ht="20.45" customHeight="1" outlineLevel="1" x14ac:dyDescent="0.2">
      <c r="A144" s="26">
        <v>120</v>
      </c>
      <c r="B144" s="27" t="s">
        <v>255</v>
      </c>
      <c r="C144" s="29" t="s">
        <v>256</v>
      </c>
      <c r="D144" s="28" t="s">
        <v>163</v>
      </c>
      <c r="E144" s="30">
        <v>1.81</v>
      </c>
      <c r="F144" s="31">
        <v>0</v>
      </c>
      <c r="G144" s="32">
        <f t="shared" si="27"/>
        <v>0</v>
      </c>
      <c r="H144" s="32">
        <v>20</v>
      </c>
      <c r="I144" s="32">
        <f t="shared" si="28"/>
        <v>0</v>
      </c>
      <c r="J144" s="32">
        <f t="shared" si="29"/>
        <v>0</v>
      </c>
    </row>
    <row r="145" spans="1:10" ht="15" outlineLevel="2" x14ac:dyDescent="0.25">
      <c r="A145" s="21"/>
      <c r="B145" s="22"/>
      <c r="C145" s="22" t="s">
        <v>257</v>
      </c>
      <c r="D145" s="22"/>
      <c r="E145" s="23"/>
      <c r="F145" s="24"/>
      <c r="G145" s="25">
        <f>SUBTOTAL(9,G146:G152)</f>
        <v>0</v>
      </c>
      <c r="H145" s="25"/>
      <c r="I145" s="25">
        <f>SUBTOTAL(9,I146:I152)</f>
        <v>0</v>
      </c>
      <c r="J145" s="25">
        <f>SUBTOTAL(9,J146:J152)</f>
        <v>0</v>
      </c>
    </row>
    <row r="146" spans="1:10" ht="25.5" outlineLevel="2" x14ac:dyDescent="0.2">
      <c r="A146" s="26">
        <v>121</v>
      </c>
      <c r="B146" s="27" t="s">
        <v>258</v>
      </c>
      <c r="C146" s="29" t="s">
        <v>259</v>
      </c>
      <c r="D146" s="28" t="s">
        <v>14</v>
      </c>
      <c r="E146" s="30">
        <v>27.8</v>
      </c>
      <c r="F146" s="31">
        <v>0</v>
      </c>
      <c r="G146" s="32">
        <f t="shared" ref="G146:G152" si="30">E146*F146</f>
        <v>0</v>
      </c>
      <c r="H146" s="32">
        <v>20</v>
      </c>
      <c r="I146" s="32">
        <f t="shared" ref="I146:I152" si="31">G146*(H146/100)</f>
        <v>0</v>
      </c>
      <c r="J146" s="32">
        <f t="shared" ref="J146:J152" si="32">G146+I146</f>
        <v>0</v>
      </c>
    </row>
    <row r="147" spans="1:10" outlineLevel="2" x14ac:dyDescent="0.2">
      <c r="A147" s="26">
        <v>122</v>
      </c>
      <c r="B147" s="27" t="s">
        <v>260</v>
      </c>
      <c r="C147" s="29" t="s">
        <v>261</v>
      </c>
      <c r="D147" s="28" t="s">
        <v>14</v>
      </c>
      <c r="E147" s="30">
        <v>27.8</v>
      </c>
      <c r="F147" s="31">
        <v>0</v>
      </c>
      <c r="G147" s="32">
        <f t="shared" si="30"/>
        <v>0</v>
      </c>
      <c r="H147" s="32">
        <v>20</v>
      </c>
      <c r="I147" s="32">
        <f t="shared" si="31"/>
        <v>0</v>
      </c>
      <c r="J147" s="32">
        <f t="shared" si="32"/>
        <v>0</v>
      </c>
    </row>
    <row r="148" spans="1:10" ht="25.5" outlineLevel="2" x14ac:dyDescent="0.2">
      <c r="A148" s="26">
        <v>123</v>
      </c>
      <c r="B148" s="27" t="s">
        <v>262</v>
      </c>
      <c r="C148" s="29" t="s">
        <v>263</v>
      </c>
      <c r="D148" s="28" t="s">
        <v>14</v>
      </c>
      <c r="E148" s="30">
        <v>27.8</v>
      </c>
      <c r="F148" s="31">
        <v>0</v>
      </c>
      <c r="G148" s="32">
        <f t="shared" si="30"/>
        <v>0</v>
      </c>
      <c r="H148" s="32">
        <v>20</v>
      </c>
      <c r="I148" s="32">
        <f t="shared" si="31"/>
        <v>0</v>
      </c>
      <c r="J148" s="32">
        <f t="shared" si="32"/>
        <v>0</v>
      </c>
    </row>
    <row r="149" spans="1:10" ht="25.5" outlineLevel="2" x14ac:dyDescent="0.2">
      <c r="A149" s="26">
        <v>124</v>
      </c>
      <c r="B149" s="27" t="s">
        <v>264</v>
      </c>
      <c r="C149" s="29" t="s">
        <v>265</v>
      </c>
      <c r="D149" s="28" t="s">
        <v>14</v>
      </c>
      <c r="E149" s="30">
        <v>27.8</v>
      </c>
      <c r="F149" s="31">
        <v>0</v>
      </c>
      <c r="G149" s="32">
        <f t="shared" si="30"/>
        <v>0</v>
      </c>
      <c r="H149" s="32">
        <v>20</v>
      </c>
      <c r="I149" s="32">
        <f t="shared" si="31"/>
        <v>0</v>
      </c>
      <c r="J149" s="32">
        <f t="shared" si="32"/>
        <v>0</v>
      </c>
    </row>
    <row r="150" spans="1:10" ht="25.5" outlineLevel="2" x14ac:dyDescent="0.2">
      <c r="A150" s="26">
        <v>125</v>
      </c>
      <c r="B150" s="27" t="s">
        <v>266</v>
      </c>
      <c r="C150" s="29" t="s">
        <v>267</v>
      </c>
      <c r="D150" s="28" t="s">
        <v>14</v>
      </c>
      <c r="E150" s="30">
        <v>111.755</v>
      </c>
      <c r="F150" s="31">
        <v>0</v>
      </c>
      <c r="G150" s="32">
        <f t="shared" si="30"/>
        <v>0</v>
      </c>
      <c r="H150" s="32">
        <v>20</v>
      </c>
      <c r="I150" s="32">
        <f t="shared" si="31"/>
        <v>0</v>
      </c>
      <c r="J150" s="32">
        <f t="shared" si="32"/>
        <v>0</v>
      </c>
    </row>
    <row r="151" spans="1:10" ht="25.5" outlineLevel="2" x14ac:dyDescent="0.2">
      <c r="A151" s="26">
        <v>126</v>
      </c>
      <c r="B151" s="27" t="s">
        <v>268</v>
      </c>
      <c r="C151" s="29" t="s">
        <v>269</v>
      </c>
      <c r="D151" s="28" t="s">
        <v>14</v>
      </c>
      <c r="E151" s="30">
        <v>1.05</v>
      </c>
      <c r="F151" s="31">
        <v>0</v>
      </c>
      <c r="G151" s="32">
        <f t="shared" si="30"/>
        <v>0</v>
      </c>
      <c r="H151" s="32">
        <v>20</v>
      </c>
      <c r="I151" s="32">
        <f t="shared" si="31"/>
        <v>0</v>
      </c>
      <c r="J151" s="32">
        <f t="shared" si="32"/>
        <v>0</v>
      </c>
    </row>
    <row r="152" spans="1:10" ht="28.5" customHeight="1" outlineLevel="1" x14ac:dyDescent="0.2">
      <c r="A152" s="26">
        <v>127</v>
      </c>
      <c r="B152" s="27" t="s">
        <v>270</v>
      </c>
      <c r="C152" s="29" t="s">
        <v>271</v>
      </c>
      <c r="D152" s="28" t="s">
        <v>14</v>
      </c>
      <c r="E152" s="30">
        <v>31.8</v>
      </c>
      <c r="F152" s="31">
        <v>0</v>
      </c>
      <c r="G152" s="32">
        <f t="shared" si="30"/>
        <v>0</v>
      </c>
      <c r="H152" s="32">
        <v>20</v>
      </c>
      <c r="I152" s="32">
        <f t="shared" si="31"/>
        <v>0</v>
      </c>
      <c r="J152" s="32">
        <f t="shared" si="32"/>
        <v>0</v>
      </c>
    </row>
    <row r="153" spans="1:10" ht="15" outlineLevel="2" x14ac:dyDescent="0.25">
      <c r="A153" s="21"/>
      <c r="B153" s="22"/>
      <c r="C153" s="22" t="s">
        <v>272</v>
      </c>
      <c r="D153" s="22"/>
      <c r="E153" s="23"/>
      <c r="F153" s="24"/>
      <c r="G153" s="25">
        <f>SUBTOTAL(9,G154:G154)</f>
        <v>0</v>
      </c>
      <c r="H153" s="25"/>
      <c r="I153" s="25">
        <f>SUBTOTAL(9,I154:I154)</f>
        <v>0</v>
      </c>
      <c r="J153" s="25">
        <f>SUBTOTAL(9,J154:J154)</f>
        <v>0</v>
      </c>
    </row>
    <row r="154" spans="1:10" ht="45.75" customHeight="1" outlineLevel="1" x14ac:dyDescent="0.2">
      <c r="A154" s="26">
        <v>128</v>
      </c>
      <c r="B154" s="27" t="s">
        <v>273</v>
      </c>
      <c r="C154" s="29" t="s">
        <v>274</v>
      </c>
      <c r="D154" s="28" t="s">
        <v>14</v>
      </c>
      <c r="E154" s="30">
        <v>190.81</v>
      </c>
      <c r="F154" s="31">
        <v>0</v>
      </c>
      <c r="G154" s="32">
        <f>E154*F154</f>
        <v>0</v>
      </c>
      <c r="H154" s="32">
        <v>20</v>
      </c>
      <c r="I154" s="32">
        <f>G154*(H154/100)</f>
        <v>0</v>
      </c>
      <c r="J154" s="32">
        <f>G154+I154</f>
        <v>0</v>
      </c>
    </row>
    <row r="155" spans="1:10" ht="15" outlineLevel="2" x14ac:dyDescent="0.25">
      <c r="A155" s="21"/>
      <c r="B155" s="22"/>
      <c r="C155" s="22" t="s">
        <v>275</v>
      </c>
      <c r="D155" s="22"/>
      <c r="E155" s="23"/>
      <c r="F155" s="24"/>
      <c r="G155" s="25">
        <f>SUBTOTAL(9,G156:G156)</f>
        <v>0</v>
      </c>
      <c r="H155" s="25"/>
      <c r="I155" s="25">
        <f>SUBTOTAL(9,I156:I156)</f>
        <v>0</v>
      </c>
      <c r="J155" s="25">
        <f>SUBTOTAL(9,J156:J156)</f>
        <v>0</v>
      </c>
    </row>
    <row r="156" spans="1:10" ht="33" customHeight="1" outlineLevel="1" x14ac:dyDescent="0.2">
      <c r="A156" s="26">
        <v>129</v>
      </c>
      <c r="B156" s="27" t="s">
        <v>276</v>
      </c>
      <c r="C156" s="29" t="s">
        <v>291</v>
      </c>
      <c r="D156" s="28" t="s">
        <v>79</v>
      </c>
      <c r="E156" s="30">
        <v>1</v>
      </c>
      <c r="F156" s="31">
        <v>0</v>
      </c>
      <c r="G156" s="32">
        <f>E156*F156</f>
        <v>0</v>
      </c>
      <c r="H156" s="32">
        <v>20</v>
      </c>
      <c r="I156" s="32">
        <f>G156*(H156/100)</f>
        <v>0</v>
      </c>
      <c r="J156" s="32">
        <f>G156+I156</f>
        <v>0</v>
      </c>
    </row>
    <row r="157" spans="1:10" ht="15" outlineLevel="2" x14ac:dyDescent="0.25">
      <c r="A157" s="21"/>
      <c r="B157" s="22"/>
      <c r="C157" s="22" t="s">
        <v>277</v>
      </c>
      <c r="D157" s="22"/>
      <c r="E157" s="23"/>
      <c r="F157" s="24"/>
      <c r="G157" s="25">
        <f>SUBTOTAL(9,G158:G158)</f>
        <v>0</v>
      </c>
      <c r="H157" s="25"/>
      <c r="I157" s="25">
        <f>SUBTOTAL(9,I158:I158)</f>
        <v>0</v>
      </c>
      <c r="J157" s="25">
        <f>SUBTOTAL(9,J158:J158)</f>
        <v>0</v>
      </c>
    </row>
    <row r="158" spans="1:10" ht="25.5" x14ac:dyDescent="0.2">
      <c r="A158" s="26">
        <v>130</v>
      </c>
      <c r="B158" s="27" t="s">
        <v>278</v>
      </c>
      <c r="C158" s="29" t="s">
        <v>279</v>
      </c>
      <c r="D158" s="28" t="s">
        <v>163</v>
      </c>
      <c r="E158" s="30">
        <v>0.9</v>
      </c>
      <c r="F158" s="31">
        <v>0</v>
      </c>
      <c r="G158" s="32">
        <f>E158*F158</f>
        <v>0</v>
      </c>
      <c r="H158" s="32">
        <v>20</v>
      </c>
      <c r="I158" s="32">
        <f>G158*(H158/100)</f>
        <v>0</v>
      </c>
      <c r="J158" s="32">
        <f>G158+I158</f>
        <v>0</v>
      </c>
    </row>
  </sheetData>
  <phoneticPr fontId="0" type="noConversion"/>
  <pageMargins left="0.74803149606299213" right="0.39370078740157483" top="0.59055118110236227" bottom="0.70866141732283472" header="0.39370078740157483" footer="0.39370078740157483"/>
  <pageSetup paperSize="9" scale="83" fitToHeight="0" orientation="landscape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</vt:lpstr>
      <vt:lpstr>Zakázka</vt:lpstr>
      <vt:lpstr>euroCALC</vt:lpstr>
      <vt:lpstr>Rekapitulace!Názvy_tisku</vt:lpstr>
      <vt:lpstr>Zakázka!Názvy_tisku</vt:lpstr>
      <vt:lpstr>Zakázka!Oblast_tisku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VLASTNIK</dc:creator>
  <cp:lastModifiedBy>1</cp:lastModifiedBy>
  <cp:lastPrinted>2013-04-09T07:01:08Z</cp:lastPrinted>
  <dcterms:created xsi:type="dcterms:W3CDTF">2011-03-13T18:41:01Z</dcterms:created>
  <dcterms:modified xsi:type="dcterms:W3CDTF">2013-08-09T11:05:05Z</dcterms:modified>
</cp:coreProperties>
</file>