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70" yWindow="255" windowWidth="14760" windowHeight="12420"/>
  </bookViews>
  <sheets>
    <sheet name="OKNA" sheetId="2" r:id="rId1"/>
    <sheet name="KLEMPIR" sheetId="11" r:id="rId2"/>
    <sheet name="DVERE" sheetId="8" r:id="rId3"/>
    <sheet name="PREKLADY" sheetId="10" state="hidden" r:id="rId4"/>
    <sheet name="List2" sheetId="14" state="hidden" r:id="rId5"/>
    <sheet name="List3" sheetId="15" state="hidden" r:id="rId6"/>
    <sheet name="FASADNI_ZALUZIE_MRIZKY" sheetId="17" r:id="rId7"/>
    <sheet name="ZAMECNIK" sheetId="18" r:id="rId8"/>
  </sheets>
  <definedNames>
    <definedName name="_xlnm.Print_Area" localSheetId="0">OKNA!$A$1:$R$14</definedName>
    <definedName name="_xlnm.Print_Area" localSheetId="3">PREKLADY!$A$1:$D$11</definedName>
  </definedNames>
  <calcPr calcId="145621"/>
</workbook>
</file>

<file path=xl/calcChain.xml><?xml version="1.0" encoding="utf-8"?>
<calcChain xmlns="http://schemas.openxmlformats.org/spreadsheetml/2006/main">
  <c r="D11" i="10" l="1"/>
  <c r="BM4" i="10"/>
  <c r="BM5" i="10"/>
  <c r="BM6" i="10"/>
  <c r="BM7" i="10"/>
  <c r="BM3" i="10"/>
  <c r="G7" i="11" l="1"/>
  <c r="G6" i="11" l="1"/>
  <c r="G5" i="11"/>
  <c r="Q11" i="2"/>
  <c r="G3" i="11" l="1"/>
  <c r="G2" i="11"/>
  <c r="D6" i="2" l="1"/>
  <c r="G4" i="10" l="1"/>
  <c r="G5" i="10"/>
  <c r="G6" i="10"/>
  <c r="G7" i="10"/>
  <c r="G8" i="10"/>
  <c r="G9" i="10"/>
  <c r="G10" i="10"/>
  <c r="G3" i="10"/>
  <c r="G3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2" i="14"/>
  <c r="G51" i="14" s="1"/>
  <c r="G11" i="10" l="1"/>
</calcChain>
</file>

<file path=xl/sharedStrings.xml><?xml version="1.0" encoding="utf-8"?>
<sst xmlns="http://schemas.openxmlformats.org/spreadsheetml/2006/main" count="769" uniqueCount="273">
  <si>
    <t>Obecné</t>
  </si>
  <si>
    <t/>
  </si>
  <si>
    <t>Kování</t>
  </si>
  <si>
    <t>Poznámka</t>
  </si>
  <si>
    <t>CS_SCHEDULEID</t>
  </si>
  <si>
    <t>CS_SCHEDULETYPEID</t>
  </si>
  <si>
    <t>From Room: CS_SCHEDULEID</t>
  </si>
  <si>
    <t>From Room: CS_SCHEDULETYPEID</t>
  </si>
  <si>
    <t>To Room: CS_SCHEDULEID</t>
  </si>
  <si>
    <t>To Room: CS_SCHEDULETYPEID</t>
  </si>
  <si>
    <t xml:space="preserve">Požadovaná požární odololnost </t>
  </si>
  <si>
    <t>Šířka [mm]</t>
  </si>
  <si>
    <t>Výška [mm]</t>
  </si>
  <si>
    <t xml:space="preserve"> Ozn./0</t>
  </si>
  <si>
    <t>Hrubá šířka [mm]/32</t>
  </si>
  <si>
    <t>Hrubá výška [mm]/33</t>
  </si>
  <si>
    <t xml:space="preserve"> Počet/1</t>
  </si>
  <si>
    <t>Materiál/21</t>
  </si>
  <si>
    <t>Zasklení/23</t>
  </si>
  <si>
    <t>Požadovaná požární odololnost /36</t>
  </si>
  <si>
    <t>Požad. U [W/(m2.K)]/31</t>
  </si>
  <si>
    <t>Vnitřní parapet/26</t>
  </si>
  <si>
    <t>Kování/27</t>
  </si>
  <si>
    <t>Poznámka/28</t>
  </si>
  <si>
    <t>CS_SCHEDULEID/38</t>
  </si>
  <si>
    <t>CS_SCHEDULETYPEID/39</t>
  </si>
  <si>
    <t>From Room: CS_SCHEDULEID/40</t>
  </si>
  <si>
    <t>From Room: CS_SCHEDULETYPEID/41</t>
  </si>
  <si>
    <t>To Room: CS_SCHEDULEID/42</t>
  </si>
  <si>
    <t>To Room: CS_SCHEDULETYPEID/43</t>
  </si>
  <si>
    <t>Vnitřní parapet</t>
  </si>
  <si>
    <t xml:space="preserve"> Ozn.</t>
  </si>
  <si>
    <t>Materiál</t>
  </si>
  <si>
    <t>Zasklení</t>
  </si>
  <si>
    <t>Požad. U [W/(m2.K)]</t>
  </si>
  <si>
    <t>1224832</t>
  </si>
  <si>
    <t>Otevíravost</t>
  </si>
  <si>
    <t>OK02</t>
  </si>
  <si>
    <t>OK03</t>
  </si>
  <si>
    <t>Úroveň sestavy od 1.NP</t>
  </si>
  <si>
    <t>Spodní hrana</t>
  </si>
  <si>
    <t>Horní hrana</t>
  </si>
  <si>
    <t>Celkem kusů:</t>
  </si>
  <si>
    <t>Barva</t>
  </si>
  <si>
    <t>z exteriéru</t>
  </si>
  <si>
    <t>z interiéru</t>
  </si>
  <si>
    <t>Schéma</t>
  </si>
  <si>
    <t>Hrubé rozměry</t>
  </si>
  <si>
    <r>
      <t>Plocha [m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]</t>
    </r>
  </si>
  <si>
    <t xml:space="preserve"> Počet [ks]</t>
  </si>
  <si>
    <t>OZN.</t>
  </si>
  <si>
    <t>D02</t>
  </si>
  <si>
    <t>L</t>
  </si>
  <si>
    <t>Interiér</t>
  </si>
  <si>
    <t>D03</t>
  </si>
  <si>
    <t>D04</t>
  </si>
  <si>
    <t>D05</t>
  </si>
  <si>
    <t>D06</t>
  </si>
  <si>
    <t>P</t>
  </si>
  <si>
    <t>D07</t>
  </si>
  <si>
    <t>Zárubeň</t>
  </si>
  <si>
    <t>Křídlo</t>
  </si>
  <si>
    <t>Příslušenství</t>
  </si>
  <si>
    <t>Označení dveří</t>
  </si>
  <si>
    <t>Orientace L/P</t>
  </si>
  <si>
    <t>Číslo místnosti</t>
  </si>
  <si>
    <t>Požad. U [W/m²K]</t>
  </si>
  <si>
    <t xml:space="preserve"> Schéma</t>
  </si>
  <si>
    <t>Počet křídel</t>
  </si>
  <si>
    <t>Práh</t>
  </si>
  <si>
    <t>Osazení (typ stěny)</t>
  </si>
  <si>
    <t>Šířka stěny</t>
  </si>
  <si>
    <t>Povrchová úprava</t>
  </si>
  <si>
    <t>Prosklení</t>
  </si>
  <si>
    <t>Větrací mřížka</t>
  </si>
  <si>
    <t>Strana závěsů</t>
  </si>
  <si>
    <t>Opačná strana</t>
  </si>
  <si>
    <t>Zámek</t>
  </si>
  <si>
    <t>Exteriér</t>
  </si>
  <si>
    <t>OK06</t>
  </si>
  <si>
    <t>Počet kusů</t>
  </si>
  <si>
    <t>D01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</si>
  <si>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</si>
  <si>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</si>
  <si>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</si>
  <si>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</si>
  <si>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</si>
  <si>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</si>
  <si>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</si>
  <si>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</si>
  <si>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</si>
  <si>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</si>
  <si>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</si>
  <si>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</si>
  <si>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</si>
  <si>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</si>
  <si>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</si>
  <si>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</si>
  <si>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</si>
  <si>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</si>
  <si>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</si>
  <si>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</si>
  <si>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</si>
  <si>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</si>
  <si>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</si>
  <si>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Světlé rozměry</t>
  </si>
  <si>
    <t>V01</t>
  </si>
  <si>
    <t>V02</t>
  </si>
  <si>
    <t>OK05</t>
  </si>
  <si>
    <t>Označení</t>
  </si>
  <si>
    <t>Název</t>
  </si>
  <si>
    <t>P1</t>
  </si>
  <si>
    <t>P2</t>
  </si>
  <si>
    <t>P3</t>
  </si>
  <si>
    <t>P4</t>
  </si>
  <si>
    <t>P5</t>
  </si>
  <si>
    <t>Délka [mm]</t>
  </si>
  <si>
    <t>Světlost otvoru max</t>
  </si>
  <si>
    <t>označení dveří (oken)</t>
  </si>
  <si>
    <t>D01-OK01</t>
  </si>
  <si>
    <t>D07 A DO2 - VE VRATECH</t>
  </si>
  <si>
    <t>P6</t>
  </si>
  <si>
    <t>P7</t>
  </si>
  <si>
    <t>P8</t>
  </si>
  <si>
    <t>POROTHERM KP 7</t>
  </si>
  <si>
    <t>POROTHERM KP XL</t>
  </si>
  <si>
    <t>dveře</t>
  </si>
  <si>
    <t>okna</t>
  </si>
  <si>
    <t>vrata</t>
  </si>
  <si>
    <t>Uložení min.</t>
  </si>
  <si>
    <t>SCHÉMA</t>
  </si>
  <si>
    <t>POPIS</t>
  </si>
  <si>
    <t>JEDNOTKA</t>
  </si>
  <si>
    <t>MNOŽSTVÍ CELKEM</t>
  </si>
  <si>
    <t>O01</t>
  </si>
  <si>
    <t>O02</t>
  </si>
  <si>
    <t>O03</t>
  </si>
  <si>
    <t>O04</t>
  </si>
  <si>
    <t>O05</t>
  </si>
  <si>
    <t>O06</t>
  </si>
  <si>
    <t>O09</t>
  </si>
  <si>
    <t>OK04-D05</t>
  </si>
  <si>
    <t>300+ (550)</t>
  </si>
  <si>
    <t>SO03</t>
  </si>
  <si>
    <t>D31</t>
  </si>
  <si>
    <t>D32</t>
  </si>
  <si>
    <t>D33</t>
  </si>
  <si>
    <t>D34</t>
  </si>
  <si>
    <t>D35</t>
  </si>
  <si>
    <t>D36</t>
  </si>
  <si>
    <t>D37</t>
  </si>
  <si>
    <t>D38</t>
  </si>
  <si>
    <t>452x90</t>
  </si>
  <si>
    <t>2x 480x98</t>
  </si>
  <si>
    <t>2*600*375</t>
  </si>
  <si>
    <t>P9</t>
  </si>
  <si>
    <t>OTVOR NA PŘEKLAD</t>
  </si>
  <si>
    <t>ZDIVO</t>
  </si>
  <si>
    <t>POČET</t>
  </si>
  <si>
    <t>POČET PŘEKLADŮ</t>
  </si>
  <si>
    <t>CELKEM PŘEKLADŮ</t>
  </si>
  <si>
    <t>CELKEM</t>
  </si>
  <si>
    <t>VÝPIS PŘEKLADŮ</t>
  </si>
  <si>
    <t>OO2</t>
  </si>
  <si>
    <t>D1</t>
  </si>
  <si>
    <t>v2</t>
  </si>
  <si>
    <t>O1</t>
  </si>
  <si>
    <t>V1</t>
  </si>
  <si>
    <t>D3</t>
  </si>
  <si>
    <t>D8</t>
  </si>
  <si>
    <t>D4</t>
  </si>
  <si>
    <t>D5</t>
  </si>
  <si>
    <t>V3</t>
  </si>
  <si>
    <t>O5</t>
  </si>
  <si>
    <t>D9</t>
  </si>
  <si>
    <t>O3</t>
  </si>
  <si>
    <t>O+6</t>
  </si>
  <si>
    <t>KS</t>
  </si>
  <si>
    <t>VŠECHNY VÝROBKY JE PŘED DODÁNÍM NUTNO ODSOUHLASIT U INVESTORA!</t>
  </si>
  <si>
    <t>osy 9-10</t>
  </si>
  <si>
    <t>osy b-c</t>
  </si>
  <si>
    <t>osy 10-11</t>
  </si>
  <si>
    <t>osy 14-15</t>
  </si>
  <si>
    <t>osy bx-cx</t>
  </si>
  <si>
    <t>osa cx</t>
  </si>
  <si>
    <t>osa 14</t>
  </si>
  <si>
    <t>osa 11 - ochoz</t>
  </si>
  <si>
    <t>osy 11-12</t>
  </si>
  <si>
    <t>SO01 - EGALIZACE I., PŘÍSTAVBA</t>
  </si>
  <si>
    <t>SO02 - EGALIZACE II.</t>
  </si>
  <si>
    <t>STAVEBNÍ OTVOR</t>
  </si>
  <si>
    <t>ROZMĚRY ŽALUZIE</t>
  </si>
  <si>
    <t>BARVA</t>
  </si>
  <si>
    <t>osy c-b</t>
  </si>
  <si>
    <t>DVEŘE VIDITELNÉ I NA VÝKRESECH SO01</t>
  </si>
  <si>
    <t>Ø 400</t>
  </si>
  <si>
    <t>630x630</t>
  </si>
  <si>
    <t>-</t>
  </si>
  <si>
    <t>DEŠŤOVÝ ŽLAB</t>
  </si>
  <si>
    <t>DEŠŤOVÝ SVOD</t>
  </si>
  <si>
    <t>m</t>
  </si>
  <si>
    <t>1970 (2500)</t>
  </si>
  <si>
    <t>EW 90 DP1-C</t>
  </si>
  <si>
    <t>EW 30 DP3-C</t>
  </si>
  <si>
    <t>EXTERIÉR</t>
  </si>
  <si>
    <t>PROSKLENÁ STĚNA</t>
  </si>
  <si>
    <t>113 - PŘÍSTAVBA</t>
  </si>
  <si>
    <t>osy 16-17</t>
  </si>
  <si>
    <t>osa 18</t>
  </si>
  <si>
    <t>osy 22-23</t>
  </si>
  <si>
    <t>PLAST</t>
  </si>
  <si>
    <t>IZOLAČNÍ DVOJSKLO</t>
  </si>
  <si>
    <t>NE</t>
  </si>
  <si>
    <t>ANO DLE SCHÉMATU</t>
  </si>
  <si>
    <t>S NADSVĚTLÍKEM VIZ SCHÉMA</t>
  </si>
  <si>
    <t>A</t>
  </si>
  <si>
    <t>N</t>
  </si>
  <si>
    <t>Okno - doplníme</t>
  </si>
  <si>
    <t>OCEL</t>
  </si>
  <si>
    <t>NÁTĚR</t>
  </si>
  <si>
    <r>
      <t xml:space="preserve">  </t>
    </r>
    <r>
      <rPr>
        <sz val="11"/>
        <rFont val="Calibri"/>
        <family val="2"/>
        <charset val="238"/>
      </rPr>
      <t>Ø</t>
    </r>
    <r>
      <rPr>
        <sz val="11"/>
        <rFont val="Arial"/>
        <family val="2"/>
        <charset val="238"/>
      </rPr>
      <t xml:space="preserve"> 3060</t>
    </r>
  </si>
  <si>
    <t xml:space="preserve">  Ø 3060</t>
  </si>
  <si>
    <t>OPLECHOVÁNÍ ATIKY</t>
  </si>
  <si>
    <t>RŠ 820 mm</t>
  </si>
  <si>
    <t>ZELENÁ</t>
  </si>
  <si>
    <t>KRUHOVÉ OKNO SE SKRYTÝM RÁMEM</t>
  </si>
  <si>
    <t>S ČLENĚNÍM Z VNĚJŠÍ STRANY (ČLENĚNÍ MŘÍŽE PŘIZPŮSOBIT PROTĚJŠÍM OBJEKTŮM)</t>
  </si>
  <si>
    <t>SYSTÉMOVÝ LEMOVACÍ PRVEK KINGSPAN</t>
  </si>
  <si>
    <t>PROFIL L 100x300 mm</t>
  </si>
  <si>
    <t>RŠ 400 mm</t>
  </si>
  <si>
    <t>PROFIL L 400x600 mm</t>
  </si>
  <si>
    <t>RŠ 1000 mm</t>
  </si>
  <si>
    <t>RŠ 330 mm</t>
  </si>
  <si>
    <r>
      <rPr>
        <sz val="11"/>
        <color theme="1"/>
        <rFont val="Calibri"/>
        <family val="2"/>
        <charset val="238"/>
      </rPr>
      <t>Ø</t>
    </r>
    <r>
      <rPr>
        <sz val="11"/>
        <color theme="1"/>
        <rFont val="Arial"/>
        <family val="2"/>
        <charset val="238"/>
      </rPr>
      <t xml:space="preserve"> 100 mm</t>
    </r>
  </si>
  <si>
    <t>Iinteriér</t>
  </si>
  <si>
    <t>OPLECHOVÁNÍ PARAPETŮ</t>
  </si>
  <si>
    <t>RŠ 320 mm</t>
  </si>
  <si>
    <t>(2x2,5)                                                         (1x 5,0)                                                          (2x0,92)</t>
  </si>
  <si>
    <t>630x315</t>
  </si>
  <si>
    <t>1200x1400</t>
  </si>
  <si>
    <t>1300x1500</t>
  </si>
  <si>
    <t>Ø 200</t>
  </si>
  <si>
    <t>Ø 500</t>
  </si>
  <si>
    <t>1500x400</t>
  </si>
  <si>
    <t>1500x600</t>
  </si>
  <si>
    <t>730x415</t>
  </si>
  <si>
    <t>730x730</t>
  </si>
  <si>
    <t>1600x500</t>
  </si>
  <si>
    <t>1600x700</t>
  </si>
  <si>
    <t>Ø 250</t>
  </si>
  <si>
    <t>Ø 450</t>
  </si>
  <si>
    <t>Ø 550</t>
  </si>
  <si>
    <t>světlost otvoru</t>
  </si>
  <si>
    <t>stěna</t>
  </si>
  <si>
    <t>ks/stěna</t>
  </si>
  <si>
    <t>ks/celkem</t>
  </si>
  <si>
    <t>změna P/L, v půdoryse posunout ke stěně</t>
  </si>
  <si>
    <t>POROTHERM KP XL 550</t>
  </si>
  <si>
    <t>ZMĚNA VÝŠKY DVEŘÍ Z 2200 NA 2400</t>
  </si>
  <si>
    <t>Podlaží (úroveň řezu výkresu)</t>
  </si>
  <si>
    <t>DVEŘE S NADSVĚTLÍKEM</t>
  </si>
  <si>
    <t>osy 7-8</t>
  </si>
  <si>
    <t>SCHEMA</t>
  </si>
  <si>
    <t>Z01</t>
  </si>
  <si>
    <t>POZNÁMKA</t>
  </si>
  <si>
    <t>PANIKA</t>
  </si>
  <si>
    <t xml:space="preserve">BRANKA PRO VSTUP NA TOČITÉ SCHODIŠTĚ                   </t>
  </si>
  <si>
    <t>OPATŘENA ZÁMKEM</t>
  </si>
  <si>
    <t>DALŠÍ ZÁMEČNICKÉ VÝROBKY VIZ KONSTRUKČNÍ ČÁST</t>
  </si>
  <si>
    <t>VIZ DETAIL K-02 NA VÝKRESECH</t>
  </si>
  <si>
    <t>PANIKOVÉ KOVÁNÍ, PANIKOVÁ KLIKA ZE STRANY SCHODIŠTĚ, Z OPAČNÉ STRANY KOULE</t>
  </si>
  <si>
    <t>KLEMPIRK</t>
  </si>
  <si>
    <t>EI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</si>
</sst>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 tint="-0.499984740745262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/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textRotation="90"/>
    </xf>
    <xf numFmtId="0" fontId="1" fillId="0" borderId="1" xfId="0" applyFont="1" applyFill="1" applyBorder="1" applyAlignment="1">
      <alignment horizontal="right" textRotation="90"/>
    </xf>
    <xf numFmtId="0" fontId="2" fillId="0" borderId="1" xfId="0" applyFont="1" applyFill="1" applyBorder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Fill="1" applyBorder="1" applyAlignment="1" applyProtection="1">
      <alignment horizontal="center" vertical="center" textRotation="90"/>
      <protection locked="0"/>
    </xf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Alignment="1"/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8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/>
    <xf numFmtId="0" fontId="0" fillId="0" borderId="0" xfId="0" applyAlignment="1">
      <alignment horizontal="center"/>
    </xf>
    <xf numFmtId="0" fontId="9" fillId="0" borderId="1" xfId="0" applyFont="1" applyBorder="1"/>
    <xf numFmtId="0" fontId="8" fillId="0" borderId="0" xfId="0" applyFont="1" applyBorder="1"/>
    <xf numFmtId="0" fontId="4" fillId="2" borderId="0" xfId="0" applyFont="1" applyFill="1"/>
    <xf numFmtId="0" fontId="0" fillId="2" borderId="0" xfId="0" applyFill="1" applyAlignment="1">
      <alignment horizontal="center"/>
    </xf>
    <xf numFmtId="0" fontId="4" fillId="0" borderId="1" xfId="0" applyFont="1" applyFill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4" xfId="0" applyFont="1" applyFill="1" applyBorder="1"/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9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9" fillId="0" borderId="0" xfId="0" applyFont="1" applyBorder="1"/>
    <xf numFmtId="0" fontId="4" fillId="0" borderId="0" xfId="0" applyFont="1" applyBorder="1" applyAlignment="1"/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2" xfId="0" applyFont="1" applyFill="1" applyBorder="1" applyAlignment="1">
      <alignment horizontal="center" textRotation="90"/>
    </xf>
    <xf numFmtId="0" fontId="1" fillId="0" borderId="5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1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2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 vertical="center" textRotation="90"/>
    </xf>
    <xf numFmtId="0" fontId="1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textRotation="90" wrapText="1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4" xfId="0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g"/><Relationship Id="rId1" Type="http://schemas.openxmlformats.org/officeDocument/2006/relationships/image" Target="../media/image7.jpg"/><Relationship Id="rId5" Type="http://schemas.openxmlformats.org/officeDocument/2006/relationships/image" Target="../media/image11.jpeg"/><Relationship Id="rId4" Type="http://schemas.openxmlformats.org/officeDocument/2006/relationships/image" Target="../media/image10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200026</xdr:colOff>
      <xdr:row>5</xdr:row>
      <xdr:rowOff>57151</xdr:rowOff>
    </xdr:from>
    <xdr:to>
      <xdr:col>4</xdr:col>
      <xdr:colOff>2391729</xdr:colOff>
      <xdr:row>5</xdr:row>
      <xdr:rowOff>920116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0701" y="1628776"/>
          <a:ext cx="2191703" cy="862965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6</xdr:row>
      <xdr:rowOff>29232</xdr:rowOff>
    </xdr:from>
    <xdr:to>
      <xdr:col>4</xdr:col>
      <xdr:colOff>2034540</xdr:colOff>
      <xdr:row>6</xdr:row>
      <xdr:rowOff>1507545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4040" y="2689663"/>
          <a:ext cx="1520190" cy="1478313"/>
        </a:xfrm>
        <a:prstGeom prst="rect">
          <a:avLst/>
        </a:prstGeom>
      </xdr:spPr>
    </xdr:pic>
    <xdr:clientData/>
  </xdr:twoCellAnchor>
  <xdr:twoCellAnchor editAs="oneCell">
    <xdr:from>
      <xdr:col>4</xdr:col>
      <xdr:colOff>266700</xdr:colOff>
      <xdr:row>8</xdr:row>
      <xdr:rowOff>57151</xdr:rowOff>
    </xdr:from>
    <xdr:to>
      <xdr:col>4</xdr:col>
      <xdr:colOff>2396966</xdr:colOff>
      <xdr:row>8</xdr:row>
      <xdr:rowOff>931546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7375" y="4352926"/>
          <a:ext cx="2130266" cy="874395"/>
        </a:xfrm>
        <a:prstGeom prst="rect">
          <a:avLst/>
        </a:prstGeom>
      </xdr:spPr>
    </xdr:pic>
    <xdr:clientData/>
  </xdr:twoCellAnchor>
  <xdr:twoCellAnchor editAs="oneCell">
    <xdr:from>
      <xdr:col>4</xdr:col>
      <xdr:colOff>933451</xdr:colOff>
      <xdr:row>9</xdr:row>
      <xdr:rowOff>28576</xdr:rowOff>
    </xdr:from>
    <xdr:to>
      <xdr:col>4</xdr:col>
      <xdr:colOff>1739266</xdr:colOff>
      <xdr:row>9</xdr:row>
      <xdr:rowOff>1237299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4126" y="5667376"/>
          <a:ext cx="805815" cy="1208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</xdr:colOff>
      <xdr:row>3</xdr:row>
      <xdr:rowOff>38100</xdr:rowOff>
    </xdr:from>
    <xdr:to>
      <xdr:col>1</xdr:col>
      <xdr:colOff>3352799</xdr:colOff>
      <xdr:row>3</xdr:row>
      <xdr:rowOff>651510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799" y="609600"/>
          <a:ext cx="3276600" cy="613410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123826</xdr:colOff>
      <xdr:row>6</xdr:row>
      <xdr:rowOff>66677</xdr:rowOff>
    </xdr:from>
    <xdr:to>
      <xdr:col>1</xdr:col>
      <xdr:colOff>1890714</xdr:colOff>
      <xdr:row>6</xdr:row>
      <xdr:rowOff>647702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6" y="1695452"/>
          <a:ext cx="1766888" cy="581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110377</xdr:colOff>
      <xdr:row>6</xdr:row>
      <xdr:rowOff>51546</xdr:rowOff>
    </xdr:from>
    <xdr:to>
      <xdr:col>6</xdr:col>
      <xdr:colOff>1977277</xdr:colOff>
      <xdr:row>8</xdr:row>
      <xdr:rowOff>579504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627" y="4852146"/>
          <a:ext cx="1866900" cy="1785257"/>
        </a:xfrm>
        <a:prstGeom prst="rect">
          <a:avLst/>
        </a:prstGeom>
      </xdr:spPr>
    </xdr:pic>
    <xdr:clientData/>
  </xdr:twoCellAnchor>
  <xdr:twoCellAnchor editAs="oneCell">
    <xdr:from>
      <xdr:col>6</xdr:col>
      <xdr:colOff>709247</xdr:colOff>
      <xdr:row>9</xdr:row>
      <xdr:rowOff>192655</xdr:rowOff>
    </xdr:from>
    <xdr:to>
      <xdr:col>6</xdr:col>
      <xdr:colOff>1410287</xdr:colOff>
      <xdr:row>11</xdr:row>
      <xdr:rowOff>376384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9100" y="6624831"/>
          <a:ext cx="701040" cy="1438788"/>
        </a:xfrm>
        <a:prstGeom prst="rect">
          <a:avLst/>
        </a:prstGeom>
      </xdr:spPr>
    </xdr:pic>
    <xdr:clientData/>
  </xdr:twoCellAnchor>
  <xdr:twoCellAnchor editAs="oneCell">
    <xdr:from>
      <xdr:col>6</xdr:col>
      <xdr:colOff>106294</xdr:colOff>
      <xdr:row>13</xdr:row>
      <xdr:rowOff>44824</xdr:rowOff>
    </xdr:from>
    <xdr:to>
      <xdr:col>6</xdr:col>
      <xdr:colOff>1973194</xdr:colOff>
      <xdr:row>15</xdr:row>
      <xdr:rowOff>582307</xdr:rowOff>
    </xdr:to>
    <xdr:pic>
      <xdr:nvPicPr>
        <xdr:cNvPr id="6" name="Obráze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6147" y="8550089"/>
          <a:ext cx="1866900" cy="1792541"/>
        </a:xfrm>
        <a:prstGeom prst="rect">
          <a:avLst/>
        </a:prstGeom>
      </xdr:spPr>
    </xdr:pic>
    <xdr:clientData/>
  </xdr:twoCellAnchor>
  <xdr:twoCellAnchor editAs="oneCell">
    <xdr:from>
      <xdr:col>6</xdr:col>
      <xdr:colOff>818104</xdr:colOff>
      <xdr:row>20</xdr:row>
      <xdr:rowOff>26565</xdr:rowOff>
    </xdr:from>
    <xdr:to>
      <xdr:col>6</xdr:col>
      <xdr:colOff>1387699</xdr:colOff>
      <xdr:row>21</xdr:row>
      <xdr:rowOff>587995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2354" y="16314315"/>
          <a:ext cx="569595" cy="1190081"/>
        </a:xfrm>
        <a:prstGeom prst="rect">
          <a:avLst/>
        </a:prstGeom>
      </xdr:spPr>
    </xdr:pic>
    <xdr:clientData/>
  </xdr:twoCellAnchor>
  <xdr:twoCellAnchor editAs="oneCell">
    <xdr:from>
      <xdr:col>6</xdr:col>
      <xdr:colOff>841236</xdr:colOff>
      <xdr:row>23</xdr:row>
      <xdr:rowOff>34729</xdr:rowOff>
    </xdr:from>
    <xdr:to>
      <xdr:col>6</xdr:col>
      <xdr:colOff>1410831</xdr:colOff>
      <xdr:row>24</xdr:row>
      <xdr:rowOff>596159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5486" y="18532279"/>
          <a:ext cx="569595" cy="1190081"/>
        </a:xfrm>
        <a:prstGeom prst="rect">
          <a:avLst/>
        </a:prstGeom>
      </xdr:spPr>
    </xdr:pic>
    <xdr:clientData/>
  </xdr:twoCellAnchor>
  <xdr:twoCellAnchor editAs="oneCell">
    <xdr:from>
      <xdr:col>6</xdr:col>
      <xdr:colOff>728156</xdr:colOff>
      <xdr:row>26</xdr:row>
      <xdr:rowOff>17544</xdr:rowOff>
    </xdr:from>
    <xdr:to>
      <xdr:col>6</xdr:col>
      <xdr:colOff>1544925</xdr:colOff>
      <xdr:row>26</xdr:row>
      <xdr:rowOff>800975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406" y="19924794"/>
          <a:ext cx="816769" cy="783431"/>
        </a:xfrm>
        <a:prstGeom prst="rect">
          <a:avLst/>
        </a:prstGeom>
      </xdr:spPr>
    </xdr:pic>
    <xdr:clientData/>
  </xdr:twoCellAnchor>
  <xdr:twoCellAnchor editAs="oneCell">
    <xdr:from>
      <xdr:col>6</xdr:col>
      <xdr:colOff>718631</xdr:colOff>
      <xdr:row>19</xdr:row>
      <xdr:rowOff>19225</xdr:rowOff>
    </xdr:from>
    <xdr:to>
      <xdr:col>6</xdr:col>
      <xdr:colOff>1535400</xdr:colOff>
      <xdr:row>19</xdr:row>
      <xdr:rowOff>802656</xdr:rowOff>
    </xdr:to>
    <xdr:pic>
      <xdr:nvPicPr>
        <xdr:cNvPr id="10" name="Obrázek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484" y="10552754"/>
          <a:ext cx="816769" cy="783431"/>
        </a:xfrm>
        <a:prstGeom prst="rect">
          <a:avLst/>
        </a:prstGeom>
      </xdr:spPr>
    </xdr:pic>
    <xdr:clientData/>
  </xdr:twoCellAnchor>
  <xdr:twoCellAnchor editAs="oneCell">
    <xdr:from>
      <xdr:col>6</xdr:col>
      <xdr:colOff>718631</xdr:colOff>
      <xdr:row>22</xdr:row>
      <xdr:rowOff>17544</xdr:rowOff>
    </xdr:from>
    <xdr:to>
      <xdr:col>6</xdr:col>
      <xdr:colOff>1535400</xdr:colOff>
      <xdr:row>22</xdr:row>
      <xdr:rowOff>800975</xdr:rowOff>
    </xdr:to>
    <xdr:pic>
      <xdr:nvPicPr>
        <xdr:cNvPr id="11" name="Obrázek 1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2881" y="17695944"/>
          <a:ext cx="816769" cy="783431"/>
        </a:xfrm>
        <a:prstGeom prst="rect">
          <a:avLst/>
        </a:prstGeom>
      </xdr:spPr>
    </xdr:pic>
    <xdr:clientData/>
  </xdr:twoCellAnchor>
  <xdr:twoCellAnchor editAs="oneCell">
    <xdr:from>
      <xdr:col>6</xdr:col>
      <xdr:colOff>364323</xdr:colOff>
      <xdr:row>5</xdr:row>
      <xdr:rowOff>33059</xdr:rowOff>
    </xdr:from>
    <xdr:to>
      <xdr:col>6</xdr:col>
      <xdr:colOff>1727351</xdr:colOff>
      <xdr:row>6</xdr:row>
      <xdr:rowOff>2164</xdr:rowOff>
    </xdr:to>
    <xdr:pic>
      <xdr:nvPicPr>
        <xdr:cNvPr id="12" name="Obrázek 1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4432" y="1797255"/>
          <a:ext cx="1363028" cy="2760345"/>
        </a:xfrm>
        <a:prstGeom prst="rect">
          <a:avLst/>
        </a:prstGeom>
      </xdr:spPr>
    </xdr:pic>
    <xdr:clientData/>
  </xdr:twoCellAnchor>
  <xdr:twoCellAnchor editAs="oneCell">
    <xdr:from>
      <xdr:col>6</xdr:col>
      <xdr:colOff>168092</xdr:colOff>
      <xdr:row>16</xdr:row>
      <xdr:rowOff>56043</xdr:rowOff>
    </xdr:from>
    <xdr:to>
      <xdr:col>6</xdr:col>
      <xdr:colOff>1874972</xdr:colOff>
      <xdr:row>16</xdr:row>
      <xdr:rowOff>2227743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45" y="10443896"/>
          <a:ext cx="1706880" cy="2171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19050</xdr:rowOff>
    </xdr:from>
    <xdr:to>
      <xdr:col>1</xdr:col>
      <xdr:colOff>1908809</xdr:colOff>
      <xdr:row>3</xdr:row>
      <xdr:rowOff>864870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899" y="209550"/>
          <a:ext cx="1794510" cy="15697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"/>
  <sheetViews>
    <sheetView tabSelected="1" topLeftCell="A2" zoomScaleNormal="100" zoomScalePageLayoutView="85" workbookViewId="0">
      <selection activeCell="M7" sqref="M7"/>
    </sheetView>
  </sheetViews>
  <sheetFormatPr defaultRowHeight="14.25" x14ac:dyDescent="0.2"/>
  <cols>
    <col min="1" max="1" width="7.28515625" style="5" bestFit="1" customWidth="1"/>
    <col min="2" max="3" width="4.42578125" style="5" customWidth="1"/>
    <col min="4" max="4" width="7.7109375" style="5" customWidth="1"/>
    <col min="5" max="5" width="39.28515625" style="5" customWidth="1"/>
    <col min="6" max="6" width="6.140625" style="5" customWidth="1"/>
    <col min="7" max="7" width="11" style="5" bestFit="1" customWidth="1"/>
    <col min="8" max="8" width="11.42578125" style="5" bestFit="1" customWidth="1"/>
    <col min="9" max="9" width="6.28515625" style="5" customWidth="1"/>
    <col min="10" max="10" width="6.28515625" style="5" bestFit="1" customWidth="1"/>
    <col min="11" max="12" width="7.7109375" style="5" hidden="1" customWidth="1"/>
    <col min="13" max="14" width="12.140625" style="5" customWidth="1"/>
    <col min="15" max="15" width="14.42578125" style="5" customWidth="1"/>
    <col min="16" max="17" width="3.5703125" style="5" customWidth="1"/>
    <col min="18" max="18" width="26.140625" style="5" customWidth="1"/>
    <col min="19" max="24" width="9.140625" style="5" hidden="1" customWidth="1"/>
    <col min="25" max="16384" width="9.140625" style="5"/>
  </cols>
  <sheetData>
    <row r="1" spans="1:28" hidden="1" x14ac:dyDescent="0.2">
      <c r="A1" s="1" t="s">
        <v>13</v>
      </c>
      <c r="B1" s="1" t="s">
        <v>14</v>
      </c>
      <c r="C1" s="1" t="s">
        <v>15</v>
      </c>
      <c r="D1" s="1"/>
      <c r="E1" s="1"/>
      <c r="F1" s="1" t="s">
        <v>16</v>
      </c>
      <c r="G1" s="1" t="s">
        <v>17</v>
      </c>
      <c r="H1" s="1" t="s">
        <v>18</v>
      </c>
      <c r="I1" s="1"/>
      <c r="J1" s="1"/>
      <c r="K1" s="1"/>
      <c r="L1" s="1"/>
      <c r="M1" s="1" t="s">
        <v>19</v>
      </c>
      <c r="N1" s="1"/>
      <c r="O1" s="1" t="s">
        <v>20</v>
      </c>
      <c r="P1" s="1" t="s">
        <v>21</v>
      </c>
      <c r="Q1" s="1" t="s">
        <v>22</v>
      </c>
      <c r="R1" s="1" t="s">
        <v>23</v>
      </c>
      <c r="S1" s="1" t="s">
        <v>24</v>
      </c>
      <c r="T1" s="1" t="s">
        <v>25</v>
      </c>
      <c r="U1" s="1" t="s">
        <v>26</v>
      </c>
      <c r="V1" s="1" t="s">
        <v>27</v>
      </c>
      <c r="W1" s="1" t="s">
        <v>28</v>
      </c>
      <c r="X1" s="1" t="s">
        <v>29</v>
      </c>
    </row>
    <row r="2" spans="1:28" x14ac:dyDescent="0.2">
      <c r="A2" s="144" t="s">
        <v>0</v>
      </c>
      <c r="B2" s="144" t="s">
        <v>1</v>
      </c>
      <c r="C2" s="144" t="s">
        <v>1</v>
      </c>
      <c r="D2" s="144"/>
      <c r="E2" s="144"/>
      <c r="F2" s="144" t="s">
        <v>1</v>
      </c>
      <c r="G2" s="144" t="s">
        <v>1</v>
      </c>
      <c r="H2" s="144" t="s">
        <v>1</v>
      </c>
      <c r="I2" s="144"/>
      <c r="J2" s="144"/>
      <c r="K2" s="144"/>
      <c r="L2" s="144"/>
      <c r="M2" s="144" t="s">
        <v>1</v>
      </c>
      <c r="N2" s="144"/>
      <c r="O2" s="144" t="s">
        <v>1</v>
      </c>
      <c r="P2" s="138" t="s">
        <v>30</v>
      </c>
      <c r="Q2" s="138" t="s">
        <v>2</v>
      </c>
      <c r="R2" s="138" t="s">
        <v>3</v>
      </c>
      <c r="S2" s="148" t="s">
        <v>4</v>
      </c>
      <c r="T2" s="148" t="s">
        <v>5</v>
      </c>
      <c r="U2" s="148" t="s">
        <v>6</v>
      </c>
      <c r="V2" s="148" t="s">
        <v>7</v>
      </c>
      <c r="W2" s="148" t="s">
        <v>8</v>
      </c>
      <c r="X2" s="148" t="s">
        <v>9</v>
      </c>
    </row>
    <row r="3" spans="1:28" ht="28.5" customHeight="1" x14ac:dyDescent="0.2">
      <c r="A3" s="152" t="s">
        <v>31</v>
      </c>
      <c r="B3" s="150" t="s">
        <v>47</v>
      </c>
      <c r="C3" s="151"/>
      <c r="D3" s="141" t="s">
        <v>48</v>
      </c>
      <c r="E3" s="152" t="s">
        <v>46</v>
      </c>
      <c r="F3" s="141" t="s">
        <v>49</v>
      </c>
      <c r="G3" s="141" t="s">
        <v>32</v>
      </c>
      <c r="H3" s="141" t="s">
        <v>33</v>
      </c>
      <c r="I3" s="149" t="s">
        <v>43</v>
      </c>
      <c r="J3" s="149"/>
      <c r="K3" s="142" t="s">
        <v>39</v>
      </c>
      <c r="L3" s="143"/>
      <c r="M3" s="141" t="s">
        <v>10</v>
      </c>
      <c r="N3" s="141" t="s">
        <v>34</v>
      </c>
      <c r="O3" s="141" t="s">
        <v>36</v>
      </c>
      <c r="P3" s="139"/>
      <c r="Q3" s="139" t="s">
        <v>1</v>
      </c>
      <c r="R3" s="139" t="s">
        <v>1</v>
      </c>
      <c r="S3" s="148" t="s">
        <v>1</v>
      </c>
      <c r="T3" s="148" t="s">
        <v>1</v>
      </c>
      <c r="U3" s="148" t="s">
        <v>1</v>
      </c>
      <c r="V3" s="148" t="s">
        <v>1</v>
      </c>
      <c r="W3" s="148" t="s">
        <v>1</v>
      </c>
      <c r="X3" s="148" t="s">
        <v>1</v>
      </c>
    </row>
    <row r="4" spans="1:28" ht="66" customHeight="1" x14ac:dyDescent="0.2">
      <c r="A4" s="153"/>
      <c r="B4" s="8" t="s">
        <v>11</v>
      </c>
      <c r="C4" s="8" t="s">
        <v>12</v>
      </c>
      <c r="D4" s="141"/>
      <c r="E4" s="153"/>
      <c r="F4" s="141"/>
      <c r="G4" s="141"/>
      <c r="H4" s="141"/>
      <c r="I4" s="8" t="s">
        <v>44</v>
      </c>
      <c r="J4" s="8" t="s">
        <v>45</v>
      </c>
      <c r="K4" s="4" t="s">
        <v>40</v>
      </c>
      <c r="L4" s="8" t="s">
        <v>41</v>
      </c>
      <c r="M4" s="141"/>
      <c r="N4" s="141"/>
      <c r="O4" s="141"/>
      <c r="P4" s="140"/>
      <c r="Q4" s="140"/>
      <c r="R4" s="140"/>
      <c r="S4" s="1"/>
      <c r="T4" s="1"/>
      <c r="U4" s="1"/>
      <c r="V4" s="1"/>
      <c r="W4" s="1"/>
      <c r="X4" s="1"/>
    </row>
    <row r="5" spans="1:28" ht="15" x14ac:dyDescent="0.2">
      <c r="A5" s="145" t="s">
        <v>188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7"/>
      <c r="S5" s="83"/>
      <c r="T5" s="83"/>
      <c r="U5" s="83"/>
      <c r="V5" s="83"/>
      <c r="W5" s="83"/>
      <c r="X5" s="83"/>
    </row>
    <row r="6" spans="1:28" ht="80.099999999999994" customHeight="1" x14ac:dyDescent="0.2">
      <c r="A6" s="48"/>
      <c r="B6" s="23">
        <v>5000</v>
      </c>
      <c r="C6" s="23">
        <v>1500</v>
      </c>
      <c r="D6" s="81">
        <f>B6*C6/1000000</f>
        <v>7.5</v>
      </c>
      <c r="E6" s="7" t="s">
        <v>217</v>
      </c>
      <c r="F6" s="84">
        <v>1</v>
      </c>
      <c r="G6" s="102" t="s">
        <v>210</v>
      </c>
      <c r="H6" s="103" t="s">
        <v>211</v>
      </c>
      <c r="I6" s="103" t="s">
        <v>224</v>
      </c>
      <c r="J6" s="103" t="s">
        <v>224</v>
      </c>
      <c r="K6" s="87"/>
      <c r="L6" s="89"/>
      <c r="M6" s="103" t="s">
        <v>272</v>
      </c>
      <c r="N6" s="98">
        <v>1.2</v>
      </c>
      <c r="O6" s="103" t="s">
        <v>213</v>
      </c>
      <c r="P6" s="94"/>
      <c r="Q6" s="94"/>
      <c r="R6" s="82" t="s">
        <v>226</v>
      </c>
      <c r="S6" s="34"/>
      <c r="T6" s="34"/>
      <c r="U6" s="34"/>
      <c r="V6" s="34"/>
      <c r="W6" s="34"/>
      <c r="X6" s="34"/>
    </row>
    <row r="7" spans="1:28" ht="120" customHeight="1" x14ac:dyDescent="0.2">
      <c r="A7" s="7"/>
      <c r="B7" s="23" t="s">
        <v>221</v>
      </c>
      <c r="C7" s="23"/>
      <c r="D7" s="12">
        <v>7.35</v>
      </c>
      <c r="E7" s="7" t="s">
        <v>220</v>
      </c>
      <c r="F7" s="90">
        <v>1</v>
      </c>
      <c r="G7" s="99" t="s">
        <v>210</v>
      </c>
      <c r="H7" s="3" t="s">
        <v>211</v>
      </c>
      <c r="I7" s="103"/>
      <c r="J7" s="103"/>
      <c r="K7" s="10"/>
      <c r="L7" s="10"/>
      <c r="M7" s="103" t="s">
        <v>272</v>
      </c>
      <c r="N7" s="7">
        <v>1.2</v>
      </c>
      <c r="O7" s="22" t="s">
        <v>212</v>
      </c>
      <c r="P7" s="3"/>
      <c r="Q7" s="9"/>
      <c r="R7" s="9" t="s">
        <v>225</v>
      </c>
      <c r="S7" s="1" t="s">
        <v>1</v>
      </c>
      <c r="T7" s="1" t="s">
        <v>35</v>
      </c>
      <c r="U7" s="1" t="s">
        <v>1</v>
      </c>
      <c r="V7" s="1" t="s">
        <v>1</v>
      </c>
      <c r="W7" s="1" t="s">
        <v>1</v>
      </c>
      <c r="X7" s="1" t="s">
        <v>1</v>
      </c>
    </row>
    <row r="8" spans="1:28" ht="15" x14ac:dyDescent="0.2">
      <c r="A8" s="145" t="s">
        <v>189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7"/>
    </row>
    <row r="9" spans="1:28" ht="80.099999999999994" customHeight="1" x14ac:dyDescent="0.2">
      <c r="A9" s="7"/>
      <c r="B9" s="23">
        <v>2500</v>
      </c>
      <c r="C9" s="23">
        <v>1000</v>
      </c>
      <c r="D9" s="12"/>
      <c r="E9" s="7"/>
      <c r="F9" s="90">
        <v>2</v>
      </c>
      <c r="G9" s="13" t="s">
        <v>210</v>
      </c>
      <c r="H9" s="13" t="s">
        <v>211</v>
      </c>
      <c r="I9" s="103" t="s">
        <v>224</v>
      </c>
      <c r="J9" s="103" t="s">
        <v>224</v>
      </c>
      <c r="K9" s="10"/>
      <c r="L9" s="10"/>
      <c r="M9" s="9"/>
      <c r="N9" s="7">
        <v>1.2</v>
      </c>
      <c r="O9" s="103" t="s">
        <v>212</v>
      </c>
      <c r="P9" s="6"/>
      <c r="Q9" s="9"/>
      <c r="R9" s="82" t="s">
        <v>226</v>
      </c>
    </row>
    <row r="10" spans="1:28" ht="99.95" customHeight="1" x14ac:dyDescent="0.2">
      <c r="A10" s="7"/>
      <c r="B10" s="23">
        <v>920</v>
      </c>
      <c r="C10" s="23">
        <v>1400</v>
      </c>
      <c r="D10" s="12"/>
      <c r="E10" s="7"/>
      <c r="F10" s="90">
        <v>2</v>
      </c>
      <c r="G10" s="85" t="s">
        <v>210</v>
      </c>
      <c r="H10" s="85" t="s">
        <v>211</v>
      </c>
      <c r="I10" s="103" t="s">
        <v>224</v>
      </c>
      <c r="J10" s="103" t="s">
        <v>224</v>
      </c>
      <c r="K10" s="10"/>
      <c r="L10" s="10"/>
      <c r="M10" s="9"/>
      <c r="N10" s="7">
        <v>1.2</v>
      </c>
      <c r="O10" s="103" t="s">
        <v>213</v>
      </c>
      <c r="P10" s="85"/>
      <c r="Q10" s="9"/>
      <c r="R10" s="82" t="s">
        <v>226</v>
      </c>
    </row>
    <row r="11" spans="1:28" ht="15" x14ac:dyDescent="0.25">
      <c r="A11" s="137" t="s">
        <v>42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6">
        <f>SUM(F6:F10)</f>
        <v>6</v>
      </c>
      <c r="R11" s="136"/>
      <c r="Y11" s="11"/>
      <c r="Z11" s="11"/>
      <c r="AA11" s="11"/>
      <c r="AB11" s="11"/>
    </row>
    <row r="12" spans="1:28" x14ac:dyDescent="0.2">
      <c r="A12" s="79" t="s">
        <v>178</v>
      </c>
    </row>
    <row r="13" spans="1:28" x14ac:dyDescent="0.2">
      <c r="A13" s="79"/>
    </row>
  </sheetData>
  <mergeCells count="26">
    <mergeCell ref="S2:S3"/>
    <mergeCell ref="I3:J3"/>
    <mergeCell ref="B3:C3"/>
    <mergeCell ref="A3:A4"/>
    <mergeCell ref="E3:E4"/>
    <mergeCell ref="F3:F4"/>
    <mergeCell ref="G3:G4"/>
    <mergeCell ref="H3:H4"/>
    <mergeCell ref="M3:M4"/>
    <mergeCell ref="O3:O4"/>
    <mergeCell ref="P2:P4"/>
    <mergeCell ref="Q2:Q4"/>
    <mergeCell ref="T2:T3"/>
    <mergeCell ref="U2:U3"/>
    <mergeCell ref="V2:V3"/>
    <mergeCell ref="W2:W3"/>
    <mergeCell ref="X2:X3"/>
    <mergeCell ref="Q11:R11"/>
    <mergeCell ref="A11:P11"/>
    <mergeCell ref="R2:R4"/>
    <mergeCell ref="N3:N4"/>
    <mergeCell ref="D3:D4"/>
    <mergeCell ref="K3:L3"/>
    <mergeCell ref="A2:O2"/>
    <mergeCell ref="A5:R5"/>
    <mergeCell ref="A8:R8"/>
  </mergeCells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Header>&amp;L161413_1 R. JELÍNEK - REVITALIZACE A DOSTAVBA OBJEKTU EGALIZACE I. A II.</oddHeader>
    <oddFooter>&amp;L&amp;"Calibri,Tučné"&amp;14PŘED ZAHÁJENÍM VÝROBY MUSÍ DODAVATEL PROVÉST SVÉ ZAMĚŘENÍ OKENNÍCH OTVORŮ&amp;RVÝKAZ OKEN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sqref="A1:G7"/>
    </sheetView>
  </sheetViews>
  <sheetFormatPr defaultRowHeight="15" x14ac:dyDescent="0.25"/>
  <cols>
    <col min="2" max="2" width="51.7109375" customWidth="1"/>
    <col min="3" max="3" width="29" customWidth="1"/>
    <col min="4" max="4" width="23.28515625" customWidth="1"/>
    <col min="5" max="5" width="25" customWidth="1"/>
    <col min="6" max="6" width="15.7109375" customWidth="1"/>
    <col min="7" max="7" width="22.42578125" customWidth="1"/>
    <col min="8" max="8" width="0" hidden="1" customWidth="1"/>
  </cols>
  <sheetData>
    <row r="1" spans="1:9" x14ac:dyDescent="0.25">
      <c r="A1" s="28" t="s">
        <v>271</v>
      </c>
      <c r="B1" s="28" t="s">
        <v>130</v>
      </c>
      <c r="C1" s="154" t="s">
        <v>131</v>
      </c>
      <c r="D1" s="155"/>
      <c r="E1" s="156"/>
      <c r="F1" s="28" t="s">
        <v>132</v>
      </c>
      <c r="G1" s="28" t="s">
        <v>133</v>
      </c>
      <c r="H1" s="18"/>
      <c r="I1" s="18"/>
    </row>
    <row r="2" spans="1:9" x14ac:dyDescent="0.25">
      <c r="A2" s="29"/>
      <c r="B2" s="29"/>
      <c r="C2" s="110" t="s">
        <v>198</v>
      </c>
      <c r="D2" s="111"/>
      <c r="E2" s="112" t="s">
        <v>232</v>
      </c>
      <c r="F2" s="40" t="s">
        <v>200</v>
      </c>
      <c r="G2" s="35">
        <f>2*74.98+60.15*2</f>
        <v>270.26</v>
      </c>
      <c r="H2" s="18"/>
      <c r="I2" s="18"/>
    </row>
    <row r="3" spans="1:9" x14ac:dyDescent="0.25">
      <c r="A3" s="29"/>
      <c r="B3" s="29"/>
      <c r="C3" s="42" t="s">
        <v>199</v>
      </c>
      <c r="D3" s="43"/>
      <c r="E3" s="44" t="s">
        <v>233</v>
      </c>
      <c r="F3" s="40" t="s">
        <v>200</v>
      </c>
      <c r="G3" s="41">
        <f>6*7.6+2*9.1+6*5.5</f>
        <v>96.8</v>
      </c>
      <c r="H3" s="18"/>
      <c r="I3" s="18"/>
    </row>
    <row r="4" spans="1:9" ht="53.25" customHeight="1" x14ac:dyDescent="0.25">
      <c r="A4" s="29"/>
      <c r="B4" s="29"/>
      <c r="C4" s="75" t="s">
        <v>222</v>
      </c>
      <c r="D4" s="76"/>
      <c r="E4" s="77" t="s">
        <v>223</v>
      </c>
      <c r="F4" s="35" t="s">
        <v>200</v>
      </c>
      <c r="G4" s="35">
        <v>37.200000000000003</v>
      </c>
      <c r="H4" s="18"/>
      <c r="I4" s="18"/>
    </row>
    <row r="5" spans="1:9" x14ac:dyDescent="0.25">
      <c r="A5" s="29"/>
      <c r="B5" s="29" t="s">
        <v>230</v>
      </c>
      <c r="C5" s="72" t="s">
        <v>227</v>
      </c>
      <c r="D5" s="73"/>
      <c r="E5" s="77" t="s">
        <v>231</v>
      </c>
      <c r="F5" s="70" t="s">
        <v>200</v>
      </c>
      <c r="G5" s="71">
        <f>19*2</f>
        <v>38</v>
      </c>
      <c r="H5" s="18"/>
      <c r="I5" s="18"/>
    </row>
    <row r="6" spans="1:9" x14ac:dyDescent="0.25">
      <c r="A6" s="29"/>
      <c r="B6" s="29" t="s">
        <v>228</v>
      </c>
      <c r="C6" s="91" t="s">
        <v>227</v>
      </c>
      <c r="D6" s="92"/>
      <c r="E6" s="93" t="s">
        <v>229</v>
      </c>
      <c r="F6" s="78" t="s">
        <v>200</v>
      </c>
      <c r="G6" s="80">
        <f>2*18.6</f>
        <v>37.200000000000003</v>
      </c>
      <c r="H6" s="18"/>
      <c r="I6" s="18"/>
    </row>
    <row r="7" spans="1:9" ht="54.95" customHeight="1" x14ac:dyDescent="0.25">
      <c r="A7" s="29"/>
      <c r="B7" s="29"/>
      <c r="C7" s="91" t="s">
        <v>235</v>
      </c>
      <c r="D7" s="115" t="s">
        <v>237</v>
      </c>
      <c r="E7" s="93" t="s">
        <v>236</v>
      </c>
      <c r="F7" s="106" t="s">
        <v>200</v>
      </c>
      <c r="G7" s="107">
        <f>2*2.5+5+2*0.92</f>
        <v>11.84</v>
      </c>
    </row>
    <row r="8" spans="1:9" x14ac:dyDescent="0.25">
      <c r="A8" s="5"/>
      <c r="B8" s="5"/>
      <c r="C8" s="5"/>
      <c r="D8" s="5"/>
      <c r="E8" s="5"/>
      <c r="F8" s="5"/>
      <c r="G8" s="5"/>
    </row>
    <row r="9" spans="1:9" x14ac:dyDescent="0.25">
      <c r="A9" s="5"/>
      <c r="B9" s="5"/>
      <c r="C9" s="5"/>
      <c r="D9" s="5"/>
      <c r="E9" s="5"/>
      <c r="F9" s="5"/>
      <c r="G9" s="5"/>
    </row>
    <row r="10" spans="1:9" x14ac:dyDescent="0.25">
      <c r="A10" s="5"/>
      <c r="B10" s="5"/>
      <c r="C10" s="5"/>
      <c r="D10" s="5"/>
      <c r="E10" s="5"/>
      <c r="F10" s="5"/>
      <c r="G10" s="5"/>
    </row>
    <row r="11" spans="1:9" x14ac:dyDescent="0.25">
      <c r="A11" s="5"/>
      <c r="B11" s="5"/>
      <c r="C11" s="5"/>
      <c r="D11" s="5"/>
      <c r="E11" s="5"/>
      <c r="F11" s="5"/>
      <c r="G11" s="5"/>
    </row>
    <row r="12" spans="1:9" x14ac:dyDescent="0.25">
      <c r="A12" s="5"/>
      <c r="B12" s="5"/>
      <c r="C12" s="5"/>
      <c r="D12" s="5"/>
      <c r="E12" s="5"/>
      <c r="F12" s="5"/>
      <c r="G12" s="5"/>
    </row>
    <row r="13" spans="1:9" x14ac:dyDescent="0.25">
      <c r="A13" s="5"/>
      <c r="B13" s="5"/>
      <c r="C13" s="5"/>
      <c r="D13" s="5"/>
      <c r="E13" s="5"/>
      <c r="F13" s="5"/>
      <c r="G13" s="5"/>
    </row>
    <row r="14" spans="1:9" x14ac:dyDescent="0.25">
      <c r="A14" s="5"/>
      <c r="B14" s="5"/>
      <c r="C14" s="5"/>
      <c r="D14" s="5"/>
      <c r="E14" s="5"/>
      <c r="F14" s="5"/>
      <c r="G14" s="5"/>
    </row>
    <row r="15" spans="1:9" x14ac:dyDescent="0.25">
      <c r="A15" s="5"/>
      <c r="B15" s="5"/>
      <c r="C15" s="5"/>
      <c r="D15" s="5"/>
      <c r="E15" s="5"/>
      <c r="F15" s="5"/>
      <c r="G15" s="5"/>
    </row>
    <row r="16" spans="1:9" x14ac:dyDescent="0.25">
      <c r="A16" s="5"/>
      <c r="B16" s="5"/>
      <c r="C16" s="5"/>
      <c r="D16" s="5"/>
      <c r="E16" s="5"/>
      <c r="F16" s="5"/>
      <c r="G16" s="5"/>
    </row>
    <row r="17" spans="1:7" x14ac:dyDescent="0.25">
      <c r="A17" s="5"/>
      <c r="B17" s="5"/>
      <c r="C17" s="5"/>
      <c r="D17" s="5"/>
      <c r="E17" s="5"/>
      <c r="F17" s="5"/>
      <c r="G17" s="5"/>
    </row>
  </sheetData>
  <mergeCells count="1">
    <mergeCell ref="C1:E1"/>
  </mergeCells>
  <pageMargins left="0.7" right="0.7" top="0.78740157499999996" bottom="0.78740157499999996" header="0.3" footer="0.3"/>
  <pageSetup paperSize="9" scale="74" orientation="landscape" r:id="rId1"/>
  <headerFooter>
    <oddHeader>&amp;L161413_1 R. JELÍNEK - REVITALIZACE A DOSTAVBA OBJEKTU EGALIZACE I. A II.&amp;CKLEMPÍŘSKÉ VÝROBKY&amp;R02/2016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zoomScale="85" zoomScaleNormal="85" workbookViewId="0">
      <selection sqref="A1:AG29"/>
    </sheetView>
  </sheetViews>
  <sheetFormatPr defaultRowHeight="15" x14ac:dyDescent="0.25"/>
  <cols>
    <col min="1" max="1" width="4.85546875" bestFit="1" customWidth="1"/>
    <col min="2" max="2" width="4.7109375" customWidth="1"/>
    <col min="3" max="3" width="7.7109375" customWidth="1"/>
    <col min="4" max="4" width="9.85546875" customWidth="1"/>
    <col min="5" max="5" width="16.5703125" customWidth="1"/>
    <col min="6" max="6" width="9.140625" customWidth="1"/>
    <col min="7" max="7" width="31.140625" customWidth="1"/>
    <col min="8" max="9" width="9.140625" customWidth="1"/>
    <col min="10" max="11" width="4.7109375" customWidth="1"/>
    <col min="12" max="12" width="8.140625" customWidth="1"/>
    <col min="13" max="13" width="12.7109375" customWidth="1"/>
    <col min="14" max="14" width="6.5703125" customWidth="1"/>
    <col min="15" max="15" width="11.42578125" customWidth="1"/>
    <col min="16" max="16" width="4.140625" bestFit="1" customWidth="1"/>
    <col min="17" max="17" width="3.5703125" customWidth="1"/>
    <col min="18" max="18" width="9.85546875" customWidth="1"/>
    <col min="19" max="20" width="9.140625" customWidth="1"/>
    <col min="21" max="21" width="3.7109375" customWidth="1"/>
    <col min="22" max="22" width="8" style="56" customWidth="1"/>
    <col min="23" max="24" width="3.7109375" customWidth="1"/>
    <col min="25" max="25" width="8.7109375" customWidth="1"/>
    <col min="26" max="26" width="18.140625" customWidth="1"/>
    <col min="27" max="27" width="15.140625" bestFit="1" customWidth="1"/>
    <col min="28" max="33" width="0" hidden="1" customWidth="1"/>
    <col min="34" max="34" width="18" customWidth="1"/>
    <col min="35" max="37" width="0" hidden="1" customWidth="1"/>
    <col min="39" max="39" width="0" hidden="1" customWidth="1"/>
  </cols>
  <sheetData>
    <row r="1" spans="1:39" ht="15" customHeight="1" x14ac:dyDescent="0.25">
      <c r="A1" s="168">
        <v>2</v>
      </c>
      <c r="B1" s="168" t="s">
        <v>1</v>
      </c>
      <c r="C1" s="168" t="s">
        <v>1</v>
      </c>
      <c r="D1" s="168" t="s">
        <v>1</v>
      </c>
      <c r="E1" s="168" t="s">
        <v>1</v>
      </c>
      <c r="F1" s="168" t="s">
        <v>1</v>
      </c>
      <c r="G1" s="168" t="s">
        <v>1</v>
      </c>
      <c r="H1" s="168" t="s">
        <v>1</v>
      </c>
      <c r="I1" s="168" t="s">
        <v>1</v>
      </c>
      <c r="J1" s="168" t="s">
        <v>1</v>
      </c>
      <c r="K1" s="168" t="s">
        <v>1</v>
      </c>
      <c r="L1" s="168" t="s">
        <v>1</v>
      </c>
      <c r="M1" s="144" t="s">
        <v>60</v>
      </c>
      <c r="N1" s="144" t="s">
        <v>1</v>
      </c>
      <c r="O1" s="144" t="s">
        <v>1</v>
      </c>
      <c r="P1" s="144" t="s">
        <v>1</v>
      </c>
      <c r="Q1" s="144" t="s">
        <v>1</v>
      </c>
      <c r="R1" s="144" t="s">
        <v>61</v>
      </c>
      <c r="S1" s="144" t="s">
        <v>1</v>
      </c>
      <c r="T1" s="144" t="s">
        <v>1</v>
      </c>
      <c r="U1" s="144" t="s">
        <v>1</v>
      </c>
      <c r="V1" s="144" t="s">
        <v>1</v>
      </c>
      <c r="W1" s="144" t="s">
        <v>2</v>
      </c>
      <c r="X1" s="144" t="s">
        <v>1</v>
      </c>
      <c r="Y1" s="144" t="s">
        <v>1</v>
      </c>
      <c r="Z1" s="169" t="s">
        <v>62</v>
      </c>
      <c r="AA1" s="169" t="s">
        <v>3</v>
      </c>
      <c r="AB1" s="144" t="s">
        <v>4</v>
      </c>
      <c r="AC1" s="144" t="s">
        <v>5</v>
      </c>
      <c r="AD1" s="144" t="s">
        <v>6</v>
      </c>
      <c r="AE1" s="144" t="s">
        <v>7</v>
      </c>
      <c r="AF1" s="144" t="s">
        <v>8</v>
      </c>
      <c r="AG1" s="144" t="s">
        <v>9</v>
      </c>
      <c r="AH1" s="54"/>
      <c r="AI1" s="54"/>
    </row>
    <row r="2" spans="1:39" x14ac:dyDescent="0.25">
      <c r="A2" s="169" t="s">
        <v>63</v>
      </c>
      <c r="B2" s="169" t="s">
        <v>64</v>
      </c>
      <c r="C2" s="170" t="s">
        <v>65</v>
      </c>
      <c r="D2" s="170" t="s">
        <v>1</v>
      </c>
      <c r="E2" s="166" t="s">
        <v>10</v>
      </c>
      <c r="F2" s="166" t="s">
        <v>66</v>
      </c>
      <c r="G2" s="149" t="s">
        <v>67</v>
      </c>
      <c r="H2" s="170" t="s">
        <v>105</v>
      </c>
      <c r="I2" s="170" t="s">
        <v>1</v>
      </c>
      <c r="J2" s="166" t="s">
        <v>68</v>
      </c>
      <c r="K2" s="166" t="s">
        <v>69</v>
      </c>
      <c r="L2" s="166" t="s">
        <v>259</v>
      </c>
      <c r="M2" s="171" t="s">
        <v>70</v>
      </c>
      <c r="N2" s="166" t="s">
        <v>71</v>
      </c>
      <c r="O2" s="166" t="s">
        <v>32</v>
      </c>
      <c r="P2" s="170" t="s">
        <v>72</v>
      </c>
      <c r="Q2" s="170" t="s">
        <v>1</v>
      </c>
      <c r="R2" s="166" t="s">
        <v>32</v>
      </c>
      <c r="S2" s="170" t="s">
        <v>72</v>
      </c>
      <c r="T2" s="170" t="s">
        <v>1</v>
      </c>
      <c r="U2" s="166" t="s">
        <v>73</v>
      </c>
      <c r="V2" s="166" t="s">
        <v>74</v>
      </c>
      <c r="W2" s="166" t="s">
        <v>75</v>
      </c>
      <c r="X2" s="166" t="s">
        <v>76</v>
      </c>
      <c r="Y2" s="166" t="s">
        <v>77</v>
      </c>
      <c r="Z2" s="169" t="s">
        <v>1</v>
      </c>
      <c r="AA2" s="169" t="s">
        <v>1</v>
      </c>
      <c r="AB2" s="144" t="s">
        <v>1</v>
      </c>
      <c r="AC2" s="144" t="s">
        <v>1</v>
      </c>
      <c r="AD2" s="144" t="s">
        <v>1</v>
      </c>
      <c r="AE2" s="144" t="s">
        <v>1</v>
      </c>
      <c r="AF2" s="144" t="s">
        <v>1</v>
      </c>
      <c r="AG2" s="144" t="s">
        <v>1</v>
      </c>
      <c r="AH2" s="54"/>
      <c r="AI2" s="54"/>
    </row>
    <row r="3" spans="1:39" ht="79.5" x14ac:dyDescent="0.25">
      <c r="A3" s="169" t="s">
        <v>1</v>
      </c>
      <c r="B3" s="169" t="s">
        <v>1</v>
      </c>
      <c r="C3" s="19" t="s">
        <v>75</v>
      </c>
      <c r="D3" s="19" t="s">
        <v>76</v>
      </c>
      <c r="E3" s="166" t="s">
        <v>1</v>
      </c>
      <c r="F3" s="166" t="s">
        <v>1</v>
      </c>
      <c r="G3" s="149" t="s">
        <v>1</v>
      </c>
      <c r="H3" s="37" t="s">
        <v>11</v>
      </c>
      <c r="I3" s="37" t="s">
        <v>12</v>
      </c>
      <c r="J3" s="166" t="s">
        <v>1</v>
      </c>
      <c r="K3" s="166" t="s">
        <v>1</v>
      </c>
      <c r="L3" s="166" t="s">
        <v>1</v>
      </c>
      <c r="M3" s="171" t="s">
        <v>1</v>
      </c>
      <c r="N3" s="166" t="s">
        <v>1</v>
      </c>
      <c r="O3" s="166" t="s">
        <v>1</v>
      </c>
      <c r="P3" s="19" t="s">
        <v>75</v>
      </c>
      <c r="Q3" s="20" t="s">
        <v>76</v>
      </c>
      <c r="R3" s="166" t="s">
        <v>1</v>
      </c>
      <c r="S3" s="19" t="s">
        <v>75</v>
      </c>
      <c r="T3" s="19" t="s">
        <v>76</v>
      </c>
      <c r="U3" s="166" t="s">
        <v>1</v>
      </c>
      <c r="V3" s="166" t="s">
        <v>1</v>
      </c>
      <c r="W3" s="166" t="s">
        <v>1</v>
      </c>
      <c r="X3" s="166" t="s">
        <v>1</v>
      </c>
      <c r="Y3" s="166" t="s">
        <v>1</v>
      </c>
      <c r="Z3" s="169" t="s">
        <v>1</v>
      </c>
      <c r="AA3" s="169" t="s">
        <v>1</v>
      </c>
      <c r="AB3" s="144" t="s">
        <v>1</v>
      </c>
      <c r="AC3" s="144" t="s">
        <v>1</v>
      </c>
      <c r="AD3" s="144" t="s">
        <v>1</v>
      </c>
      <c r="AE3" s="144" t="s">
        <v>1</v>
      </c>
      <c r="AF3" s="144" t="s">
        <v>1</v>
      </c>
      <c r="AG3" s="144" t="s">
        <v>1</v>
      </c>
      <c r="AH3" s="54"/>
      <c r="AI3" s="54"/>
    </row>
    <row r="4" spans="1:39" x14ac:dyDescent="0.25">
      <c r="A4" s="180" t="s">
        <v>188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2"/>
      <c r="AB4" s="86"/>
      <c r="AC4" s="86"/>
      <c r="AD4" s="86"/>
      <c r="AE4" s="86"/>
      <c r="AF4" s="86"/>
      <c r="AG4" s="86"/>
      <c r="AH4" s="54"/>
      <c r="AI4" s="54"/>
    </row>
    <row r="5" spans="1:39" x14ac:dyDescent="0.25">
      <c r="A5" s="167" t="s">
        <v>78</v>
      </c>
      <c r="B5" s="167" t="s">
        <v>1</v>
      </c>
      <c r="C5" s="167" t="s">
        <v>1</v>
      </c>
      <c r="D5" s="167" t="s">
        <v>1</v>
      </c>
      <c r="E5" s="167" t="s">
        <v>1</v>
      </c>
      <c r="F5" s="167" t="s">
        <v>1</v>
      </c>
      <c r="G5" s="167" t="s">
        <v>1</v>
      </c>
      <c r="H5" s="167" t="s">
        <v>1</v>
      </c>
      <c r="I5" s="167" t="s">
        <v>1</v>
      </c>
      <c r="J5" s="167" t="s">
        <v>1</v>
      </c>
      <c r="K5" s="167" t="s">
        <v>1</v>
      </c>
      <c r="L5" s="167" t="s">
        <v>1</v>
      </c>
      <c r="M5" s="167" t="s">
        <v>1</v>
      </c>
      <c r="N5" s="167" t="s">
        <v>1</v>
      </c>
      <c r="O5" s="167" t="s">
        <v>1</v>
      </c>
      <c r="P5" s="167" t="s">
        <v>1</v>
      </c>
      <c r="Q5" s="167" t="s">
        <v>1</v>
      </c>
      <c r="R5" s="167" t="s">
        <v>1</v>
      </c>
      <c r="S5" s="167" t="s">
        <v>1</v>
      </c>
      <c r="T5" s="167" t="s">
        <v>1</v>
      </c>
      <c r="U5" s="167" t="s">
        <v>1</v>
      </c>
      <c r="V5" s="167" t="s">
        <v>1</v>
      </c>
      <c r="W5" s="167" t="s">
        <v>1</v>
      </c>
      <c r="X5" s="167" t="s">
        <v>1</v>
      </c>
      <c r="Y5" s="167" t="s">
        <v>1</v>
      </c>
      <c r="Z5" s="167" t="s">
        <v>1</v>
      </c>
      <c r="AA5" s="167"/>
      <c r="AB5" s="167" t="s">
        <v>1</v>
      </c>
      <c r="AC5" s="167" t="s">
        <v>1</v>
      </c>
      <c r="AD5" s="167" t="s">
        <v>1</v>
      </c>
      <c r="AE5" s="167" t="s">
        <v>1</v>
      </c>
      <c r="AF5" s="167" t="s">
        <v>1</v>
      </c>
      <c r="AG5" s="167" t="s">
        <v>1</v>
      </c>
      <c r="AH5" s="55"/>
      <c r="AI5" s="55"/>
    </row>
    <row r="6" spans="1:39" ht="219.95" customHeight="1" x14ac:dyDescent="0.25">
      <c r="A6" s="2" t="s">
        <v>81</v>
      </c>
      <c r="B6" s="2" t="s">
        <v>58</v>
      </c>
      <c r="C6" s="101" t="s">
        <v>204</v>
      </c>
      <c r="D6" s="2">
        <v>111</v>
      </c>
      <c r="E6" s="2" t="s">
        <v>197</v>
      </c>
      <c r="F6" s="2">
        <v>1.5</v>
      </c>
      <c r="G6" s="96"/>
      <c r="H6" s="16">
        <v>800</v>
      </c>
      <c r="I6" s="16" t="s">
        <v>201</v>
      </c>
      <c r="J6" s="2">
        <v>1</v>
      </c>
      <c r="K6" s="100" t="s">
        <v>215</v>
      </c>
      <c r="L6" s="2">
        <v>0</v>
      </c>
      <c r="M6" s="26"/>
      <c r="N6" s="134">
        <v>250</v>
      </c>
      <c r="O6" s="16" t="s">
        <v>218</v>
      </c>
      <c r="P6" s="16" t="s">
        <v>219</v>
      </c>
      <c r="Q6" s="104" t="s">
        <v>219</v>
      </c>
      <c r="R6" s="16" t="s">
        <v>210</v>
      </c>
      <c r="S6" s="108" t="s">
        <v>224</v>
      </c>
      <c r="T6" s="108" t="s">
        <v>224</v>
      </c>
      <c r="U6" s="16" t="s">
        <v>214</v>
      </c>
      <c r="V6" s="16"/>
      <c r="W6" s="16"/>
      <c r="X6" s="16"/>
      <c r="Y6" s="74"/>
      <c r="Z6" s="74"/>
      <c r="AA6" s="97" t="s">
        <v>260</v>
      </c>
      <c r="AB6" s="14"/>
      <c r="AC6" s="14"/>
      <c r="AD6" s="14"/>
      <c r="AE6" s="14"/>
      <c r="AF6" s="14"/>
      <c r="AG6" s="14"/>
      <c r="AH6" s="54"/>
      <c r="AI6" s="132" t="s">
        <v>261</v>
      </c>
    </row>
    <row r="7" spans="1:39" ht="50.1" customHeight="1" x14ac:dyDescent="0.25">
      <c r="A7" s="2" t="s">
        <v>51</v>
      </c>
      <c r="B7" s="2" t="s">
        <v>197</v>
      </c>
      <c r="C7" s="157" t="s">
        <v>204</v>
      </c>
      <c r="D7" s="2">
        <v>111</v>
      </c>
      <c r="E7" s="2" t="s">
        <v>197</v>
      </c>
      <c r="F7" s="2">
        <v>1.5</v>
      </c>
      <c r="G7" s="162"/>
      <c r="H7" s="16">
        <v>2500</v>
      </c>
      <c r="I7" s="16">
        <v>2450</v>
      </c>
      <c r="J7" s="2">
        <v>2</v>
      </c>
      <c r="K7" s="100" t="s">
        <v>216</v>
      </c>
      <c r="L7" s="2">
        <v>0</v>
      </c>
      <c r="M7" s="26"/>
      <c r="N7" s="134">
        <v>250</v>
      </c>
      <c r="O7" s="104" t="s">
        <v>218</v>
      </c>
      <c r="P7" s="104" t="s">
        <v>219</v>
      </c>
      <c r="Q7" s="104" t="s">
        <v>219</v>
      </c>
      <c r="R7" s="16" t="s">
        <v>218</v>
      </c>
      <c r="S7" s="16" t="s">
        <v>224</v>
      </c>
      <c r="T7" s="16" t="s">
        <v>224</v>
      </c>
      <c r="U7" s="16"/>
      <c r="V7" s="16"/>
      <c r="W7" s="16"/>
      <c r="X7" s="16"/>
      <c r="Y7" s="74"/>
      <c r="Z7" s="74"/>
      <c r="AA7" s="39"/>
      <c r="AB7" s="14"/>
      <c r="AC7" s="14"/>
      <c r="AD7" s="14"/>
      <c r="AE7" s="14"/>
      <c r="AF7" s="14"/>
      <c r="AG7" s="14"/>
      <c r="AH7" s="54"/>
      <c r="AI7" s="39" t="s">
        <v>179</v>
      </c>
    </row>
    <row r="8" spans="1:39" ht="50.1" customHeight="1" x14ac:dyDescent="0.25">
      <c r="A8" s="2" t="s">
        <v>54</v>
      </c>
      <c r="B8" s="2" t="s">
        <v>197</v>
      </c>
      <c r="C8" s="157"/>
      <c r="D8" s="2">
        <v>111</v>
      </c>
      <c r="E8" s="2" t="s">
        <v>197</v>
      </c>
      <c r="F8" s="2">
        <v>1.5</v>
      </c>
      <c r="G8" s="163"/>
      <c r="H8" s="16">
        <v>2700</v>
      </c>
      <c r="I8" s="16">
        <v>2750</v>
      </c>
      <c r="J8" s="2">
        <v>2</v>
      </c>
      <c r="K8" s="100" t="s">
        <v>216</v>
      </c>
      <c r="L8" s="2">
        <v>0</v>
      </c>
      <c r="M8" s="26"/>
      <c r="N8" s="134">
        <v>300</v>
      </c>
      <c r="O8" s="104" t="s">
        <v>218</v>
      </c>
      <c r="P8" s="104" t="s">
        <v>219</v>
      </c>
      <c r="Q8" s="104" t="s">
        <v>219</v>
      </c>
      <c r="R8" s="16" t="s">
        <v>218</v>
      </c>
      <c r="S8" s="108" t="s">
        <v>224</v>
      </c>
      <c r="T8" s="108" t="s">
        <v>224</v>
      </c>
      <c r="U8" s="16"/>
      <c r="V8" s="16"/>
      <c r="W8" s="16"/>
      <c r="X8" s="16"/>
      <c r="Y8" s="74"/>
      <c r="Z8" s="74"/>
      <c r="AA8" s="33"/>
      <c r="AB8" s="14"/>
      <c r="AC8" s="14"/>
      <c r="AD8" s="14"/>
      <c r="AE8" s="14"/>
      <c r="AF8" s="14"/>
      <c r="AG8" s="14"/>
      <c r="AH8" s="54"/>
      <c r="AI8" s="132" t="s">
        <v>180</v>
      </c>
    </row>
    <row r="9" spans="1:39" ht="50.1" customHeight="1" x14ac:dyDescent="0.25">
      <c r="A9" s="2" t="s">
        <v>55</v>
      </c>
      <c r="B9" s="2" t="s">
        <v>197</v>
      </c>
      <c r="C9" s="157"/>
      <c r="D9" s="2">
        <v>111</v>
      </c>
      <c r="E9" s="2" t="s">
        <v>197</v>
      </c>
      <c r="F9" s="2">
        <v>1.5</v>
      </c>
      <c r="G9" s="164"/>
      <c r="H9" s="16">
        <v>1800</v>
      </c>
      <c r="I9" s="16">
        <v>2300</v>
      </c>
      <c r="J9" s="2">
        <v>2</v>
      </c>
      <c r="K9" s="100" t="s">
        <v>216</v>
      </c>
      <c r="L9" s="2">
        <v>0</v>
      </c>
      <c r="M9" s="26"/>
      <c r="N9" s="134">
        <v>250</v>
      </c>
      <c r="O9" s="104" t="s">
        <v>218</v>
      </c>
      <c r="P9" s="104" t="s">
        <v>219</v>
      </c>
      <c r="Q9" s="104" t="s">
        <v>219</v>
      </c>
      <c r="R9" s="16" t="s">
        <v>218</v>
      </c>
      <c r="S9" s="108" t="s">
        <v>224</v>
      </c>
      <c r="T9" s="108" t="s">
        <v>224</v>
      </c>
      <c r="U9" s="16"/>
      <c r="V9" s="16"/>
      <c r="W9" s="16"/>
      <c r="X9" s="16"/>
      <c r="Y9" s="74"/>
      <c r="Z9" s="95"/>
      <c r="AA9" s="16"/>
      <c r="AB9" s="14"/>
      <c r="AC9" s="14"/>
      <c r="AD9" s="14"/>
      <c r="AE9" s="14"/>
      <c r="AF9" s="14"/>
      <c r="AG9" s="14"/>
      <c r="AH9" s="54"/>
      <c r="AI9" s="135" t="s">
        <v>181</v>
      </c>
    </row>
    <row r="10" spans="1:39" ht="50.1" customHeight="1" x14ac:dyDescent="0.25">
      <c r="A10" s="90" t="s">
        <v>56</v>
      </c>
      <c r="B10" s="90" t="s">
        <v>58</v>
      </c>
      <c r="C10" s="157" t="s">
        <v>204</v>
      </c>
      <c r="D10" s="90">
        <v>113</v>
      </c>
      <c r="E10" s="90" t="s">
        <v>197</v>
      </c>
      <c r="F10" s="90">
        <v>1.5</v>
      </c>
      <c r="G10" s="152"/>
      <c r="H10" s="16">
        <v>900</v>
      </c>
      <c r="I10" s="16">
        <v>2550</v>
      </c>
      <c r="J10" s="90">
        <v>1</v>
      </c>
      <c r="K10" s="100" t="s">
        <v>215</v>
      </c>
      <c r="L10" s="90">
        <v>0</v>
      </c>
      <c r="M10" s="88"/>
      <c r="N10" s="183" t="s">
        <v>205</v>
      </c>
      <c r="O10" s="104" t="s">
        <v>218</v>
      </c>
      <c r="P10" s="104" t="s">
        <v>219</v>
      </c>
      <c r="Q10" s="104" t="s">
        <v>219</v>
      </c>
      <c r="R10" s="16" t="s">
        <v>210</v>
      </c>
      <c r="S10" s="108" t="s">
        <v>224</v>
      </c>
      <c r="T10" s="108" t="s">
        <v>224</v>
      </c>
      <c r="U10" s="16"/>
      <c r="V10" s="16"/>
      <c r="W10" s="16"/>
      <c r="X10" s="16" t="s">
        <v>265</v>
      </c>
      <c r="Y10" s="85"/>
      <c r="Z10" s="85"/>
      <c r="AA10" s="16"/>
      <c r="AB10" s="86"/>
      <c r="AC10" s="86"/>
      <c r="AD10" s="86"/>
      <c r="AE10" s="86"/>
      <c r="AF10" s="86"/>
      <c r="AG10" s="86"/>
      <c r="AH10" s="54"/>
      <c r="AI10" s="135" t="s">
        <v>182</v>
      </c>
    </row>
    <row r="11" spans="1:39" s="56" customFormat="1" ht="50.1" customHeight="1" x14ac:dyDescent="0.25">
      <c r="A11" s="123" t="s">
        <v>57</v>
      </c>
      <c r="B11" s="123" t="s">
        <v>52</v>
      </c>
      <c r="C11" s="157"/>
      <c r="D11" s="123">
        <v>111</v>
      </c>
      <c r="E11" s="123" t="s">
        <v>197</v>
      </c>
      <c r="F11" s="123">
        <v>1.5</v>
      </c>
      <c r="G11" s="161"/>
      <c r="H11" s="121">
        <v>700</v>
      </c>
      <c r="I11" s="121">
        <v>1970</v>
      </c>
      <c r="J11" s="123">
        <v>1</v>
      </c>
      <c r="K11" s="123" t="s">
        <v>215</v>
      </c>
      <c r="L11" s="123">
        <v>5</v>
      </c>
      <c r="M11" s="124"/>
      <c r="N11" s="123">
        <v>250</v>
      </c>
      <c r="O11" s="121" t="s">
        <v>218</v>
      </c>
      <c r="P11" s="121" t="s">
        <v>219</v>
      </c>
      <c r="Q11" s="121" t="s">
        <v>219</v>
      </c>
      <c r="R11" s="121" t="s">
        <v>210</v>
      </c>
      <c r="S11" s="121" t="s">
        <v>224</v>
      </c>
      <c r="T11" s="121" t="s">
        <v>224</v>
      </c>
      <c r="U11" s="121"/>
      <c r="V11" s="121"/>
      <c r="W11" s="121"/>
      <c r="X11" s="121"/>
      <c r="Y11" s="119"/>
      <c r="Z11" s="119"/>
      <c r="AA11" s="121"/>
      <c r="AB11" s="120"/>
      <c r="AC11" s="120"/>
      <c r="AD11" s="120"/>
      <c r="AE11" s="120"/>
      <c r="AF11" s="120"/>
      <c r="AG11" s="120"/>
      <c r="AH11" s="54" t="s">
        <v>256</v>
      </c>
      <c r="AI11" s="135" t="s">
        <v>186</v>
      </c>
    </row>
    <row r="12" spans="1:39" ht="50.1" customHeight="1" x14ac:dyDescent="0.25">
      <c r="A12" s="90" t="s">
        <v>59</v>
      </c>
      <c r="B12" s="90" t="s">
        <v>52</v>
      </c>
      <c r="C12" s="157"/>
      <c r="D12" s="90">
        <v>113</v>
      </c>
      <c r="E12" s="90" t="s">
        <v>197</v>
      </c>
      <c r="F12" s="90">
        <v>1.5</v>
      </c>
      <c r="G12" s="153"/>
      <c r="H12" s="16">
        <v>900</v>
      </c>
      <c r="I12" s="16">
        <v>2100</v>
      </c>
      <c r="J12" s="90">
        <v>1</v>
      </c>
      <c r="K12" s="100" t="s">
        <v>215</v>
      </c>
      <c r="L12" s="90">
        <v>3</v>
      </c>
      <c r="M12" s="88"/>
      <c r="N12" s="183" t="s">
        <v>205</v>
      </c>
      <c r="O12" s="104" t="s">
        <v>218</v>
      </c>
      <c r="P12" s="104" t="s">
        <v>219</v>
      </c>
      <c r="Q12" s="104" t="s">
        <v>219</v>
      </c>
      <c r="R12" s="90" t="s">
        <v>210</v>
      </c>
      <c r="S12" s="108" t="s">
        <v>224</v>
      </c>
      <c r="T12" s="108" t="s">
        <v>224</v>
      </c>
      <c r="U12" s="16"/>
      <c r="V12" s="85"/>
      <c r="W12" s="16"/>
      <c r="X12" s="16"/>
      <c r="Y12" s="85"/>
      <c r="Z12" s="85"/>
      <c r="AA12" s="16"/>
      <c r="AB12" s="86"/>
      <c r="AC12" s="86"/>
      <c r="AD12" s="86"/>
      <c r="AE12" s="86"/>
      <c r="AF12" s="86"/>
      <c r="AG12" s="86"/>
      <c r="AH12" s="54"/>
      <c r="AI12" s="135" t="s">
        <v>185</v>
      </c>
    </row>
    <row r="13" spans="1:39" x14ac:dyDescent="0.25">
      <c r="A13" s="167" t="s">
        <v>53</v>
      </c>
      <c r="B13" s="167" t="s">
        <v>1</v>
      </c>
      <c r="C13" s="167" t="s">
        <v>1</v>
      </c>
      <c r="D13" s="167" t="s">
        <v>1</v>
      </c>
      <c r="E13" s="167" t="s">
        <v>1</v>
      </c>
      <c r="F13" s="167" t="s">
        <v>1</v>
      </c>
      <c r="G13" s="167" t="s">
        <v>1</v>
      </c>
      <c r="H13" s="167" t="s">
        <v>1</v>
      </c>
      <c r="I13" s="167" t="s">
        <v>1</v>
      </c>
      <c r="J13" s="167" t="s">
        <v>1</v>
      </c>
      <c r="K13" s="167" t="s">
        <v>1</v>
      </c>
      <c r="L13" s="167" t="s">
        <v>1</v>
      </c>
      <c r="M13" s="167" t="s">
        <v>1</v>
      </c>
      <c r="N13" s="167" t="s">
        <v>1</v>
      </c>
      <c r="O13" s="167" t="s">
        <v>1</v>
      </c>
      <c r="P13" s="167" t="s">
        <v>1</v>
      </c>
      <c r="Q13" s="167" t="s">
        <v>1</v>
      </c>
      <c r="R13" s="167" t="s">
        <v>1</v>
      </c>
      <c r="S13" s="167" t="s">
        <v>1</v>
      </c>
      <c r="T13" s="167" t="s">
        <v>1</v>
      </c>
      <c r="U13" s="167" t="s">
        <v>1</v>
      </c>
      <c r="V13" s="167" t="s">
        <v>1</v>
      </c>
      <c r="W13" s="167" t="s">
        <v>1</v>
      </c>
      <c r="X13" s="167" t="s">
        <v>1</v>
      </c>
      <c r="Y13" s="167" t="s">
        <v>1</v>
      </c>
      <c r="Z13" s="167" t="s">
        <v>1</v>
      </c>
      <c r="AA13" s="167"/>
      <c r="AB13" s="167" t="s">
        <v>1</v>
      </c>
      <c r="AC13" s="167" t="s">
        <v>1</v>
      </c>
      <c r="AD13" s="167" t="s">
        <v>1</v>
      </c>
      <c r="AE13" s="167" t="s">
        <v>1</v>
      </c>
      <c r="AF13" s="167" t="s">
        <v>1</v>
      </c>
      <c r="AG13" s="167" t="s">
        <v>1</v>
      </c>
      <c r="AH13" s="55"/>
      <c r="AI13" s="55"/>
    </row>
    <row r="14" spans="1:39" ht="50.1" customHeight="1" x14ac:dyDescent="0.25">
      <c r="A14" s="2" t="s">
        <v>82</v>
      </c>
      <c r="B14" s="2" t="s">
        <v>197</v>
      </c>
      <c r="C14" s="2">
        <v>113</v>
      </c>
      <c r="D14" s="17">
        <v>112</v>
      </c>
      <c r="E14" s="2" t="s">
        <v>203</v>
      </c>
      <c r="F14" s="2" t="s">
        <v>197</v>
      </c>
      <c r="G14" s="162"/>
      <c r="H14" s="16">
        <v>1150</v>
      </c>
      <c r="I14" s="16">
        <v>1970</v>
      </c>
      <c r="J14" s="2">
        <v>2</v>
      </c>
      <c r="K14" s="100" t="s">
        <v>216</v>
      </c>
      <c r="L14" s="90">
        <v>0</v>
      </c>
      <c r="M14" s="26"/>
      <c r="N14" s="134">
        <v>250</v>
      </c>
      <c r="O14" s="104" t="s">
        <v>218</v>
      </c>
      <c r="P14" s="104" t="s">
        <v>219</v>
      </c>
      <c r="Q14" s="104" t="s">
        <v>219</v>
      </c>
      <c r="R14" s="25" t="s">
        <v>218</v>
      </c>
      <c r="S14" s="108" t="s">
        <v>224</v>
      </c>
      <c r="T14" s="108" t="s">
        <v>224</v>
      </c>
      <c r="U14" s="16"/>
      <c r="V14" s="74"/>
      <c r="W14" s="16"/>
      <c r="X14" s="16"/>
      <c r="Y14" s="13"/>
      <c r="Z14" s="45"/>
      <c r="AA14" s="39"/>
      <c r="AB14" s="21"/>
      <c r="AC14" s="21"/>
      <c r="AD14" s="21"/>
      <c r="AE14" s="21"/>
      <c r="AF14" s="21"/>
      <c r="AG14" s="21"/>
      <c r="AH14" s="55"/>
      <c r="AI14" s="39" t="s">
        <v>184</v>
      </c>
    </row>
    <row r="15" spans="1:39" s="56" customFormat="1" ht="50.1" customHeight="1" x14ac:dyDescent="0.25">
      <c r="A15" s="53" t="s">
        <v>83</v>
      </c>
      <c r="B15" s="53" t="s">
        <v>197</v>
      </c>
      <c r="C15" s="53">
        <v>113</v>
      </c>
      <c r="D15" s="52">
        <v>111</v>
      </c>
      <c r="E15" s="53" t="s">
        <v>202</v>
      </c>
      <c r="F15" s="53" t="s">
        <v>197</v>
      </c>
      <c r="G15" s="163"/>
      <c r="H15" s="16">
        <v>1800</v>
      </c>
      <c r="I15" s="16">
        <v>2450</v>
      </c>
      <c r="J15" s="53">
        <v>2</v>
      </c>
      <c r="K15" s="100" t="s">
        <v>216</v>
      </c>
      <c r="L15" s="90">
        <v>0</v>
      </c>
      <c r="M15" s="52"/>
      <c r="N15" s="134">
        <v>300</v>
      </c>
      <c r="O15" s="104" t="s">
        <v>218</v>
      </c>
      <c r="P15" s="104" t="s">
        <v>219</v>
      </c>
      <c r="Q15" s="104" t="s">
        <v>219</v>
      </c>
      <c r="R15" s="53" t="s">
        <v>218</v>
      </c>
      <c r="S15" s="108" t="s">
        <v>224</v>
      </c>
      <c r="T15" s="108" t="s">
        <v>224</v>
      </c>
      <c r="U15" s="16"/>
      <c r="V15" s="74"/>
      <c r="W15" s="16"/>
      <c r="X15" s="16" t="s">
        <v>265</v>
      </c>
      <c r="Y15" s="50"/>
      <c r="Z15" s="50"/>
      <c r="AA15" s="39"/>
      <c r="AB15" s="51"/>
      <c r="AC15" s="51"/>
      <c r="AD15" s="51"/>
      <c r="AE15" s="51"/>
      <c r="AF15" s="51"/>
      <c r="AG15" s="51"/>
      <c r="AH15" s="55"/>
      <c r="AI15" s="39" t="s">
        <v>183</v>
      </c>
    </row>
    <row r="16" spans="1:39" ht="50.1" customHeight="1" x14ac:dyDescent="0.25">
      <c r="A16" s="2" t="s">
        <v>84</v>
      </c>
      <c r="B16" s="2" t="s">
        <v>197</v>
      </c>
      <c r="C16" s="2">
        <v>113</v>
      </c>
      <c r="D16" s="2">
        <v>121</v>
      </c>
      <c r="E16" s="2" t="s">
        <v>203</v>
      </c>
      <c r="F16" s="2" t="s">
        <v>197</v>
      </c>
      <c r="G16" s="163"/>
      <c r="H16" s="16">
        <v>1150</v>
      </c>
      <c r="I16" s="16">
        <v>1970</v>
      </c>
      <c r="J16" s="2">
        <v>2</v>
      </c>
      <c r="K16" s="100" t="s">
        <v>216</v>
      </c>
      <c r="L16" s="2">
        <v>5</v>
      </c>
      <c r="M16" s="26"/>
      <c r="N16" s="134">
        <v>250</v>
      </c>
      <c r="O16" s="104" t="s">
        <v>218</v>
      </c>
      <c r="P16" s="104" t="s">
        <v>219</v>
      </c>
      <c r="Q16" s="104" t="s">
        <v>219</v>
      </c>
      <c r="R16" s="36" t="s">
        <v>218</v>
      </c>
      <c r="S16" s="108" t="s">
        <v>224</v>
      </c>
      <c r="T16" s="108" t="s">
        <v>224</v>
      </c>
      <c r="U16" s="16"/>
      <c r="V16" s="74"/>
      <c r="W16" s="16"/>
      <c r="X16" s="16"/>
      <c r="Y16" s="13"/>
      <c r="Z16" s="45"/>
      <c r="AA16" s="16"/>
      <c r="AB16" s="21"/>
      <c r="AC16" s="21"/>
      <c r="AD16" s="21"/>
      <c r="AE16" s="21"/>
      <c r="AF16" s="21"/>
      <c r="AG16" s="21"/>
      <c r="AH16" s="55"/>
      <c r="AI16" s="135" t="s">
        <v>187</v>
      </c>
      <c r="AJ16">
        <v>0.02</v>
      </c>
      <c r="AK16" t="s">
        <v>152</v>
      </c>
      <c r="AM16">
        <v>1</v>
      </c>
    </row>
    <row r="17" spans="1:39" ht="180" customHeight="1" x14ac:dyDescent="0.25">
      <c r="A17" s="2" t="s">
        <v>85</v>
      </c>
      <c r="B17" s="2" t="s">
        <v>197</v>
      </c>
      <c r="C17" s="2">
        <v>113</v>
      </c>
      <c r="D17" s="2">
        <v>111</v>
      </c>
      <c r="E17" s="2" t="s">
        <v>202</v>
      </c>
      <c r="F17" s="2" t="s">
        <v>197</v>
      </c>
      <c r="G17" s="113"/>
      <c r="H17" s="16">
        <v>1500</v>
      </c>
      <c r="I17" s="16">
        <v>1970</v>
      </c>
      <c r="J17" s="2">
        <v>2</v>
      </c>
      <c r="K17" s="100" t="s">
        <v>216</v>
      </c>
      <c r="L17" s="46">
        <v>5</v>
      </c>
      <c r="M17" s="26"/>
      <c r="N17" s="134">
        <v>300</v>
      </c>
      <c r="O17" s="104" t="s">
        <v>218</v>
      </c>
      <c r="P17" s="104" t="s">
        <v>219</v>
      </c>
      <c r="Q17" s="104" t="s">
        <v>219</v>
      </c>
      <c r="R17" s="36" t="s">
        <v>218</v>
      </c>
      <c r="S17" s="108" t="s">
        <v>224</v>
      </c>
      <c r="T17" s="108" t="s">
        <v>224</v>
      </c>
      <c r="U17" s="16"/>
      <c r="V17" s="74"/>
      <c r="W17" s="16"/>
      <c r="X17" s="16"/>
      <c r="Y17" s="13"/>
      <c r="Z17" s="50"/>
      <c r="AA17" s="16"/>
      <c r="AB17" s="21"/>
      <c r="AC17" s="21"/>
      <c r="AD17" s="21"/>
      <c r="AE17" s="21"/>
      <c r="AF17" s="21"/>
      <c r="AG17" s="21"/>
      <c r="AH17" s="55"/>
      <c r="AI17" s="135" t="s">
        <v>187</v>
      </c>
      <c r="AJ17">
        <v>0.12</v>
      </c>
      <c r="AM17">
        <v>2</v>
      </c>
    </row>
    <row r="18" spans="1:39" x14ac:dyDescent="0.25">
      <c r="A18" s="177" t="s">
        <v>189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9"/>
      <c r="AB18" s="21"/>
      <c r="AC18" s="21"/>
      <c r="AD18" s="21"/>
      <c r="AE18" s="21"/>
      <c r="AF18" s="21"/>
      <c r="AG18" s="21"/>
      <c r="AH18" s="55"/>
      <c r="AI18" s="55"/>
      <c r="AJ18">
        <v>0.05</v>
      </c>
      <c r="AK18" t="s">
        <v>153</v>
      </c>
      <c r="AM18">
        <v>2</v>
      </c>
    </row>
    <row r="19" spans="1:39" x14ac:dyDescent="0.25">
      <c r="A19" s="167" t="s">
        <v>78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21"/>
      <c r="AC19" s="21"/>
      <c r="AD19" s="21"/>
      <c r="AE19" s="21"/>
      <c r="AF19" s="21"/>
      <c r="AG19" s="21"/>
      <c r="AH19" s="55"/>
      <c r="AI19" s="55"/>
      <c r="AJ19">
        <v>4.8000000000000001E-2</v>
      </c>
      <c r="AK19" t="s">
        <v>153</v>
      </c>
      <c r="AM19">
        <v>2</v>
      </c>
    </row>
    <row r="20" spans="1:39" s="56" customFormat="1" ht="65.099999999999994" customHeight="1" x14ac:dyDescent="0.25">
      <c r="A20" s="123" t="s">
        <v>86</v>
      </c>
      <c r="B20" s="123" t="s">
        <v>197</v>
      </c>
      <c r="C20" s="158" t="s">
        <v>204</v>
      </c>
      <c r="D20" s="123">
        <v>211</v>
      </c>
      <c r="E20" s="123" t="s">
        <v>197</v>
      </c>
      <c r="F20" s="123">
        <v>1.5</v>
      </c>
      <c r="G20" s="38"/>
      <c r="H20" s="121">
        <v>2400</v>
      </c>
      <c r="I20" s="121">
        <v>2400</v>
      </c>
      <c r="J20" s="123">
        <v>2</v>
      </c>
      <c r="K20" s="123" t="s">
        <v>216</v>
      </c>
      <c r="L20" s="123">
        <v>0</v>
      </c>
      <c r="M20" s="124"/>
      <c r="N20" s="124">
        <v>300</v>
      </c>
      <c r="O20" s="121" t="s">
        <v>218</v>
      </c>
      <c r="P20" s="121" t="s">
        <v>219</v>
      </c>
      <c r="Q20" s="121" t="s">
        <v>219</v>
      </c>
      <c r="R20" s="123" t="s">
        <v>218</v>
      </c>
      <c r="S20" s="121" t="s">
        <v>224</v>
      </c>
      <c r="T20" s="121" t="s">
        <v>224</v>
      </c>
      <c r="U20" s="121"/>
      <c r="V20" s="119"/>
      <c r="W20" s="121"/>
      <c r="X20" s="121"/>
      <c r="Y20" s="119"/>
      <c r="Z20" s="119"/>
      <c r="AA20" s="121"/>
      <c r="AB20" s="122"/>
      <c r="AC20" s="122"/>
      <c r="AD20" s="122"/>
      <c r="AE20" s="122"/>
      <c r="AF20" s="122"/>
      <c r="AG20" s="122"/>
      <c r="AH20" s="55" t="s">
        <v>258</v>
      </c>
      <c r="AI20" s="135" t="s">
        <v>207</v>
      </c>
      <c r="AJ20" s="56">
        <v>0.01</v>
      </c>
      <c r="AK20" s="56" t="s">
        <v>152</v>
      </c>
      <c r="AM20" s="56">
        <v>1</v>
      </c>
    </row>
    <row r="21" spans="1:39" ht="50.1" customHeight="1" x14ac:dyDescent="0.25">
      <c r="A21" s="2" t="s">
        <v>87</v>
      </c>
      <c r="B21" s="2" t="s">
        <v>52</v>
      </c>
      <c r="C21" s="159"/>
      <c r="D21" s="2">
        <v>212</v>
      </c>
      <c r="E21" s="2" t="s">
        <v>197</v>
      </c>
      <c r="F21" s="2">
        <v>1.5</v>
      </c>
      <c r="G21" s="152"/>
      <c r="H21" s="16">
        <v>900</v>
      </c>
      <c r="I21" s="16">
        <v>2100</v>
      </c>
      <c r="J21" s="2">
        <v>1</v>
      </c>
      <c r="K21" s="100" t="s">
        <v>215</v>
      </c>
      <c r="L21" s="46">
        <v>0</v>
      </c>
      <c r="M21" s="26"/>
      <c r="N21" s="133">
        <v>300</v>
      </c>
      <c r="O21" s="104" t="s">
        <v>218</v>
      </c>
      <c r="P21" s="104" t="s">
        <v>219</v>
      </c>
      <c r="Q21" s="104" t="s">
        <v>219</v>
      </c>
      <c r="R21" s="36" t="s">
        <v>210</v>
      </c>
      <c r="S21" s="108" t="s">
        <v>224</v>
      </c>
      <c r="T21" s="108" t="s">
        <v>224</v>
      </c>
      <c r="U21" s="16"/>
      <c r="V21" s="74"/>
      <c r="W21" s="16"/>
      <c r="X21" s="16"/>
      <c r="Y21" s="13"/>
      <c r="Z21" s="50"/>
      <c r="AA21" s="16"/>
      <c r="AB21" s="21"/>
      <c r="AC21" s="21"/>
      <c r="AD21" s="21"/>
      <c r="AE21" s="21"/>
      <c r="AF21" s="21"/>
      <c r="AG21" s="21"/>
      <c r="AH21" s="55"/>
      <c r="AI21" s="135" t="s">
        <v>208</v>
      </c>
      <c r="AJ21">
        <v>4.8000000000000001E-2</v>
      </c>
      <c r="AK21" t="s">
        <v>153</v>
      </c>
      <c r="AM21">
        <v>2</v>
      </c>
    </row>
    <row r="22" spans="1:39" ht="50.1" customHeight="1" x14ac:dyDescent="0.25">
      <c r="A22" s="2" t="s">
        <v>88</v>
      </c>
      <c r="B22" s="2" t="s">
        <v>58</v>
      </c>
      <c r="C22" s="159"/>
      <c r="D22" s="2">
        <v>212</v>
      </c>
      <c r="E22" s="2" t="s">
        <v>197</v>
      </c>
      <c r="F22" s="2">
        <v>1.5</v>
      </c>
      <c r="G22" s="153"/>
      <c r="H22" s="16">
        <v>900</v>
      </c>
      <c r="I22" s="16">
        <v>2100</v>
      </c>
      <c r="J22" s="2">
        <v>1</v>
      </c>
      <c r="K22" s="100" t="s">
        <v>215</v>
      </c>
      <c r="L22" s="46">
        <v>0</v>
      </c>
      <c r="M22" s="26"/>
      <c r="N22" s="133">
        <v>300</v>
      </c>
      <c r="O22" s="104" t="s">
        <v>218</v>
      </c>
      <c r="P22" s="104" t="s">
        <v>219</v>
      </c>
      <c r="Q22" s="104" t="s">
        <v>219</v>
      </c>
      <c r="R22" s="36" t="s">
        <v>210</v>
      </c>
      <c r="S22" s="108" t="s">
        <v>224</v>
      </c>
      <c r="T22" s="108" t="s">
        <v>224</v>
      </c>
      <c r="U22" s="16"/>
      <c r="V22" s="74"/>
      <c r="W22" s="16"/>
      <c r="X22" s="16"/>
      <c r="Y22" s="13"/>
      <c r="Z22" s="45"/>
      <c r="AA22" s="16"/>
      <c r="AB22" s="21"/>
      <c r="AC22" s="21"/>
      <c r="AD22" s="21"/>
      <c r="AE22" s="21"/>
      <c r="AF22" s="21"/>
      <c r="AG22" s="21"/>
      <c r="AH22" s="55"/>
      <c r="AI22" s="135" t="s">
        <v>208</v>
      </c>
      <c r="AJ22">
        <v>1.6E-2</v>
      </c>
      <c r="AK22" t="s">
        <v>152</v>
      </c>
      <c r="AM22">
        <v>1</v>
      </c>
    </row>
    <row r="23" spans="1:39" ht="65.099999999999994" customHeight="1" x14ac:dyDescent="0.25">
      <c r="A23" s="2" t="s">
        <v>89</v>
      </c>
      <c r="B23" s="2" t="s">
        <v>197</v>
      </c>
      <c r="C23" s="159"/>
      <c r="D23" s="2">
        <v>212</v>
      </c>
      <c r="E23" s="2" t="s">
        <v>197</v>
      </c>
      <c r="F23" s="2">
        <v>1.5</v>
      </c>
      <c r="G23" s="38"/>
      <c r="H23" s="16">
        <v>2300</v>
      </c>
      <c r="I23" s="16">
        <v>2350</v>
      </c>
      <c r="J23" s="2">
        <v>2</v>
      </c>
      <c r="K23" s="100" t="s">
        <v>216</v>
      </c>
      <c r="L23" s="46">
        <v>0</v>
      </c>
      <c r="M23" s="26"/>
      <c r="N23" s="133">
        <v>300</v>
      </c>
      <c r="O23" s="104" t="s">
        <v>218</v>
      </c>
      <c r="P23" s="104" t="s">
        <v>219</v>
      </c>
      <c r="Q23" s="104" t="s">
        <v>219</v>
      </c>
      <c r="R23" s="36" t="s">
        <v>218</v>
      </c>
      <c r="S23" s="108" t="s">
        <v>224</v>
      </c>
      <c r="T23" s="108" t="s">
        <v>224</v>
      </c>
      <c r="U23" s="16"/>
      <c r="V23" s="74"/>
      <c r="W23" s="16"/>
      <c r="X23" s="16"/>
      <c r="Y23" s="13"/>
      <c r="Z23" s="50"/>
      <c r="AA23" s="16"/>
      <c r="AB23" s="21"/>
      <c r="AC23" s="21"/>
      <c r="AD23" s="21"/>
      <c r="AE23" s="21"/>
      <c r="AF23" s="21"/>
      <c r="AG23" s="21"/>
      <c r="AH23" s="55"/>
      <c r="AI23" s="135" t="s">
        <v>209</v>
      </c>
      <c r="AJ23">
        <v>1.6E-2</v>
      </c>
      <c r="AK23" t="s">
        <v>152</v>
      </c>
      <c r="AM23">
        <v>1</v>
      </c>
    </row>
    <row r="24" spans="1:39" ht="50.1" customHeight="1" x14ac:dyDescent="0.25">
      <c r="A24" s="2" t="s">
        <v>90</v>
      </c>
      <c r="B24" s="2" t="s">
        <v>52</v>
      </c>
      <c r="C24" s="159"/>
      <c r="D24" s="2">
        <v>213</v>
      </c>
      <c r="E24" s="2" t="s">
        <v>197</v>
      </c>
      <c r="F24" s="2">
        <v>1.5</v>
      </c>
      <c r="G24" s="152"/>
      <c r="H24" s="16">
        <v>900</v>
      </c>
      <c r="I24" s="16">
        <v>2000</v>
      </c>
      <c r="J24" s="2">
        <v>1</v>
      </c>
      <c r="K24" s="100" t="s">
        <v>215</v>
      </c>
      <c r="L24" s="46">
        <v>3</v>
      </c>
      <c r="M24" s="26"/>
      <c r="N24" s="133">
        <v>300</v>
      </c>
      <c r="O24" s="104" t="s">
        <v>218</v>
      </c>
      <c r="P24" s="104" t="s">
        <v>219</v>
      </c>
      <c r="Q24" s="104" t="s">
        <v>219</v>
      </c>
      <c r="R24" s="36" t="s">
        <v>210</v>
      </c>
      <c r="S24" s="108" t="s">
        <v>224</v>
      </c>
      <c r="T24" s="108" t="s">
        <v>224</v>
      </c>
      <c r="U24" s="16"/>
      <c r="V24" s="74"/>
      <c r="W24" s="16"/>
      <c r="X24" s="16"/>
      <c r="Y24" s="13"/>
      <c r="Z24" s="50"/>
      <c r="AA24" s="16"/>
      <c r="AB24" s="21"/>
      <c r="AC24" s="21"/>
      <c r="AD24" s="21"/>
      <c r="AE24" s="21"/>
      <c r="AF24" s="21"/>
      <c r="AG24" s="21"/>
      <c r="AH24" s="55"/>
      <c r="AI24" s="135" t="s">
        <v>208</v>
      </c>
      <c r="AJ24">
        <v>4.8000000000000001E-2</v>
      </c>
      <c r="AK24" t="s">
        <v>153</v>
      </c>
      <c r="AM24">
        <v>2</v>
      </c>
    </row>
    <row r="25" spans="1:39" ht="50.1" customHeight="1" x14ac:dyDescent="0.25">
      <c r="A25" s="2" t="s">
        <v>91</v>
      </c>
      <c r="B25" s="2" t="s">
        <v>58</v>
      </c>
      <c r="C25" s="160"/>
      <c r="D25" s="2">
        <v>213</v>
      </c>
      <c r="E25" s="2" t="s">
        <v>197</v>
      </c>
      <c r="F25" s="2">
        <v>1.5</v>
      </c>
      <c r="G25" s="153"/>
      <c r="H25" s="16">
        <v>900</v>
      </c>
      <c r="I25" s="16">
        <v>2000</v>
      </c>
      <c r="J25" s="2">
        <v>1</v>
      </c>
      <c r="K25" s="100" t="s">
        <v>215</v>
      </c>
      <c r="L25" s="46">
        <v>3</v>
      </c>
      <c r="M25" s="26"/>
      <c r="N25" s="133">
        <v>300</v>
      </c>
      <c r="O25" s="104" t="s">
        <v>218</v>
      </c>
      <c r="P25" s="104" t="s">
        <v>219</v>
      </c>
      <c r="Q25" s="104" t="s">
        <v>219</v>
      </c>
      <c r="R25" s="36" t="s">
        <v>210</v>
      </c>
      <c r="S25" s="108" t="s">
        <v>224</v>
      </c>
      <c r="T25" s="108" t="s">
        <v>224</v>
      </c>
      <c r="U25" s="16"/>
      <c r="V25" s="74"/>
      <c r="W25" s="16"/>
      <c r="X25" s="16"/>
      <c r="Y25" s="13"/>
      <c r="Z25" s="45"/>
      <c r="AA25" s="16"/>
      <c r="AB25" s="21"/>
      <c r="AC25" s="21"/>
      <c r="AD25" s="21"/>
      <c r="AE25" s="21"/>
      <c r="AF25" s="21"/>
      <c r="AG25" s="21"/>
      <c r="AH25" s="55"/>
      <c r="AI25" s="135" t="s">
        <v>208</v>
      </c>
      <c r="AJ25">
        <v>0.2</v>
      </c>
      <c r="AK25" s="18" t="s">
        <v>154</v>
      </c>
      <c r="AM25">
        <v>2</v>
      </c>
    </row>
    <row r="26" spans="1:39" x14ac:dyDescent="0.25">
      <c r="A26" s="167" t="s">
        <v>234</v>
      </c>
      <c r="B26" s="167" t="s">
        <v>1</v>
      </c>
      <c r="C26" s="167" t="s">
        <v>1</v>
      </c>
      <c r="D26" s="167" t="s">
        <v>1</v>
      </c>
      <c r="E26" s="167" t="s">
        <v>1</v>
      </c>
      <c r="F26" s="167" t="s">
        <v>1</v>
      </c>
      <c r="G26" s="167" t="s">
        <v>1</v>
      </c>
      <c r="H26" s="167" t="s">
        <v>1</v>
      </c>
      <c r="I26" s="167" t="s">
        <v>1</v>
      </c>
      <c r="J26" s="167" t="s">
        <v>1</v>
      </c>
      <c r="K26" s="167" t="s">
        <v>1</v>
      </c>
      <c r="L26" s="167" t="s">
        <v>1</v>
      </c>
      <c r="M26" s="167" t="s">
        <v>1</v>
      </c>
      <c r="N26" s="167" t="s">
        <v>1</v>
      </c>
      <c r="O26" s="167" t="s">
        <v>1</v>
      </c>
      <c r="P26" s="167" t="s">
        <v>1</v>
      </c>
      <c r="Q26" s="167" t="s">
        <v>1</v>
      </c>
      <c r="R26" s="167" t="s">
        <v>1</v>
      </c>
      <c r="S26" s="167" t="s">
        <v>1</v>
      </c>
      <c r="T26" s="167" t="s">
        <v>1</v>
      </c>
      <c r="U26" s="167" t="s">
        <v>1</v>
      </c>
      <c r="V26" s="167" t="s">
        <v>1</v>
      </c>
      <c r="W26" s="167" t="s">
        <v>1</v>
      </c>
      <c r="X26" s="167" t="s">
        <v>1</v>
      </c>
      <c r="Y26" s="167" t="s">
        <v>1</v>
      </c>
      <c r="Z26" s="167" t="s">
        <v>1</v>
      </c>
      <c r="AA26" s="167"/>
      <c r="AB26" s="167" t="s">
        <v>1</v>
      </c>
      <c r="AC26" s="167" t="s">
        <v>1</v>
      </c>
      <c r="AD26" s="167" t="s">
        <v>1</v>
      </c>
      <c r="AE26" s="167" t="s">
        <v>1</v>
      </c>
      <c r="AF26" s="167" t="s">
        <v>1</v>
      </c>
      <c r="AG26" s="167" t="s">
        <v>1</v>
      </c>
      <c r="AH26" s="55"/>
      <c r="AI26" s="55"/>
      <c r="AJ26">
        <v>1.6E-2</v>
      </c>
      <c r="AK26" t="s">
        <v>152</v>
      </c>
      <c r="AM26">
        <v>1</v>
      </c>
    </row>
    <row r="27" spans="1:39" ht="65.099999999999994" customHeight="1" x14ac:dyDescent="0.25">
      <c r="A27" s="2" t="s">
        <v>92</v>
      </c>
      <c r="B27" s="2" t="s">
        <v>197</v>
      </c>
      <c r="C27" s="2">
        <v>211</v>
      </c>
      <c r="D27" s="99" t="s">
        <v>206</v>
      </c>
      <c r="E27" s="2" t="s">
        <v>202</v>
      </c>
      <c r="F27" s="2" t="s">
        <v>197</v>
      </c>
      <c r="G27" s="49"/>
      <c r="H27" s="16">
        <v>1800</v>
      </c>
      <c r="I27" s="16">
        <v>2450</v>
      </c>
      <c r="J27" s="2">
        <v>2</v>
      </c>
      <c r="K27" s="105" t="s">
        <v>216</v>
      </c>
      <c r="L27" s="46">
        <v>0</v>
      </c>
      <c r="M27" s="26"/>
      <c r="N27" s="134">
        <v>250</v>
      </c>
      <c r="O27" s="104" t="s">
        <v>218</v>
      </c>
      <c r="P27" s="104" t="s">
        <v>219</v>
      </c>
      <c r="Q27" s="104" t="s">
        <v>219</v>
      </c>
      <c r="R27" s="36" t="s">
        <v>218</v>
      </c>
      <c r="S27" s="108" t="s">
        <v>224</v>
      </c>
      <c r="T27" s="108" t="s">
        <v>224</v>
      </c>
      <c r="U27" s="16"/>
      <c r="V27" s="74"/>
      <c r="W27" s="16"/>
      <c r="X27" s="16"/>
      <c r="Y27" s="15"/>
      <c r="Z27" s="88"/>
      <c r="AA27" s="16"/>
      <c r="AB27" s="21"/>
      <c r="AC27" s="21"/>
      <c r="AD27" s="21"/>
      <c r="AE27" s="21"/>
      <c r="AF27" s="21"/>
      <c r="AG27" s="109"/>
      <c r="AH27" s="114" t="s">
        <v>194</v>
      </c>
      <c r="AI27" s="135" t="s">
        <v>193</v>
      </c>
      <c r="AJ27">
        <v>1.6E-2</v>
      </c>
      <c r="AK27" t="s">
        <v>152</v>
      </c>
      <c r="AM27">
        <v>1</v>
      </c>
    </row>
    <row r="28" spans="1:39" x14ac:dyDescent="0.25">
      <c r="A28" s="165" t="s">
        <v>42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49">
        <v>18</v>
      </c>
      <c r="Z28" s="149"/>
      <c r="AA28" s="149"/>
    </row>
    <row r="29" spans="1:39" x14ac:dyDescent="0.25">
      <c r="C29" s="18" t="s">
        <v>178</v>
      </c>
    </row>
  </sheetData>
  <mergeCells count="49">
    <mergeCell ref="A4:AA4"/>
    <mergeCell ref="A18:AA18"/>
    <mergeCell ref="A19:AA19"/>
    <mergeCell ref="A26:AG26"/>
    <mergeCell ref="K2:K3"/>
    <mergeCell ref="AB1:AB3"/>
    <mergeCell ref="A13:AG13"/>
    <mergeCell ref="G2:G3"/>
    <mergeCell ref="H2:I2"/>
    <mergeCell ref="P2:Q2"/>
    <mergeCell ref="R2:R3"/>
    <mergeCell ref="S2:T2"/>
    <mergeCell ref="U2:U3"/>
    <mergeCell ref="V2:V3"/>
    <mergeCell ref="W2:W3"/>
    <mergeCell ref="A2:A3"/>
    <mergeCell ref="B2:B3"/>
    <mergeCell ref="C2:D2"/>
    <mergeCell ref="E2:E3"/>
    <mergeCell ref="Z1:Z3"/>
    <mergeCell ref="AA1:AA3"/>
    <mergeCell ref="L2:L3"/>
    <mergeCell ref="M2:M3"/>
    <mergeCell ref="N2:N3"/>
    <mergeCell ref="O2:O3"/>
    <mergeCell ref="A28:X28"/>
    <mergeCell ref="Y28:AA28"/>
    <mergeCell ref="F2:F3"/>
    <mergeCell ref="AG1:AG3"/>
    <mergeCell ref="AD1:AD3"/>
    <mergeCell ref="AC1:AC3"/>
    <mergeCell ref="Y2:Y3"/>
    <mergeCell ref="AE1:AE3"/>
    <mergeCell ref="A5:AG5"/>
    <mergeCell ref="J2:J3"/>
    <mergeCell ref="X2:X3"/>
    <mergeCell ref="AF1:AF3"/>
    <mergeCell ref="A1:L1"/>
    <mergeCell ref="M1:Q1"/>
    <mergeCell ref="R1:V1"/>
    <mergeCell ref="W1:Y1"/>
    <mergeCell ref="C7:C9"/>
    <mergeCell ref="C10:C12"/>
    <mergeCell ref="C20:C25"/>
    <mergeCell ref="G10:G12"/>
    <mergeCell ref="G7:G9"/>
    <mergeCell ref="G21:G22"/>
    <mergeCell ref="G24:G25"/>
    <mergeCell ref="G14:G16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  <headerFooter>
    <oddHeader>&amp;L161413_1 R. JELÍNEK - REVITALIZACE A DOSTAVBA OBJEKTU EGALIZACE I. A II.&amp;CVÝKAZ DVEŘÍ</oddHeader>
    <oddFooter>&amp;RVÝKAZ DVEŘÍ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1"/>
  <sheetViews>
    <sheetView zoomScaleNormal="100" workbookViewId="0">
      <selection activeCell="F13" sqref="F13"/>
    </sheetView>
  </sheetViews>
  <sheetFormatPr defaultRowHeight="15" x14ac:dyDescent="0.25"/>
  <cols>
    <col min="2" max="2" width="22.28515625" bestFit="1" customWidth="1"/>
    <col min="3" max="3" width="11.28515625" bestFit="1" customWidth="1"/>
    <col min="4" max="4" width="10.5703125" bestFit="1" customWidth="1"/>
    <col min="5" max="5" width="10.5703125" customWidth="1"/>
    <col min="6" max="6" width="14.140625" customWidth="1"/>
    <col min="7" max="7" width="0" style="64" hidden="1" customWidth="1"/>
    <col min="8" max="8" width="4.7109375" style="63" hidden="1" customWidth="1"/>
    <col min="9" max="9" width="4.7109375" style="64" hidden="1" customWidth="1"/>
    <col min="10" max="10" width="4.7109375" style="63" hidden="1" customWidth="1"/>
    <col min="11" max="11" width="4.7109375" style="64" hidden="1" customWidth="1"/>
    <col min="12" max="12" width="4.7109375" style="63" hidden="1" customWidth="1"/>
    <col min="13" max="13" width="4.7109375" style="64" hidden="1" customWidth="1"/>
    <col min="14" max="14" width="4.7109375" style="63" hidden="1" customWidth="1"/>
    <col min="15" max="15" width="4.7109375" style="64" hidden="1" customWidth="1"/>
    <col min="16" max="16" width="4.7109375" style="63" hidden="1" customWidth="1"/>
    <col min="17" max="17" width="4.7109375" style="64" hidden="1" customWidth="1"/>
    <col min="18" max="18" width="4.7109375" style="63" hidden="1" customWidth="1"/>
    <col min="19" max="19" width="4.7109375" style="64" hidden="1" customWidth="1"/>
    <col min="20" max="20" width="4.7109375" style="63" hidden="1" customWidth="1"/>
    <col min="21" max="21" width="4.7109375" style="64" hidden="1" customWidth="1"/>
    <col min="22" max="22" width="4.7109375" style="63" hidden="1" customWidth="1"/>
    <col min="23" max="23" width="4.7109375" style="64" hidden="1" customWidth="1"/>
    <col min="24" max="24" width="4.7109375" style="63" hidden="1" customWidth="1"/>
    <col min="25" max="25" width="4.7109375" style="64" hidden="1" customWidth="1"/>
    <col min="26" max="26" width="4.7109375" style="63" hidden="1" customWidth="1"/>
    <col min="27" max="27" width="4.7109375" style="64" hidden="1" customWidth="1"/>
    <col min="28" max="28" width="4.7109375" style="63" hidden="1" customWidth="1"/>
    <col min="29" max="29" width="4.7109375" hidden="1" customWidth="1"/>
    <col min="30" max="30" width="4.7109375" style="63" hidden="1" customWidth="1"/>
    <col min="31" max="31" width="4.7109375" hidden="1" customWidth="1"/>
    <col min="32" max="32" width="4.7109375" style="63" hidden="1" customWidth="1"/>
    <col min="33" max="33" width="4.7109375" hidden="1" customWidth="1"/>
    <col min="34" max="34" width="4.7109375" style="63" hidden="1" customWidth="1"/>
    <col min="35" max="35" width="4.7109375" hidden="1" customWidth="1"/>
    <col min="36" max="36" width="4.7109375" style="63" hidden="1" customWidth="1"/>
    <col min="37" max="37" width="4.7109375" hidden="1" customWidth="1"/>
    <col min="38" max="38" width="4.7109375" style="63" hidden="1" customWidth="1"/>
    <col min="39" max="39" width="4.7109375" hidden="1" customWidth="1"/>
    <col min="40" max="40" width="4.7109375" style="63" hidden="1" customWidth="1"/>
    <col min="41" max="41" width="4.7109375" hidden="1" customWidth="1"/>
    <col min="42" max="42" width="4.7109375" style="63" hidden="1" customWidth="1"/>
    <col min="43" max="43" width="4.7109375" hidden="1" customWidth="1"/>
    <col min="44" max="44" width="4.7109375" style="63" hidden="1" customWidth="1"/>
    <col min="45" max="45" width="4.7109375" hidden="1" customWidth="1"/>
    <col min="46" max="46" width="4.7109375" style="63" hidden="1" customWidth="1"/>
    <col min="47" max="47" width="4.7109375" hidden="1" customWidth="1"/>
    <col min="48" max="48" width="4.7109375" style="63" hidden="1" customWidth="1"/>
    <col min="49" max="49" width="4.7109375" hidden="1" customWidth="1"/>
    <col min="50" max="50" width="4.7109375" style="63" hidden="1" customWidth="1"/>
    <col min="51" max="51" width="4.7109375" hidden="1" customWidth="1"/>
    <col min="52" max="52" width="4.7109375" style="63" hidden="1" customWidth="1"/>
    <col min="53" max="53" width="4.7109375" hidden="1" customWidth="1"/>
    <col min="54" max="54" width="4.7109375" style="63" hidden="1" customWidth="1"/>
    <col min="55" max="55" width="4.7109375" hidden="1" customWidth="1"/>
    <col min="56" max="56" width="4.7109375" style="63" hidden="1" customWidth="1"/>
    <col min="57" max="57" width="4.7109375" hidden="1" customWidth="1"/>
    <col min="58" max="58" width="4.7109375" style="63" hidden="1" customWidth="1"/>
    <col min="59" max="59" width="4.7109375" hidden="1" customWidth="1"/>
    <col min="60" max="60" width="4.7109375" style="63" hidden="1" customWidth="1"/>
    <col min="61" max="61" width="4.7109375" hidden="1" customWidth="1"/>
    <col min="62" max="63" width="4.7109375" customWidth="1"/>
  </cols>
  <sheetData>
    <row r="1" spans="1:65" x14ac:dyDescent="0.25">
      <c r="A1" s="173" t="s">
        <v>162</v>
      </c>
      <c r="B1" s="173"/>
      <c r="C1" s="173"/>
      <c r="D1" s="173"/>
      <c r="E1" s="126"/>
      <c r="F1" s="131" t="s">
        <v>252</v>
      </c>
      <c r="BJ1" t="s">
        <v>253</v>
      </c>
      <c r="BL1" s="18" t="s">
        <v>254</v>
      </c>
      <c r="BM1" s="18" t="s">
        <v>255</v>
      </c>
    </row>
    <row r="2" spans="1:65" x14ac:dyDescent="0.25">
      <c r="A2" s="24" t="s">
        <v>109</v>
      </c>
      <c r="B2" s="24" t="s">
        <v>110</v>
      </c>
      <c r="C2" s="24" t="s">
        <v>116</v>
      </c>
      <c r="D2" s="24" t="s">
        <v>80</v>
      </c>
      <c r="E2" s="127"/>
      <c r="F2" s="66"/>
    </row>
    <row r="3" spans="1:65" x14ac:dyDescent="0.25">
      <c r="A3" s="61"/>
      <c r="B3" s="69" t="s">
        <v>124</v>
      </c>
      <c r="C3" s="61">
        <v>1250</v>
      </c>
      <c r="D3" s="61">
        <v>5</v>
      </c>
      <c r="E3" s="128"/>
      <c r="F3" s="66">
        <v>900</v>
      </c>
      <c r="G3" s="64">
        <f>I3+K3+M3+O3+Q3+S3+U3+W3+Y3+AA3+AC3+AE3+AG3+AI3+AK3+AM3+AO3+AQ3+AS3+AU3+AW3+AY3+BA3+BC3+BE3+BG3+BI3</f>
        <v>6</v>
      </c>
      <c r="H3" s="67" t="s">
        <v>91</v>
      </c>
      <c r="I3" s="64">
        <v>1</v>
      </c>
      <c r="J3" s="67" t="s">
        <v>92</v>
      </c>
      <c r="K3" s="64">
        <v>1</v>
      </c>
      <c r="L3" s="67" t="s">
        <v>95</v>
      </c>
      <c r="M3" s="64">
        <v>1</v>
      </c>
      <c r="N3" s="67" t="s">
        <v>96</v>
      </c>
      <c r="O3" s="64">
        <v>1</v>
      </c>
      <c r="P3" s="67" t="s">
        <v>97</v>
      </c>
      <c r="Q3" s="64">
        <v>1</v>
      </c>
      <c r="R3" s="67" t="s">
        <v>98</v>
      </c>
      <c r="S3" s="64">
        <v>1</v>
      </c>
      <c r="BJ3">
        <v>450</v>
      </c>
      <c r="BK3">
        <v>1</v>
      </c>
      <c r="BL3">
        <v>5</v>
      </c>
      <c r="BM3">
        <f>BL3*BK3</f>
        <v>5</v>
      </c>
    </row>
    <row r="4" spans="1:65" x14ac:dyDescent="0.25">
      <c r="A4" s="61"/>
      <c r="B4" s="69" t="s">
        <v>124</v>
      </c>
      <c r="C4" s="61">
        <v>1750</v>
      </c>
      <c r="D4" s="61">
        <v>3</v>
      </c>
      <c r="E4" s="128"/>
      <c r="F4" s="66">
        <v>1500</v>
      </c>
      <c r="G4" s="64">
        <f t="shared" ref="G4:G10" si="0">I4+K4+M4+O4+Q4+S4+U4+W4+Y4+AA4+AC4+AE4+AG4+AI4+AK4+AM4+AO4+AQ4+AS4+AU4+AW4+AY4+BA4+BC4+BE4+BG4+BI4</f>
        <v>55</v>
      </c>
      <c r="H4" s="67" t="s">
        <v>164</v>
      </c>
      <c r="I4" s="68">
        <v>3</v>
      </c>
      <c r="J4" s="67" t="s">
        <v>168</v>
      </c>
      <c r="K4" s="68">
        <v>5</v>
      </c>
      <c r="L4" s="67" t="s">
        <v>170</v>
      </c>
      <c r="M4" s="68">
        <v>5</v>
      </c>
      <c r="N4" s="67" t="s">
        <v>169</v>
      </c>
      <c r="O4" s="68">
        <v>2</v>
      </c>
      <c r="P4" s="67" t="s">
        <v>84</v>
      </c>
      <c r="Q4" s="68">
        <v>1</v>
      </c>
      <c r="R4" s="67" t="s">
        <v>85</v>
      </c>
      <c r="S4" s="68">
        <v>1</v>
      </c>
      <c r="T4" s="67" t="s">
        <v>86</v>
      </c>
      <c r="U4" s="68">
        <v>2</v>
      </c>
      <c r="V4" s="67" t="s">
        <v>87</v>
      </c>
      <c r="W4" s="68">
        <v>1</v>
      </c>
      <c r="X4" s="67" t="s">
        <v>88</v>
      </c>
      <c r="Y4" s="68">
        <v>1</v>
      </c>
      <c r="Z4" s="67" t="s">
        <v>89</v>
      </c>
      <c r="AA4" s="68">
        <v>2</v>
      </c>
      <c r="AB4" s="67" t="s">
        <v>90</v>
      </c>
      <c r="AC4" s="63">
        <v>1</v>
      </c>
      <c r="AD4" s="67" t="s">
        <v>93</v>
      </c>
      <c r="AE4" s="63">
        <v>2</v>
      </c>
      <c r="AF4" s="67" t="s">
        <v>94</v>
      </c>
      <c r="AG4" s="63">
        <v>2</v>
      </c>
      <c r="AH4" s="67" t="s">
        <v>99</v>
      </c>
      <c r="AI4" s="63">
        <v>2</v>
      </c>
      <c r="AJ4" s="67" t="s">
        <v>100</v>
      </c>
      <c r="AK4" s="63">
        <v>2</v>
      </c>
      <c r="AL4" s="67" t="s">
        <v>101</v>
      </c>
      <c r="AM4" s="63">
        <v>2</v>
      </c>
      <c r="AN4" s="67" t="s">
        <v>102</v>
      </c>
      <c r="AO4" s="63">
        <v>2</v>
      </c>
      <c r="AP4" s="67" t="s">
        <v>103</v>
      </c>
      <c r="AQ4" s="63">
        <v>2</v>
      </c>
      <c r="AR4" s="67" t="s">
        <v>104</v>
      </c>
      <c r="AS4" s="63">
        <v>2</v>
      </c>
      <c r="AT4" s="67" t="s">
        <v>144</v>
      </c>
      <c r="AU4" s="63">
        <v>2</v>
      </c>
      <c r="AV4" s="67" t="s">
        <v>145</v>
      </c>
      <c r="AW4" s="63">
        <v>2</v>
      </c>
      <c r="AX4" s="67" t="s">
        <v>146</v>
      </c>
      <c r="AY4" s="63">
        <v>2</v>
      </c>
      <c r="AZ4" s="67" t="s">
        <v>147</v>
      </c>
      <c r="BA4" s="63">
        <v>2</v>
      </c>
      <c r="BB4" s="67" t="s">
        <v>148</v>
      </c>
      <c r="BC4" s="63">
        <v>2</v>
      </c>
      <c r="BD4" s="67" t="s">
        <v>149</v>
      </c>
      <c r="BE4" s="63">
        <v>2</v>
      </c>
      <c r="BF4" s="67" t="s">
        <v>150</v>
      </c>
      <c r="BG4" s="63">
        <v>2</v>
      </c>
      <c r="BH4" s="67" t="s">
        <v>151</v>
      </c>
      <c r="BI4" s="63">
        <v>1</v>
      </c>
      <c r="BJ4" s="125">
        <v>300</v>
      </c>
      <c r="BK4">
        <v>1</v>
      </c>
      <c r="BL4">
        <v>3</v>
      </c>
      <c r="BM4">
        <f t="shared" ref="BM4:BM7" si="1">BL4*BK4</f>
        <v>3</v>
      </c>
    </row>
    <row r="5" spans="1:65" x14ac:dyDescent="0.25">
      <c r="A5" s="61"/>
      <c r="B5" s="69" t="s">
        <v>124</v>
      </c>
      <c r="C5" s="61">
        <v>2750</v>
      </c>
      <c r="D5" s="61">
        <v>5</v>
      </c>
      <c r="E5" s="128"/>
      <c r="F5" s="66">
        <v>2150</v>
      </c>
      <c r="G5" s="64">
        <f t="shared" si="0"/>
        <v>3</v>
      </c>
      <c r="H5" s="67" t="s">
        <v>173</v>
      </c>
      <c r="I5" s="68">
        <v>3</v>
      </c>
      <c r="BJ5">
        <v>450</v>
      </c>
      <c r="BK5">
        <v>1</v>
      </c>
      <c r="BL5">
        <v>5</v>
      </c>
      <c r="BM5">
        <f t="shared" si="1"/>
        <v>5</v>
      </c>
    </row>
    <row r="6" spans="1:65" x14ac:dyDescent="0.25">
      <c r="A6" s="69"/>
      <c r="B6" s="69" t="s">
        <v>124</v>
      </c>
      <c r="C6" s="61">
        <v>3000</v>
      </c>
      <c r="D6" s="61">
        <v>15</v>
      </c>
      <c r="E6" s="128"/>
      <c r="F6" s="66">
        <v>2500</v>
      </c>
      <c r="G6" s="64">
        <f t="shared" si="0"/>
        <v>2</v>
      </c>
      <c r="H6" s="67" t="s">
        <v>174</v>
      </c>
      <c r="I6" s="68">
        <v>2</v>
      </c>
      <c r="BJ6">
        <v>450</v>
      </c>
      <c r="BK6">
        <v>3</v>
      </c>
      <c r="BL6">
        <v>5</v>
      </c>
      <c r="BM6">
        <f t="shared" si="1"/>
        <v>15</v>
      </c>
    </row>
    <row r="7" spans="1:65" x14ac:dyDescent="0.25">
      <c r="A7" s="69"/>
      <c r="B7" s="69" t="s">
        <v>257</v>
      </c>
      <c r="C7" s="61">
        <v>5500</v>
      </c>
      <c r="D7" s="61">
        <v>2</v>
      </c>
      <c r="E7" s="128"/>
      <c r="F7" s="66">
        <v>5000</v>
      </c>
      <c r="G7" s="64">
        <f t="shared" si="0"/>
        <v>17</v>
      </c>
      <c r="H7" s="67" t="s">
        <v>163</v>
      </c>
      <c r="I7" s="68">
        <v>4</v>
      </c>
      <c r="J7" s="67" t="s">
        <v>166</v>
      </c>
      <c r="K7" s="68">
        <v>3</v>
      </c>
      <c r="L7" s="67" t="s">
        <v>172</v>
      </c>
      <c r="M7" s="68">
        <v>3</v>
      </c>
      <c r="N7" s="67" t="s">
        <v>171</v>
      </c>
      <c r="O7" s="68">
        <v>3</v>
      </c>
      <c r="P7" s="67" t="s">
        <v>140</v>
      </c>
      <c r="Q7" s="64">
        <v>4</v>
      </c>
      <c r="R7" s="67"/>
      <c r="BJ7">
        <v>450</v>
      </c>
      <c r="BK7">
        <v>1</v>
      </c>
      <c r="BL7">
        <v>2</v>
      </c>
      <c r="BM7">
        <f t="shared" si="1"/>
        <v>2</v>
      </c>
    </row>
    <row r="8" spans="1:65" x14ac:dyDescent="0.25">
      <c r="A8" s="61"/>
      <c r="B8" s="69"/>
      <c r="C8" s="61"/>
      <c r="D8" s="61"/>
      <c r="E8" s="128"/>
      <c r="F8" s="66"/>
      <c r="G8" s="64">
        <f t="shared" si="0"/>
        <v>3</v>
      </c>
      <c r="H8" s="67" t="s">
        <v>175</v>
      </c>
      <c r="I8" s="68">
        <v>3</v>
      </c>
    </row>
    <row r="9" spans="1:65" x14ac:dyDescent="0.25">
      <c r="A9" s="69"/>
      <c r="B9" s="27"/>
      <c r="C9" s="24"/>
      <c r="D9" s="27"/>
      <c r="E9" s="129"/>
      <c r="F9" s="66"/>
      <c r="G9" s="64">
        <f t="shared" si="0"/>
        <v>9</v>
      </c>
      <c r="H9" s="67" t="s">
        <v>176</v>
      </c>
      <c r="I9" s="68">
        <v>9</v>
      </c>
    </row>
    <row r="10" spans="1:65" x14ac:dyDescent="0.25">
      <c r="A10" s="61"/>
      <c r="B10" s="27"/>
      <c r="C10" s="24"/>
      <c r="D10" s="24"/>
      <c r="E10" s="127"/>
      <c r="F10" s="66"/>
      <c r="G10" s="64">
        <f t="shared" si="0"/>
        <v>7</v>
      </c>
      <c r="H10" s="67" t="s">
        <v>165</v>
      </c>
      <c r="I10" s="64">
        <v>3</v>
      </c>
      <c r="J10" s="67" t="s">
        <v>167</v>
      </c>
      <c r="K10" s="64">
        <v>4</v>
      </c>
      <c r="L10" s="67"/>
    </row>
    <row r="11" spans="1:65" x14ac:dyDescent="0.25">
      <c r="A11" s="172" t="s">
        <v>161</v>
      </c>
      <c r="B11" s="172"/>
      <c r="C11" s="172"/>
      <c r="D11" s="65">
        <f>SUM(D3:D10)</f>
        <v>30</v>
      </c>
      <c r="E11" s="130"/>
      <c r="G11" s="64">
        <f>SUM(G3:G10)</f>
        <v>102</v>
      </c>
    </row>
  </sheetData>
  <mergeCells count="2">
    <mergeCell ref="A11:C11"/>
    <mergeCell ref="A1:D1"/>
  </mergeCells>
  <pageMargins left="0.7" right="0.7" top="0.78740157499999996" bottom="0.78740157499999996" header="0.3" footer="0.3"/>
  <pageSetup paperSize="9" orientation="portrait" r:id="rId1"/>
  <headerFooter>
    <oddHeader>&amp;L151329_1 Bioster, a.s.NOVÝ SKLAD&amp;CVÝPIS PŘEKLADŮ&amp;R02/2016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opLeftCell="A13" workbookViewId="0">
      <selection activeCell="G49" sqref="G49"/>
    </sheetView>
  </sheetViews>
  <sheetFormatPr defaultRowHeight="15" x14ac:dyDescent="0.25"/>
  <cols>
    <col min="1" max="1" width="4.85546875" bestFit="1" customWidth="1"/>
    <col min="2" max="2" width="20.5703125" customWidth="1"/>
    <col min="3" max="3" width="19" bestFit="1" customWidth="1"/>
    <col min="4" max="4" width="18.5703125" customWidth="1"/>
    <col min="5" max="5" width="15.85546875" customWidth="1"/>
    <col min="6" max="6" width="16.42578125" bestFit="1" customWidth="1"/>
    <col min="7" max="7" width="17.7109375" bestFit="1" customWidth="1"/>
  </cols>
  <sheetData>
    <row r="1" spans="1:7" x14ac:dyDescent="0.25">
      <c r="A1" s="167" t="s">
        <v>78</v>
      </c>
      <c r="B1" s="174" t="s">
        <v>1</v>
      </c>
      <c r="C1" s="27" t="s">
        <v>156</v>
      </c>
      <c r="D1" s="27" t="s">
        <v>157</v>
      </c>
      <c r="E1" s="27" t="s">
        <v>158</v>
      </c>
      <c r="F1" s="18" t="s">
        <v>159</v>
      </c>
      <c r="G1" s="18" t="s">
        <v>160</v>
      </c>
    </row>
    <row r="2" spans="1:7" x14ac:dyDescent="0.25">
      <c r="A2" s="53" t="s">
        <v>81</v>
      </c>
      <c r="B2" s="58">
        <v>900</v>
      </c>
      <c r="C2" s="24">
        <v>1000</v>
      </c>
      <c r="D2" s="62">
        <v>300</v>
      </c>
      <c r="E2" s="24">
        <v>1</v>
      </c>
      <c r="F2" s="59">
        <v>3</v>
      </c>
      <c r="G2">
        <f>E2*F2</f>
        <v>3</v>
      </c>
    </row>
    <row r="3" spans="1:7" x14ac:dyDescent="0.25">
      <c r="A3" s="53" t="s">
        <v>51</v>
      </c>
      <c r="B3" s="58">
        <v>900</v>
      </c>
      <c r="C3" s="24">
        <v>0</v>
      </c>
      <c r="D3" s="62">
        <v>0</v>
      </c>
      <c r="E3" s="24"/>
      <c r="G3">
        <f t="shared" ref="G3:G49" si="0">E3*F3</f>
        <v>0</v>
      </c>
    </row>
    <row r="4" spans="1:7" x14ac:dyDescent="0.25">
      <c r="A4" s="53" t="s">
        <v>54</v>
      </c>
      <c r="B4" s="58">
        <v>800</v>
      </c>
      <c r="C4" s="24">
        <v>900</v>
      </c>
      <c r="D4" s="62">
        <v>550</v>
      </c>
      <c r="E4" s="24">
        <v>1</v>
      </c>
      <c r="F4" s="59">
        <v>5</v>
      </c>
      <c r="G4">
        <f t="shared" si="0"/>
        <v>5</v>
      </c>
    </row>
    <row r="5" spans="1:7" x14ac:dyDescent="0.25">
      <c r="A5" s="53" t="s">
        <v>55</v>
      </c>
      <c r="B5" s="58">
        <v>800</v>
      </c>
      <c r="C5" s="24">
        <v>900</v>
      </c>
      <c r="D5" s="62">
        <v>550</v>
      </c>
      <c r="E5" s="24">
        <v>1</v>
      </c>
      <c r="F5" s="59">
        <v>5</v>
      </c>
      <c r="G5">
        <f t="shared" si="0"/>
        <v>5</v>
      </c>
    </row>
    <row r="6" spans="1:7" x14ac:dyDescent="0.25">
      <c r="A6" s="53" t="s">
        <v>56</v>
      </c>
      <c r="B6" s="58">
        <v>900</v>
      </c>
      <c r="C6" s="24">
        <v>2600</v>
      </c>
      <c r="D6" s="62">
        <v>300</v>
      </c>
      <c r="E6" s="24">
        <v>1</v>
      </c>
      <c r="F6" s="60">
        <v>3</v>
      </c>
      <c r="G6">
        <f t="shared" si="0"/>
        <v>3</v>
      </c>
    </row>
    <row r="7" spans="1:7" x14ac:dyDescent="0.25">
      <c r="A7" s="167" t="s">
        <v>53</v>
      </c>
      <c r="B7" s="174" t="s">
        <v>1</v>
      </c>
      <c r="C7" s="24"/>
      <c r="D7" s="62"/>
      <c r="E7" s="24"/>
      <c r="G7">
        <f t="shared" si="0"/>
        <v>0</v>
      </c>
    </row>
    <row r="8" spans="1:7" x14ac:dyDescent="0.25">
      <c r="A8" s="53" t="s">
        <v>57</v>
      </c>
      <c r="B8" s="58">
        <v>800</v>
      </c>
      <c r="C8" s="24">
        <v>2500</v>
      </c>
      <c r="D8" s="62">
        <v>250</v>
      </c>
      <c r="E8" s="24">
        <v>1</v>
      </c>
      <c r="F8">
        <v>3</v>
      </c>
      <c r="G8">
        <f t="shared" si="0"/>
        <v>3</v>
      </c>
    </row>
    <row r="9" spans="1:7" x14ac:dyDescent="0.25">
      <c r="A9" s="53" t="s">
        <v>59</v>
      </c>
      <c r="B9" s="58">
        <v>900</v>
      </c>
      <c r="C9" s="24">
        <v>0</v>
      </c>
      <c r="D9" s="62">
        <v>0</v>
      </c>
      <c r="E9" s="24"/>
      <c r="G9">
        <f t="shared" si="0"/>
        <v>0</v>
      </c>
    </row>
    <row r="10" spans="1:7" x14ac:dyDescent="0.25">
      <c r="A10" s="53" t="s">
        <v>82</v>
      </c>
      <c r="B10" s="58">
        <v>700</v>
      </c>
      <c r="C10" s="24">
        <v>800</v>
      </c>
      <c r="D10" s="62">
        <v>150</v>
      </c>
      <c r="E10" s="24">
        <v>1</v>
      </c>
      <c r="F10">
        <v>2</v>
      </c>
      <c r="G10">
        <f t="shared" si="0"/>
        <v>2</v>
      </c>
    </row>
    <row r="11" spans="1:7" x14ac:dyDescent="0.25">
      <c r="A11" s="53" t="s">
        <v>83</v>
      </c>
      <c r="B11" s="58">
        <v>1500</v>
      </c>
      <c r="C11" s="24">
        <v>1600</v>
      </c>
      <c r="D11" s="62">
        <v>150</v>
      </c>
      <c r="E11" s="24">
        <v>1</v>
      </c>
      <c r="F11">
        <v>2</v>
      </c>
      <c r="G11">
        <f t="shared" si="0"/>
        <v>2</v>
      </c>
    </row>
    <row r="12" spans="1:7" x14ac:dyDescent="0.25">
      <c r="A12" s="53" t="s">
        <v>84</v>
      </c>
      <c r="B12" s="58">
        <v>800</v>
      </c>
      <c r="C12" s="24">
        <v>900</v>
      </c>
      <c r="D12" s="62">
        <v>100</v>
      </c>
      <c r="E12" s="24">
        <v>1</v>
      </c>
      <c r="F12">
        <v>1</v>
      </c>
      <c r="G12">
        <f t="shared" si="0"/>
        <v>1</v>
      </c>
    </row>
    <row r="13" spans="1:7" x14ac:dyDescent="0.25">
      <c r="A13" s="53" t="s">
        <v>85</v>
      </c>
      <c r="B13" s="58">
        <v>700</v>
      </c>
      <c r="C13" s="24">
        <v>800</v>
      </c>
      <c r="D13" s="62">
        <v>100</v>
      </c>
      <c r="E13" s="24">
        <v>1</v>
      </c>
      <c r="F13">
        <v>1</v>
      </c>
      <c r="G13">
        <f t="shared" si="0"/>
        <v>1</v>
      </c>
    </row>
    <row r="14" spans="1:7" x14ac:dyDescent="0.25">
      <c r="A14" s="53" t="s">
        <v>86</v>
      </c>
      <c r="B14" s="58">
        <v>900</v>
      </c>
      <c r="C14" s="24">
        <v>1000</v>
      </c>
      <c r="D14" s="62">
        <v>150</v>
      </c>
      <c r="E14" s="24">
        <v>1</v>
      </c>
      <c r="F14">
        <v>2</v>
      </c>
      <c r="G14">
        <f t="shared" si="0"/>
        <v>2</v>
      </c>
    </row>
    <row r="15" spans="1:7" x14ac:dyDescent="0.25">
      <c r="A15" s="53" t="s">
        <v>87</v>
      </c>
      <c r="B15" s="58">
        <v>800</v>
      </c>
      <c r="C15" s="24">
        <v>900</v>
      </c>
      <c r="D15" s="62">
        <v>100</v>
      </c>
      <c r="E15" s="24">
        <v>1</v>
      </c>
      <c r="F15">
        <v>1</v>
      </c>
      <c r="G15">
        <f t="shared" si="0"/>
        <v>1</v>
      </c>
    </row>
    <row r="16" spans="1:7" x14ac:dyDescent="0.25">
      <c r="A16" s="53" t="s">
        <v>88</v>
      </c>
      <c r="B16" s="58">
        <v>700</v>
      </c>
      <c r="C16" s="24">
        <v>800</v>
      </c>
      <c r="D16" s="62">
        <v>100</v>
      </c>
      <c r="E16" s="24">
        <v>1</v>
      </c>
      <c r="F16">
        <v>1</v>
      </c>
      <c r="G16">
        <f t="shared" si="0"/>
        <v>1</v>
      </c>
    </row>
    <row r="17" spans="1:7" x14ac:dyDescent="0.25">
      <c r="A17" s="53" t="s">
        <v>89</v>
      </c>
      <c r="B17" s="58">
        <v>900</v>
      </c>
      <c r="C17" s="24">
        <v>1000</v>
      </c>
      <c r="D17" s="62">
        <v>150</v>
      </c>
      <c r="E17" s="24">
        <v>1</v>
      </c>
      <c r="F17">
        <v>2</v>
      </c>
      <c r="G17">
        <f t="shared" si="0"/>
        <v>2</v>
      </c>
    </row>
    <row r="18" spans="1:7" x14ac:dyDescent="0.25">
      <c r="A18" s="53" t="s">
        <v>90</v>
      </c>
      <c r="B18" s="58">
        <v>700</v>
      </c>
      <c r="C18" s="24">
        <v>800</v>
      </c>
      <c r="D18" s="62">
        <v>100</v>
      </c>
      <c r="E18" s="24">
        <v>1</v>
      </c>
      <c r="F18">
        <v>1</v>
      </c>
      <c r="G18">
        <f t="shared" si="0"/>
        <v>1</v>
      </c>
    </row>
    <row r="19" spans="1:7" x14ac:dyDescent="0.25">
      <c r="A19" s="53" t="s">
        <v>91</v>
      </c>
      <c r="B19" s="58">
        <v>600</v>
      </c>
      <c r="C19" s="24">
        <v>700</v>
      </c>
      <c r="D19" s="62">
        <v>100</v>
      </c>
      <c r="E19" s="24">
        <v>1</v>
      </c>
      <c r="F19">
        <v>1</v>
      </c>
      <c r="G19">
        <f t="shared" si="0"/>
        <v>1</v>
      </c>
    </row>
    <row r="20" spans="1:7" x14ac:dyDescent="0.25">
      <c r="A20" s="53" t="s">
        <v>92</v>
      </c>
      <c r="B20" s="58">
        <v>600</v>
      </c>
      <c r="C20" s="24">
        <v>700</v>
      </c>
      <c r="D20" s="62">
        <v>100</v>
      </c>
      <c r="E20" s="24">
        <v>1</v>
      </c>
      <c r="F20">
        <v>1</v>
      </c>
      <c r="G20">
        <f t="shared" si="0"/>
        <v>1</v>
      </c>
    </row>
    <row r="21" spans="1:7" x14ac:dyDescent="0.25">
      <c r="A21" s="53" t="s">
        <v>93</v>
      </c>
      <c r="B21" s="58">
        <v>700</v>
      </c>
      <c r="C21" s="24">
        <v>800</v>
      </c>
      <c r="D21" s="62">
        <v>150</v>
      </c>
      <c r="E21" s="24">
        <v>1</v>
      </c>
      <c r="F21">
        <v>2</v>
      </c>
      <c r="G21">
        <f t="shared" si="0"/>
        <v>2</v>
      </c>
    </row>
    <row r="22" spans="1:7" x14ac:dyDescent="0.25">
      <c r="A22" s="53" t="s">
        <v>94</v>
      </c>
      <c r="B22" s="58">
        <v>800</v>
      </c>
      <c r="C22" s="24">
        <v>900</v>
      </c>
      <c r="D22" s="62">
        <v>150</v>
      </c>
      <c r="E22" s="24">
        <v>1</v>
      </c>
      <c r="F22">
        <v>2</v>
      </c>
      <c r="G22">
        <f t="shared" si="0"/>
        <v>2</v>
      </c>
    </row>
    <row r="23" spans="1:7" x14ac:dyDescent="0.25">
      <c r="A23" s="53" t="s">
        <v>95</v>
      </c>
      <c r="B23" s="58">
        <v>600</v>
      </c>
      <c r="C23" s="24">
        <v>700</v>
      </c>
      <c r="D23" s="62">
        <v>100</v>
      </c>
      <c r="E23" s="24">
        <v>1</v>
      </c>
      <c r="F23">
        <v>1</v>
      </c>
      <c r="G23">
        <f t="shared" si="0"/>
        <v>1</v>
      </c>
    </row>
    <row r="24" spans="1:7" x14ac:dyDescent="0.25">
      <c r="A24" s="53" t="s">
        <v>96</v>
      </c>
      <c r="B24" s="58">
        <v>600</v>
      </c>
      <c r="C24" s="24">
        <v>700</v>
      </c>
      <c r="D24" s="62">
        <v>100</v>
      </c>
      <c r="E24" s="24">
        <v>1</v>
      </c>
      <c r="F24">
        <v>1</v>
      </c>
      <c r="G24">
        <f t="shared" si="0"/>
        <v>1</v>
      </c>
    </row>
    <row r="25" spans="1:7" x14ac:dyDescent="0.25">
      <c r="A25" s="53" t="s">
        <v>97</v>
      </c>
      <c r="B25" s="58">
        <v>600</v>
      </c>
      <c r="C25" s="24">
        <v>700</v>
      </c>
      <c r="D25" s="62">
        <v>100</v>
      </c>
      <c r="E25" s="24">
        <v>1</v>
      </c>
      <c r="F25">
        <v>1</v>
      </c>
      <c r="G25">
        <f t="shared" si="0"/>
        <v>1</v>
      </c>
    </row>
    <row r="26" spans="1:7" x14ac:dyDescent="0.25">
      <c r="A26" s="53" t="s">
        <v>98</v>
      </c>
      <c r="B26" s="58">
        <v>600</v>
      </c>
      <c r="C26" s="24">
        <v>700</v>
      </c>
      <c r="D26" s="62">
        <v>100</v>
      </c>
      <c r="E26" s="24">
        <v>1</v>
      </c>
      <c r="F26">
        <v>1</v>
      </c>
      <c r="G26">
        <f t="shared" si="0"/>
        <v>1</v>
      </c>
    </row>
    <row r="27" spans="1:7" x14ac:dyDescent="0.25">
      <c r="A27" s="53" t="s">
        <v>99</v>
      </c>
      <c r="B27" s="58">
        <v>700</v>
      </c>
      <c r="C27" s="24">
        <v>800</v>
      </c>
      <c r="D27" s="62">
        <v>150</v>
      </c>
      <c r="E27" s="24">
        <v>1</v>
      </c>
      <c r="F27">
        <v>2</v>
      </c>
      <c r="G27">
        <f t="shared" si="0"/>
        <v>2</v>
      </c>
    </row>
    <row r="28" spans="1:7" x14ac:dyDescent="0.25">
      <c r="A28" s="53" t="s">
        <v>100</v>
      </c>
      <c r="B28" s="58">
        <v>800</v>
      </c>
      <c r="C28" s="24">
        <v>900</v>
      </c>
      <c r="D28" s="62">
        <v>150</v>
      </c>
      <c r="E28" s="24">
        <v>1</v>
      </c>
      <c r="F28">
        <v>2</v>
      </c>
      <c r="G28">
        <f t="shared" si="0"/>
        <v>2</v>
      </c>
    </row>
    <row r="29" spans="1:7" x14ac:dyDescent="0.25">
      <c r="A29" s="53" t="s">
        <v>101</v>
      </c>
      <c r="B29" s="58">
        <v>900</v>
      </c>
      <c r="C29" s="24">
        <v>1000</v>
      </c>
      <c r="D29" s="62">
        <v>150</v>
      </c>
      <c r="E29" s="24">
        <v>1</v>
      </c>
      <c r="F29">
        <v>2</v>
      </c>
      <c r="G29">
        <f t="shared" si="0"/>
        <v>2</v>
      </c>
    </row>
    <row r="30" spans="1:7" x14ac:dyDescent="0.25">
      <c r="A30" s="53" t="s">
        <v>102</v>
      </c>
      <c r="B30" s="58">
        <v>800</v>
      </c>
      <c r="C30" s="24">
        <v>900</v>
      </c>
      <c r="D30" s="62">
        <v>150</v>
      </c>
      <c r="E30" s="24">
        <v>1</v>
      </c>
      <c r="F30">
        <v>2</v>
      </c>
      <c r="G30">
        <f t="shared" si="0"/>
        <v>2</v>
      </c>
    </row>
    <row r="31" spans="1:7" x14ac:dyDescent="0.25">
      <c r="A31" s="53" t="s">
        <v>103</v>
      </c>
      <c r="B31" s="58">
        <v>800</v>
      </c>
      <c r="C31" s="24">
        <v>900</v>
      </c>
      <c r="D31" s="62">
        <v>150</v>
      </c>
      <c r="E31" s="24">
        <v>1</v>
      </c>
      <c r="F31">
        <v>2</v>
      </c>
      <c r="G31">
        <f t="shared" si="0"/>
        <v>2</v>
      </c>
    </row>
    <row r="32" spans="1:7" x14ac:dyDescent="0.25">
      <c r="A32" s="53" t="s">
        <v>104</v>
      </c>
      <c r="B32" s="58">
        <v>800</v>
      </c>
      <c r="C32" s="24">
        <v>900</v>
      </c>
      <c r="D32" s="62">
        <v>150</v>
      </c>
      <c r="E32" s="24">
        <v>1</v>
      </c>
      <c r="F32">
        <v>2</v>
      </c>
      <c r="G32">
        <f t="shared" si="0"/>
        <v>2</v>
      </c>
    </row>
    <row r="33" spans="1:7" x14ac:dyDescent="0.25">
      <c r="A33" s="18"/>
      <c r="B33" s="57"/>
      <c r="C33" s="24"/>
      <c r="D33" s="62"/>
      <c r="E33" s="24"/>
      <c r="G33">
        <f t="shared" si="0"/>
        <v>0</v>
      </c>
    </row>
    <row r="34" spans="1:7" x14ac:dyDescent="0.25">
      <c r="A34" s="47" t="s">
        <v>143</v>
      </c>
      <c r="B34" s="57"/>
      <c r="C34" s="24"/>
      <c r="D34" s="62"/>
      <c r="E34" s="24"/>
      <c r="G34">
        <f t="shared" si="0"/>
        <v>0</v>
      </c>
    </row>
    <row r="35" spans="1:7" x14ac:dyDescent="0.25">
      <c r="A35" s="53" t="s">
        <v>144</v>
      </c>
      <c r="B35" s="58">
        <v>700</v>
      </c>
      <c r="C35" s="24">
        <v>800</v>
      </c>
      <c r="D35" s="62">
        <v>150</v>
      </c>
      <c r="E35" s="24">
        <v>1</v>
      </c>
      <c r="F35">
        <v>2</v>
      </c>
      <c r="G35">
        <f t="shared" si="0"/>
        <v>2</v>
      </c>
    </row>
    <row r="36" spans="1:7" x14ac:dyDescent="0.25">
      <c r="A36" s="53" t="s">
        <v>145</v>
      </c>
      <c r="B36" s="58">
        <v>700</v>
      </c>
      <c r="C36" s="24">
        <v>800</v>
      </c>
      <c r="D36" s="62">
        <v>150</v>
      </c>
      <c r="E36" s="24">
        <v>1</v>
      </c>
      <c r="F36">
        <v>2</v>
      </c>
      <c r="G36">
        <f t="shared" si="0"/>
        <v>2</v>
      </c>
    </row>
    <row r="37" spans="1:7" x14ac:dyDescent="0.25">
      <c r="A37" s="53" t="s">
        <v>146</v>
      </c>
      <c r="B37" s="58">
        <v>700</v>
      </c>
      <c r="C37" s="24">
        <v>800</v>
      </c>
      <c r="D37" s="62">
        <v>150</v>
      </c>
      <c r="E37" s="24">
        <v>1</v>
      </c>
      <c r="F37">
        <v>2</v>
      </c>
      <c r="G37">
        <f t="shared" si="0"/>
        <v>2</v>
      </c>
    </row>
    <row r="38" spans="1:7" x14ac:dyDescent="0.25">
      <c r="A38" s="53" t="s">
        <v>147</v>
      </c>
      <c r="B38" s="58">
        <v>800</v>
      </c>
      <c r="C38" s="24">
        <v>900</v>
      </c>
      <c r="D38" s="62">
        <v>150</v>
      </c>
      <c r="E38" s="24">
        <v>1</v>
      </c>
      <c r="F38">
        <v>2</v>
      </c>
      <c r="G38">
        <f t="shared" si="0"/>
        <v>2</v>
      </c>
    </row>
    <row r="39" spans="1:7" x14ac:dyDescent="0.25">
      <c r="A39" s="53" t="s">
        <v>148</v>
      </c>
      <c r="B39" s="58">
        <v>800</v>
      </c>
      <c r="C39" s="24">
        <v>900</v>
      </c>
      <c r="D39" s="62">
        <v>150</v>
      </c>
      <c r="E39" s="24">
        <v>1</v>
      </c>
      <c r="F39">
        <v>2</v>
      </c>
      <c r="G39">
        <f t="shared" si="0"/>
        <v>2</v>
      </c>
    </row>
    <row r="40" spans="1:7" x14ac:dyDescent="0.25">
      <c r="A40" s="53" t="s">
        <v>149</v>
      </c>
      <c r="B40" s="58">
        <v>800</v>
      </c>
      <c r="C40" s="24">
        <v>900</v>
      </c>
      <c r="D40" s="62">
        <v>150</v>
      </c>
      <c r="E40" s="24">
        <v>1</v>
      </c>
      <c r="F40">
        <v>2</v>
      </c>
      <c r="G40">
        <f t="shared" si="0"/>
        <v>2</v>
      </c>
    </row>
    <row r="41" spans="1:7" x14ac:dyDescent="0.25">
      <c r="A41" s="53" t="s">
        <v>150</v>
      </c>
      <c r="B41" s="58">
        <v>900</v>
      </c>
      <c r="C41" s="24">
        <v>1000</v>
      </c>
      <c r="D41" s="62">
        <v>150</v>
      </c>
      <c r="E41" s="24">
        <v>1</v>
      </c>
      <c r="F41">
        <v>2</v>
      </c>
      <c r="G41">
        <f t="shared" si="0"/>
        <v>2</v>
      </c>
    </row>
    <row r="42" spans="1:7" x14ac:dyDescent="0.25">
      <c r="A42" s="53" t="s">
        <v>151</v>
      </c>
      <c r="B42" s="58">
        <v>800</v>
      </c>
      <c r="C42" s="24">
        <v>900</v>
      </c>
      <c r="D42" s="62">
        <v>100</v>
      </c>
      <c r="E42" s="24">
        <v>1</v>
      </c>
      <c r="F42">
        <v>1</v>
      </c>
      <c r="G42">
        <f t="shared" si="0"/>
        <v>1</v>
      </c>
    </row>
    <row r="43" spans="1:7" x14ac:dyDescent="0.25">
      <c r="A43" s="18" t="s">
        <v>134</v>
      </c>
      <c r="C43">
        <v>0</v>
      </c>
      <c r="D43" s="63"/>
      <c r="G43">
        <f t="shared" si="0"/>
        <v>0</v>
      </c>
    </row>
    <row r="44" spans="1:7" x14ac:dyDescent="0.25">
      <c r="A44" s="18" t="s">
        <v>135</v>
      </c>
      <c r="C44">
        <v>2600</v>
      </c>
      <c r="D44" s="63">
        <v>300</v>
      </c>
      <c r="E44">
        <v>1</v>
      </c>
      <c r="F44">
        <v>3</v>
      </c>
      <c r="G44">
        <f t="shared" si="0"/>
        <v>3</v>
      </c>
    </row>
    <row r="45" spans="1:7" x14ac:dyDescent="0.25">
      <c r="A45" s="18" t="s">
        <v>136</v>
      </c>
      <c r="C45">
        <v>3750</v>
      </c>
      <c r="D45" s="63">
        <v>300</v>
      </c>
      <c r="E45">
        <v>1</v>
      </c>
      <c r="F45">
        <v>3</v>
      </c>
      <c r="G45">
        <f t="shared" si="0"/>
        <v>3</v>
      </c>
    </row>
    <row r="46" spans="1:7" x14ac:dyDescent="0.25">
      <c r="A46" s="18" t="s">
        <v>137</v>
      </c>
      <c r="C46">
        <v>0</v>
      </c>
      <c r="D46" s="63"/>
      <c r="E46">
        <v>0</v>
      </c>
      <c r="G46">
        <f t="shared" si="0"/>
        <v>0</v>
      </c>
    </row>
    <row r="47" spans="1:7" x14ac:dyDescent="0.25">
      <c r="A47" s="18" t="s">
        <v>138</v>
      </c>
      <c r="C47">
        <v>1250</v>
      </c>
      <c r="D47" s="63">
        <v>300</v>
      </c>
      <c r="E47">
        <v>1</v>
      </c>
      <c r="F47">
        <v>3</v>
      </c>
      <c r="G47">
        <f t="shared" si="0"/>
        <v>3</v>
      </c>
    </row>
    <row r="48" spans="1:7" x14ac:dyDescent="0.25">
      <c r="A48" s="18" t="s">
        <v>139</v>
      </c>
      <c r="C48">
        <v>5600</v>
      </c>
      <c r="D48" s="63">
        <v>300</v>
      </c>
      <c r="E48" s="18">
        <v>3</v>
      </c>
      <c r="F48">
        <v>3</v>
      </c>
      <c r="G48">
        <f t="shared" si="0"/>
        <v>9</v>
      </c>
    </row>
    <row r="49" spans="1:8" x14ac:dyDescent="0.25">
      <c r="A49" s="18" t="s">
        <v>140</v>
      </c>
      <c r="C49">
        <v>2800</v>
      </c>
      <c r="D49" s="63">
        <v>150</v>
      </c>
      <c r="E49" s="18">
        <v>2</v>
      </c>
      <c r="F49">
        <v>2</v>
      </c>
      <c r="G49">
        <f t="shared" si="0"/>
        <v>4</v>
      </c>
    </row>
    <row r="51" spans="1:8" x14ac:dyDescent="0.25">
      <c r="G51">
        <f>SUM(G2:G49)</f>
        <v>91</v>
      </c>
      <c r="H51">
        <v>10</v>
      </c>
    </row>
  </sheetData>
  <mergeCells count="2">
    <mergeCell ref="A7:B7"/>
    <mergeCell ref="A1:B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workbookViewId="0">
      <selection sqref="A1:AJ11"/>
    </sheetView>
  </sheetViews>
  <sheetFormatPr defaultRowHeight="15" x14ac:dyDescent="0.25"/>
  <sheetData>
    <row r="1" spans="1:36" x14ac:dyDescent="0.25">
      <c r="B1" s="24" t="s">
        <v>109</v>
      </c>
      <c r="C1" s="24" t="s">
        <v>110</v>
      </c>
      <c r="D1" s="24" t="s">
        <v>116</v>
      </c>
      <c r="E1" s="24"/>
      <c r="F1" s="24" t="s">
        <v>80</v>
      </c>
      <c r="G1" s="31" t="s">
        <v>129</v>
      </c>
      <c r="H1" s="30" t="s">
        <v>117</v>
      </c>
      <c r="I1" s="175" t="s">
        <v>118</v>
      </c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</row>
    <row r="2" spans="1:36" x14ac:dyDescent="0.25">
      <c r="A2" s="176" t="s">
        <v>126</v>
      </c>
      <c r="B2" s="24" t="s">
        <v>111</v>
      </c>
      <c r="C2" s="27" t="s">
        <v>124</v>
      </c>
      <c r="D2" s="24">
        <v>1000</v>
      </c>
      <c r="E2" s="24"/>
      <c r="F2" s="24">
        <v>14</v>
      </c>
      <c r="G2" s="31">
        <v>125</v>
      </c>
      <c r="H2" s="30">
        <v>750</v>
      </c>
      <c r="I2" s="30" t="s">
        <v>119</v>
      </c>
      <c r="J2" s="30">
        <v>300</v>
      </c>
      <c r="K2" s="30" t="s">
        <v>82</v>
      </c>
      <c r="L2" s="30">
        <v>150</v>
      </c>
      <c r="M2" s="31"/>
      <c r="N2" s="30"/>
      <c r="O2" s="30" t="s">
        <v>85</v>
      </c>
      <c r="P2" s="30">
        <v>100</v>
      </c>
      <c r="Q2" s="30" t="s">
        <v>88</v>
      </c>
      <c r="R2" s="30">
        <v>100</v>
      </c>
      <c r="S2" s="30" t="s">
        <v>90</v>
      </c>
      <c r="T2" s="30">
        <v>100</v>
      </c>
      <c r="U2" s="30" t="s">
        <v>91</v>
      </c>
      <c r="V2" s="30">
        <v>100</v>
      </c>
      <c r="W2" s="30" t="s">
        <v>92</v>
      </c>
      <c r="X2" s="30">
        <v>100</v>
      </c>
      <c r="Y2" s="30" t="s">
        <v>93</v>
      </c>
      <c r="Z2" s="30">
        <v>150</v>
      </c>
      <c r="AA2" s="30" t="s">
        <v>95</v>
      </c>
      <c r="AB2" s="30">
        <v>100</v>
      </c>
      <c r="AC2" s="30" t="s">
        <v>96</v>
      </c>
      <c r="AD2" s="30">
        <v>100</v>
      </c>
      <c r="AE2" s="30" t="s">
        <v>97</v>
      </c>
      <c r="AF2" s="30">
        <v>100</v>
      </c>
      <c r="AG2" s="30" t="s">
        <v>98</v>
      </c>
      <c r="AH2" s="30">
        <v>100</v>
      </c>
      <c r="AI2" s="30" t="s">
        <v>99</v>
      </c>
      <c r="AJ2" s="30">
        <v>150</v>
      </c>
    </row>
    <row r="3" spans="1:36" x14ac:dyDescent="0.25">
      <c r="A3" s="176"/>
      <c r="B3" s="24" t="s">
        <v>112</v>
      </c>
      <c r="C3" s="27" t="s">
        <v>124</v>
      </c>
      <c r="D3" s="24">
        <v>1250</v>
      </c>
      <c r="E3" s="24"/>
      <c r="F3" s="24">
        <v>14</v>
      </c>
      <c r="G3" s="31">
        <v>125</v>
      </c>
      <c r="H3" s="30">
        <v>1000</v>
      </c>
      <c r="I3" s="30" t="s">
        <v>54</v>
      </c>
      <c r="J3" s="30" t="s">
        <v>142</v>
      </c>
      <c r="K3" s="30" t="s">
        <v>55</v>
      </c>
      <c r="L3" s="30" t="s">
        <v>142</v>
      </c>
      <c r="M3" s="31"/>
      <c r="N3" s="30"/>
      <c r="O3" s="30" t="s">
        <v>57</v>
      </c>
      <c r="P3" s="30">
        <v>250</v>
      </c>
      <c r="Q3" s="30" t="s">
        <v>84</v>
      </c>
      <c r="R3" s="30">
        <v>100</v>
      </c>
      <c r="S3" s="30" t="s">
        <v>86</v>
      </c>
      <c r="T3" s="30">
        <v>150</v>
      </c>
      <c r="U3" s="30" t="s">
        <v>87</v>
      </c>
      <c r="V3" s="30">
        <v>100</v>
      </c>
      <c r="W3" s="30" t="s">
        <v>89</v>
      </c>
      <c r="X3" s="30">
        <v>150</v>
      </c>
      <c r="Y3" s="30" t="s">
        <v>94</v>
      </c>
      <c r="Z3" s="30">
        <v>150</v>
      </c>
      <c r="AA3" s="30" t="s">
        <v>100</v>
      </c>
      <c r="AB3" s="30">
        <v>150</v>
      </c>
      <c r="AC3" s="30" t="s">
        <v>101</v>
      </c>
      <c r="AD3" s="30">
        <v>150</v>
      </c>
      <c r="AE3" s="30" t="s">
        <v>102</v>
      </c>
      <c r="AF3" s="30">
        <v>150</v>
      </c>
      <c r="AG3" s="30" t="s">
        <v>103</v>
      </c>
      <c r="AH3" s="30">
        <v>150</v>
      </c>
      <c r="AI3" s="30" t="s">
        <v>104</v>
      </c>
      <c r="AJ3" s="30">
        <v>150</v>
      </c>
    </row>
    <row r="4" spans="1:36" x14ac:dyDescent="0.25">
      <c r="A4" s="176" t="s">
        <v>127</v>
      </c>
      <c r="B4" s="24" t="s">
        <v>113</v>
      </c>
      <c r="C4" s="27" t="s">
        <v>124</v>
      </c>
      <c r="D4" s="24">
        <v>1500</v>
      </c>
      <c r="E4" s="24"/>
      <c r="F4" s="24">
        <v>1</v>
      </c>
      <c r="G4" s="31">
        <v>125</v>
      </c>
      <c r="H4" s="30">
        <v>1250</v>
      </c>
      <c r="I4" s="30" t="s">
        <v>108</v>
      </c>
      <c r="J4" s="30">
        <v>300</v>
      </c>
      <c r="K4" s="30"/>
      <c r="L4" s="30"/>
      <c r="M4" s="31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x14ac:dyDescent="0.25">
      <c r="A5" s="176"/>
      <c r="B5" s="27" t="s">
        <v>114</v>
      </c>
      <c r="C5" s="27" t="s">
        <v>124</v>
      </c>
      <c r="D5" s="24">
        <v>1750</v>
      </c>
      <c r="E5" s="24"/>
      <c r="F5" s="24">
        <v>1</v>
      </c>
      <c r="G5" s="31">
        <v>125</v>
      </c>
      <c r="H5" s="30">
        <v>1500</v>
      </c>
      <c r="I5" s="30"/>
      <c r="J5" s="30"/>
      <c r="K5" s="30"/>
      <c r="L5" s="30"/>
      <c r="M5" s="31" t="s">
        <v>83</v>
      </c>
      <c r="N5" s="30">
        <v>150</v>
      </c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x14ac:dyDescent="0.25">
      <c r="A6" s="176"/>
      <c r="B6" s="24" t="s">
        <v>115</v>
      </c>
      <c r="C6" s="27" t="s">
        <v>124</v>
      </c>
      <c r="D6" s="24">
        <v>3250</v>
      </c>
      <c r="E6" s="24"/>
      <c r="F6" s="24">
        <v>2</v>
      </c>
      <c r="G6" s="31">
        <v>250</v>
      </c>
      <c r="H6" s="30">
        <v>2750</v>
      </c>
      <c r="I6" s="31" t="s">
        <v>37</v>
      </c>
      <c r="J6" s="31">
        <v>300</v>
      </c>
      <c r="K6" s="31" t="s">
        <v>141</v>
      </c>
      <c r="L6" s="31">
        <v>300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x14ac:dyDescent="0.25">
      <c r="A7" s="176"/>
      <c r="B7" s="24" t="s">
        <v>121</v>
      </c>
      <c r="C7" s="27" t="s">
        <v>125</v>
      </c>
      <c r="D7" s="24">
        <v>4250</v>
      </c>
      <c r="E7" s="24"/>
      <c r="F7" s="24">
        <v>1</v>
      </c>
      <c r="G7" s="31"/>
      <c r="H7" s="30">
        <v>3750</v>
      </c>
      <c r="I7" s="30" t="s">
        <v>38</v>
      </c>
      <c r="J7" s="30">
        <v>300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 x14ac:dyDescent="0.25">
      <c r="A8" s="176"/>
      <c r="B8" s="24" t="s">
        <v>122</v>
      </c>
      <c r="C8" s="27" t="s">
        <v>125</v>
      </c>
      <c r="D8" s="24">
        <v>6250</v>
      </c>
      <c r="E8" s="24"/>
      <c r="F8" s="27">
        <v>3</v>
      </c>
      <c r="G8" s="31"/>
      <c r="H8" s="30">
        <v>5750</v>
      </c>
      <c r="I8" s="30" t="s">
        <v>79</v>
      </c>
      <c r="J8" s="30">
        <v>300</v>
      </c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</row>
    <row r="9" spans="1:36" x14ac:dyDescent="0.25">
      <c r="A9" s="176" t="s">
        <v>128</v>
      </c>
      <c r="B9" s="24" t="s">
        <v>123</v>
      </c>
      <c r="C9" s="27" t="s">
        <v>124</v>
      </c>
      <c r="D9" s="24">
        <v>3250</v>
      </c>
      <c r="E9" s="24"/>
      <c r="F9" s="24">
        <v>1</v>
      </c>
      <c r="G9" s="31">
        <v>250</v>
      </c>
      <c r="H9" s="30">
        <v>2750</v>
      </c>
      <c r="I9" s="30" t="s">
        <v>107</v>
      </c>
      <c r="J9" s="30">
        <v>300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 x14ac:dyDescent="0.25">
      <c r="A10" s="176"/>
      <c r="B10" s="27" t="s">
        <v>155</v>
      </c>
      <c r="C10" s="27" t="s">
        <v>124</v>
      </c>
      <c r="D10" s="24">
        <v>3500</v>
      </c>
      <c r="E10" s="24"/>
      <c r="F10" s="24">
        <v>1</v>
      </c>
      <c r="G10" s="31">
        <v>250</v>
      </c>
      <c r="H10" s="30">
        <v>3000</v>
      </c>
      <c r="I10" s="30" t="s">
        <v>106</v>
      </c>
      <c r="J10" s="30">
        <v>300</v>
      </c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</row>
    <row r="11" spans="1:36" x14ac:dyDescent="0.25">
      <c r="I11" s="32" t="s">
        <v>120</v>
      </c>
      <c r="J11" s="32"/>
    </row>
  </sheetData>
  <mergeCells count="4">
    <mergeCell ref="I1:AJ1"/>
    <mergeCell ref="A2:A3"/>
    <mergeCell ref="A4:A8"/>
    <mergeCell ref="A9:A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F12" sqref="F12"/>
    </sheetView>
  </sheetViews>
  <sheetFormatPr defaultRowHeight="15" x14ac:dyDescent="0.25"/>
  <cols>
    <col min="2" max="2" width="16.5703125" bestFit="1" customWidth="1"/>
    <col min="3" max="3" width="17" bestFit="1" customWidth="1"/>
    <col min="5" max="5" width="8.7109375" bestFit="1" customWidth="1"/>
  </cols>
  <sheetData>
    <row r="1" spans="1:5" x14ac:dyDescent="0.25">
      <c r="A1" s="118" t="s">
        <v>50</v>
      </c>
      <c r="B1" s="118" t="s">
        <v>190</v>
      </c>
      <c r="C1" s="118" t="s">
        <v>191</v>
      </c>
      <c r="D1" s="118" t="s">
        <v>177</v>
      </c>
      <c r="E1" s="118" t="s">
        <v>192</v>
      </c>
    </row>
    <row r="2" spans="1:5" x14ac:dyDescent="0.25">
      <c r="A2" s="24"/>
      <c r="B2" s="27" t="s">
        <v>249</v>
      </c>
      <c r="C2" s="27" t="s">
        <v>241</v>
      </c>
      <c r="D2" s="116">
        <v>1</v>
      </c>
      <c r="E2" s="117" t="s">
        <v>224</v>
      </c>
    </row>
    <row r="3" spans="1:5" x14ac:dyDescent="0.25">
      <c r="A3" s="24"/>
      <c r="B3" s="27" t="s">
        <v>250</v>
      </c>
      <c r="C3" s="27" t="s">
        <v>195</v>
      </c>
      <c r="D3" s="116">
        <v>2</v>
      </c>
      <c r="E3" s="117" t="s">
        <v>224</v>
      </c>
    </row>
    <row r="4" spans="1:5" x14ac:dyDescent="0.25">
      <c r="A4" s="24"/>
      <c r="B4" s="27" t="s">
        <v>251</v>
      </c>
      <c r="C4" s="27" t="s">
        <v>242</v>
      </c>
      <c r="D4" s="116">
        <v>4</v>
      </c>
      <c r="E4" s="117" t="s">
        <v>224</v>
      </c>
    </row>
    <row r="5" spans="1:5" x14ac:dyDescent="0.25">
      <c r="A5" s="24"/>
      <c r="B5" s="27" t="s">
        <v>245</v>
      </c>
      <c r="C5" s="27" t="s">
        <v>238</v>
      </c>
      <c r="D5" s="116">
        <v>3</v>
      </c>
      <c r="E5" s="117" t="s">
        <v>224</v>
      </c>
    </row>
    <row r="6" spans="1:5" x14ac:dyDescent="0.25">
      <c r="A6" s="24"/>
      <c r="B6" s="27" t="s">
        <v>246</v>
      </c>
      <c r="C6" s="27" t="s">
        <v>196</v>
      </c>
      <c r="D6" s="116">
        <v>1</v>
      </c>
      <c r="E6" s="117" t="s">
        <v>224</v>
      </c>
    </row>
    <row r="7" spans="1:5" x14ac:dyDescent="0.25">
      <c r="A7" s="24"/>
      <c r="B7" s="27" t="s">
        <v>240</v>
      </c>
      <c r="C7" s="27" t="s">
        <v>239</v>
      </c>
      <c r="D7" s="116">
        <v>1</v>
      </c>
      <c r="E7" s="117" t="s">
        <v>224</v>
      </c>
    </row>
    <row r="8" spans="1:5" x14ac:dyDescent="0.25">
      <c r="A8" s="24"/>
      <c r="B8" s="27" t="s">
        <v>247</v>
      </c>
      <c r="C8" s="27" t="s">
        <v>243</v>
      </c>
      <c r="D8" s="116">
        <v>2</v>
      </c>
      <c r="E8" s="117" t="s">
        <v>224</v>
      </c>
    </row>
    <row r="9" spans="1:5" x14ac:dyDescent="0.25">
      <c r="A9" s="24"/>
      <c r="B9" s="27" t="s">
        <v>248</v>
      </c>
      <c r="C9" s="27" t="s">
        <v>244</v>
      </c>
      <c r="D9" s="116">
        <v>2</v>
      </c>
      <c r="E9" s="117" t="s">
        <v>224</v>
      </c>
    </row>
    <row r="11" spans="1:5" x14ac:dyDescent="0.25">
      <c r="B11" s="18"/>
      <c r="C11" s="18"/>
    </row>
    <row r="12" spans="1:5" x14ac:dyDescent="0.25">
      <c r="B12" s="18"/>
      <c r="C12" s="18"/>
    </row>
    <row r="13" spans="1:5" x14ac:dyDescent="0.25">
      <c r="B13" s="18"/>
      <c r="C13" s="18"/>
    </row>
    <row r="14" spans="1:5" x14ac:dyDescent="0.25">
      <c r="B14" s="18"/>
      <c r="C14" s="18"/>
    </row>
    <row r="15" spans="1:5" x14ac:dyDescent="0.25">
      <c r="B15" s="18"/>
      <c r="C15" s="18"/>
    </row>
    <row r="16" spans="1:5" x14ac:dyDescent="0.25">
      <c r="B16" s="18"/>
      <c r="C16" s="18"/>
    </row>
    <row r="17" spans="2:3" x14ac:dyDescent="0.25">
      <c r="B17" s="18"/>
      <c r="C17" s="18"/>
    </row>
    <row r="18" spans="2:3" x14ac:dyDescent="0.25">
      <c r="B18" s="18"/>
      <c r="C18" s="18"/>
    </row>
  </sheetData>
  <pageMargins left="0.7" right="0.7" top="0.78740157499999996" bottom="0.78740157499999996" header="0.3" footer="0.3"/>
  <pageSetup paperSize="9" orientation="portrait" r:id="rId1"/>
  <headerFooter>
    <oddHeader>&amp;L161413_1 R. JELÍNEK - REVITALIZACE A DOSTAVBA OBJEKTU EGALIZACE I. A II.&amp;C
FASÁDNÍ ŽALUZIE A MŘÍŽKY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Normal="100" workbookViewId="0">
      <selection activeCell="D12" sqref="D12"/>
    </sheetView>
  </sheetViews>
  <sheetFormatPr defaultRowHeight="15" x14ac:dyDescent="0.25"/>
  <cols>
    <col min="2" max="2" width="30.7109375" customWidth="1"/>
    <col min="3" max="3" width="27.140625" customWidth="1"/>
    <col min="4" max="4" width="16" customWidth="1"/>
  </cols>
  <sheetData>
    <row r="1" spans="1:4" x14ac:dyDescent="0.25">
      <c r="A1" s="65" t="s">
        <v>50</v>
      </c>
      <c r="B1" s="65" t="s">
        <v>262</v>
      </c>
      <c r="C1" s="65" t="s">
        <v>131</v>
      </c>
      <c r="D1" s="65" t="s">
        <v>264</v>
      </c>
    </row>
    <row r="2" spans="1:4" ht="36" customHeight="1" x14ac:dyDescent="0.25">
      <c r="A2" s="184" t="s">
        <v>263</v>
      </c>
      <c r="B2" s="185"/>
      <c r="C2" s="186" t="s">
        <v>266</v>
      </c>
      <c r="D2" s="188" t="s">
        <v>269</v>
      </c>
    </row>
    <row r="3" spans="1:4" ht="21" customHeight="1" x14ac:dyDescent="0.25">
      <c r="A3" s="184"/>
      <c r="B3" s="185"/>
      <c r="C3" s="187" t="s">
        <v>267</v>
      </c>
      <c r="D3" s="189"/>
    </row>
    <row r="4" spans="1:4" ht="69" customHeight="1" x14ac:dyDescent="0.25">
      <c r="A4" s="184"/>
      <c r="B4" s="185"/>
      <c r="C4" s="186" t="s">
        <v>270</v>
      </c>
      <c r="D4" s="190"/>
    </row>
    <row r="5" spans="1:4" x14ac:dyDescent="0.25">
      <c r="A5" s="18" t="s">
        <v>268</v>
      </c>
    </row>
  </sheetData>
  <mergeCells count="3">
    <mergeCell ref="A2:A4"/>
    <mergeCell ref="D2:D4"/>
    <mergeCell ref="B2:B4"/>
  </mergeCells>
  <pageMargins left="0.7" right="0.7" top="0.78740157499999996" bottom="0.78740157499999996" header="0.3" footer="0.3"/>
  <pageSetup paperSize="9" orientation="portrait" r:id="rId1"/>
  <headerFooter>
    <oddHeader>&amp;L161413_1 R. JELÍNEK - REVITALIZACE A DOSTAVBA OBJEKTU EGALIZACE I. A II.&amp;R
ZÁMEČNICKÉ VÝROBKY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2</vt:i4>
      </vt:variant>
    </vt:vector>
  </HeadingPairs>
  <TitlesOfParts>
    <vt:vector size="10" baseType="lpstr">
      <vt:lpstr>OKNA</vt:lpstr>
      <vt:lpstr>KLEMPIR</vt:lpstr>
      <vt:lpstr>DVERE</vt:lpstr>
      <vt:lpstr>PREKLADY</vt:lpstr>
      <vt:lpstr>List2</vt:lpstr>
      <vt:lpstr>List3</vt:lpstr>
      <vt:lpstr>FASADNI_ZALUZIE_MRIZKY</vt:lpstr>
      <vt:lpstr>ZAMECNIK</vt:lpstr>
      <vt:lpstr>OKNA!Oblast_tisku</vt:lpstr>
      <vt:lpstr>PREKLADY!Oblast_tisku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Rosecká</dc:creator>
  <cp:lastModifiedBy>Rosecká</cp:lastModifiedBy>
  <cp:lastPrinted>2016-08-11T12:52:09Z</cp:lastPrinted>
  <dcterms:created xsi:type="dcterms:W3CDTF">2015-11-03T15:02:52Z</dcterms:created>
  <dcterms:modified xsi:type="dcterms:W3CDTF">2016-08-11T13:45:59Z</dcterms:modified>
</cp:coreProperties>
</file>