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9 Evropské dotace\2017\17EU10_Race Control, Bruntál (Angel Brantanov, FVE)\Výběrové řízení\Přílohy k ZD\"/>
    </mc:Choice>
  </mc:AlternateContent>
  <xr:revisionPtr revIDLastSave="0" documentId="13_ncr:1_{FEB1007C-846F-4827-9E61-78690A770903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Položkový rozpoče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S46" i="1" l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T35" i="1" s="1"/>
  <c r="S34" i="1"/>
  <c r="R34" i="1"/>
  <c r="S33" i="1"/>
  <c r="R33" i="1"/>
  <c r="S32" i="1"/>
  <c r="R32" i="1"/>
  <c r="S31" i="1"/>
  <c r="R31" i="1"/>
  <c r="S30" i="1"/>
  <c r="R30" i="1"/>
  <c r="N28" i="1"/>
  <c r="S28" i="1" s="1"/>
  <c r="S27" i="1"/>
  <c r="R27" i="1"/>
  <c r="N26" i="1"/>
  <c r="R26" i="1" s="1"/>
  <c r="N25" i="1"/>
  <c r="R25" i="1" s="1"/>
  <c r="N24" i="1"/>
  <c r="R24" i="1" s="1"/>
  <c r="S23" i="1"/>
  <c r="R23" i="1"/>
  <c r="N22" i="1"/>
  <c r="S22" i="1" s="1"/>
  <c r="S21" i="1"/>
  <c r="R21" i="1"/>
  <c r="S20" i="1"/>
  <c r="R20" i="1"/>
  <c r="N19" i="1"/>
  <c r="S19" i="1" s="1"/>
  <c r="N18" i="1"/>
  <c r="S18" i="1" s="1"/>
  <c r="S17" i="1"/>
  <c r="N16" i="1"/>
  <c r="S16" i="1" s="1"/>
  <c r="S15" i="1"/>
  <c r="R15" i="1"/>
  <c r="S14" i="1"/>
  <c r="R14" i="1"/>
  <c r="S13" i="1"/>
  <c r="R13" i="1"/>
  <c r="S12" i="1"/>
  <c r="R12" i="1"/>
  <c r="S11" i="1"/>
  <c r="R11" i="1"/>
  <c r="S10" i="1"/>
  <c r="R10" i="1"/>
  <c r="U8" i="1"/>
  <c r="D2" i="1"/>
  <c r="T39" i="1" l="1"/>
  <c r="R17" i="1"/>
  <c r="T44" i="1"/>
  <c r="T11" i="1"/>
  <c r="T14" i="1"/>
  <c r="T17" i="1"/>
  <c r="T33" i="1"/>
  <c r="V35" i="1"/>
  <c r="T38" i="1"/>
  <c r="V39" i="1"/>
  <c r="T27" i="1"/>
  <c r="T41" i="1"/>
  <c r="T10" i="1"/>
  <c r="V10" i="1" s="1"/>
  <c r="T21" i="1"/>
  <c r="T31" i="1"/>
  <c r="T36" i="1"/>
  <c r="T20" i="1"/>
  <c r="S24" i="1"/>
  <c r="T24" i="1" s="1"/>
  <c r="T30" i="1"/>
  <c r="T43" i="1"/>
  <c r="R19" i="1"/>
  <c r="T12" i="1"/>
  <c r="T15" i="1"/>
  <c r="T23" i="1"/>
  <c r="T32" i="1"/>
  <c r="T37" i="1"/>
  <c r="T42" i="1"/>
  <c r="T46" i="1"/>
  <c r="R22" i="1"/>
  <c r="S26" i="1"/>
  <c r="T26" i="1" s="1"/>
  <c r="T13" i="1"/>
  <c r="S25" i="1"/>
  <c r="T25" i="1" s="1"/>
  <c r="T34" i="1"/>
  <c r="T40" i="1"/>
  <c r="T45" i="1"/>
  <c r="T19" i="1"/>
  <c r="R16" i="1"/>
  <c r="R18" i="1"/>
  <c r="R28" i="1"/>
  <c r="N29" i="1"/>
  <c r="V24" i="1" l="1"/>
  <c r="T18" i="1"/>
  <c r="V45" i="1"/>
  <c r="V13" i="1"/>
  <c r="V26" i="1"/>
  <c r="V32" i="1"/>
  <c r="V30" i="1"/>
  <c r="V41" i="1"/>
  <c r="V17" i="1"/>
  <c r="V11" i="1"/>
  <c r="T16" i="1"/>
  <c r="V40" i="1"/>
  <c r="V46" i="1"/>
  <c r="V23" i="1"/>
  <c r="V36" i="1"/>
  <c r="V21" i="1"/>
  <c r="V34" i="1"/>
  <c r="V42" i="1"/>
  <c r="V15" i="1"/>
  <c r="V43" i="1"/>
  <c r="V27" i="1"/>
  <c r="V38" i="1"/>
  <c r="V33" i="1"/>
  <c r="V14" i="1"/>
  <c r="T28" i="1"/>
  <c r="V19" i="1"/>
  <c r="V25" i="1"/>
  <c r="T22" i="1"/>
  <c r="V37" i="1"/>
  <c r="V12" i="1"/>
  <c r="V20" i="1"/>
  <c r="V31" i="1"/>
  <c r="V44" i="1"/>
  <c r="R29" i="1"/>
  <c r="S29" i="1"/>
  <c r="S9" i="1" s="1"/>
  <c r="V22" i="1" l="1"/>
  <c r="V18" i="1"/>
  <c r="S8" i="1"/>
  <c r="V28" i="1"/>
  <c r="V16" i="1"/>
  <c r="T29" i="1"/>
  <c r="R9" i="1"/>
  <c r="R8" i="1" l="1"/>
  <c r="V29" i="1"/>
  <c r="V9" i="1" s="1"/>
  <c r="T9" i="1"/>
  <c r="V8" i="1" l="1"/>
  <c r="T8" i="1"/>
</calcChain>
</file>

<file path=xl/sharedStrings.xml><?xml version="1.0" encoding="utf-8"?>
<sst xmlns="http://schemas.openxmlformats.org/spreadsheetml/2006/main" count="138" uniqueCount="65">
  <si>
    <t xml:space="preserve">FVE  </t>
  </si>
  <si>
    <t>kWp</t>
  </si>
  <si>
    <t>Položkový rozpočet</t>
  </si>
  <si>
    <t>Stavba:</t>
  </si>
  <si>
    <t>VŘ:</t>
  </si>
  <si>
    <t>Fotovoltaika</t>
  </si>
  <si>
    <t>TV</t>
  </si>
  <si>
    <t>KP</t>
  </si>
  <si>
    <t>Kód objektu</t>
  </si>
  <si>
    <t>Číslo</t>
  </si>
  <si>
    <t>Kód</t>
  </si>
  <si>
    <t>MJ</t>
  </si>
  <si>
    <t>Množství</t>
  </si>
  <si>
    <t>Jednotková dodávka</t>
  </si>
  <si>
    <t>Jednotková montáž</t>
  </si>
  <si>
    <t>Jednotková cena</t>
  </si>
  <si>
    <t>Dodávka celkem</t>
  </si>
  <si>
    <t>Montáž celkem</t>
  </si>
  <si>
    <t>Cena celkem</t>
  </si>
  <si>
    <t>Sazba DPH</t>
  </si>
  <si>
    <t>Cena celkem s DPH</t>
  </si>
  <si>
    <t>Cenová soustava</t>
  </si>
  <si>
    <t>Poznámka zadavatele</t>
  </si>
  <si>
    <t>V</t>
  </si>
  <si>
    <t>P_20170930</t>
  </si>
  <si>
    <t>D</t>
  </si>
  <si>
    <t>01</t>
  </si>
  <si>
    <t>K</t>
  </si>
  <si>
    <t>Rozvaděč R-FVE</t>
  </si>
  <si>
    <t>Rozvaděč RDC</t>
  </si>
  <si>
    <t>montáž rozváděče</t>
  </si>
  <si>
    <t>Monitorovací systém panelů (řídící jednotka + sběr dat)</t>
  </si>
  <si>
    <t>Měřící modul a řízení střídačů a baterií</t>
  </si>
  <si>
    <t>střídač 15kW - on grid</t>
  </si>
  <si>
    <t>montáž střídače</t>
  </si>
  <si>
    <t>montáž panelů</t>
  </si>
  <si>
    <t>konstrukce na šikmou střechu</t>
  </si>
  <si>
    <t>uzemnění-CYY 6 včetně kabelových ok</t>
  </si>
  <si>
    <t>pospojení panelů na konstrukci</t>
  </si>
  <si>
    <t>drátěný kabelový žlab Dž 50/50 žár. Zn</t>
  </si>
  <si>
    <t>konzola</t>
  </si>
  <si>
    <t>montáž</t>
  </si>
  <si>
    <t>ohebná trubka</t>
  </si>
  <si>
    <t>koleno s prostupem</t>
  </si>
  <si>
    <t>montáž kabelů DC</t>
  </si>
  <si>
    <t>kabel CYKY-J 5x10</t>
  </si>
  <si>
    <t>konektor MC4</t>
  </si>
  <si>
    <t>montáž konektorů</t>
  </si>
  <si>
    <t>měřící transformátory 150/5</t>
  </si>
  <si>
    <t>FeZn 8</t>
  </si>
  <si>
    <t>Tvarování dílu</t>
  </si>
  <si>
    <t>Antikorozní nátěr</t>
  </si>
  <si>
    <t>montáž uzemnění</t>
  </si>
  <si>
    <t>požární ucpávka</t>
  </si>
  <si>
    <t>podružný materiál</t>
  </si>
  <si>
    <t>práce ve výškách</t>
  </si>
  <si>
    <t>PPV</t>
  </si>
  <si>
    <t>doprava</t>
  </si>
  <si>
    <t>přesun hmot</t>
  </si>
  <si>
    <t>revize</t>
  </si>
  <si>
    <t>panely á 370Wp s možností monitoringu a bezpečného vypnutí na úrovni panelu.</t>
  </si>
  <si>
    <t>zapojování panelů á 370Wp</t>
  </si>
  <si>
    <t>AKUMULACE - střídač 30 kW hybridní bateriový</t>
  </si>
  <si>
    <t>AKUMULACE - Vysokonapěťový systém, napětí
min. 200 V, využitelná kapacita 25 kWh</t>
  </si>
  <si>
    <t>DC kabel, 6mm2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</si>
</sst>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 CE"/>
      <family val="2"/>
      <charset val="238"/>
    </font>
    <font>
      <i/>
      <sz val="10"/>
      <color rgb="FF7C878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6893C6"/>
      </patternFill>
    </fill>
    <fill>
      <patternFill patternType="solid">
        <fgColor rgb="FFDCE6F1"/>
      </patternFill>
    </fill>
    <fill>
      <patternFill patternType="solid">
        <fgColor rgb="FFFAF2C9"/>
      </patternFill>
    </fill>
  </fills>
  <borders count="10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51">
    <xf numFmtId="0" fontId="0" fillId="0" borderId="0" xfId="0"/>
    <xf numFmtId="0" fontId="2" fillId="0" borderId="0" xfId="0" applyFont="1"/>
    <xf numFmtId="2" fontId="2" fillId="0" borderId="0" xfId="0" applyNumberFormat="1" applyFont="1"/>
    <xf numFmtId="49" fontId="0" fillId="0" borderId="0" xfId="0" applyNumberFormat="1"/>
    <xf numFmtId="0" fontId="6" fillId="0" borderId="0" xfId="0" applyFont="1"/>
    <xf numFmtId="0" fontId="0" fillId="0" borderId="0" xfId="0" applyProtection="1">
      <protection locked="0"/>
    </xf>
    <xf numFmtId="49" fontId="6" fillId="0" borderId="0" xfId="0" applyNumberFormat="1" applyFont="1"/>
    <xf numFmtId="0" fontId="8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4" borderId="0" xfId="0" applyFont="1" applyFill="1"/>
    <xf numFmtId="0" fontId="0" fillId="4" borderId="0" xfId="0" applyFill="1"/>
    <xf numFmtId="49" fontId="9" fillId="4" borderId="0" xfId="0" applyNumberFormat="1" applyFont="1" applyFill="1"/>
    <xf numFmtId="0" fontId="0" fillId="4" borderId="0" xfId="0" applyFill="1" applyProtection="1">
      <protection locked="0"/>
    </xf>
    <xf numFmtId="4" fontId="9" fillId="4" borderId="0" xfId="0" applyNumberFormat="1" applyFont="1" applyFill="1"/>
    <xf numFmtId="0" fontId="9" fillId="5" borderId="0" xfId="0" applyFont="1" applyFill="1"/>
    <xf numFmtId="0" fontId="0" fillId="5" borderId="0" xfId="0" applyFill="1"/>
    <xf numFmtId="49" fontId="9" fillId="5" borderId="0" xfId="0" applyNumberFormat="1" applyFont="1" applyFill="1"/>
    <xf numFmtId="0" fontId="0" fillId="5" borderId="0" xfId="0" applyFill="1" applyProtection="1">
      <protection locked="0"/>
    </xf>
    <xf numFmtId="4" fontId="9" fillId="5" borderId="0" xfId="0" applyNumberFormat="1" applyFont="1" applyFill="1"/>
    <xf numFmtId="0" fontId="0" fillId="0" borderId="7" xfId="0" applyBorder="1"/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4" fontId="0" fillId="6" borderId="7" xfId="0" applyNumberFormat="1" applyFill="1" applyBorder="1" applyProtection="1">
      <protection locked="0"/>
    </xf>
    <xf numFmtId="4" fontId="0" fillId="0" borderId="7" xfId="0" applyNumberFormat="1" applyBorder="1"/>
    <xf numFmtId="9" fontId="0" fillId="6" borderId="7" xfId="0" applyNumberFormat="1" applyFill="1" applyBorder="1" applyProtection="1">
      <protection locked="0"/>
    </xf>
    <xf numFmtId="0" fontId="1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</cellXfs>
  <cellStyles count="3">
    <cellStyle name="60 % – Zvýraznění 2" xfId="1" builtinId="36"/>
    <cellStyle name="Normální" xfId="0" builtinId="0"/>
    <cellStyle name="normální_POL.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38100</xdr:rowOff>
    </xdr:from>
    <xdr:to>
      <xdr:col>25</xdr:col>
      <xdr:colOff>7620</xdr:colOff>
      <xdr:row>0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E6A7E4B-8F7A-4191-A5E2-0CBC9BDD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5700" y="38100"/>
          <a:ext cx="76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0_SUNLUX_Projekty_2017\_OPPIK_1obalov&#225;_Bratovanov_Brno_Kr&#225;lovopolsk&#225;_RACE%20CONTROL\07_OPPIK\RaceControl_30kW_hybrid_roz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ný rozpočet"/>
      <sheetName val="Položkový rozpočet"/>
    </sheetNames>
    <sheetDataSet>
      <sheetData sheetId="0" refreshError="1">
        <row r="3">
          <cell r="C3" t="str">
            <v xml:space="preserve"> realizace FV-elektrárny 29,7 kWp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tabSelected="1" topLeftCell="A22" workbookViewId="0">
      <selection activeCell="F35" sqref="F35:L35"/>
    </sheetView>
  </sheetViews>
  <sheetFormatPr defaultColWidth="8.88671875" defaultRowHeight="14.4" x14ac:dyDescent="0.3"/>
  <cols>
    <col min="3" max="3" width="10.44140625" bestFit="1" customWidth="1"/>
    <col min="9" max="9" width="5.33203125" customWidth="1"/>
    <col min="10" max="10" width="2.44140625" customWidth="1"/>
    <col min="11" max="11" width="5.44140625" customWidth="1"/>
    <col min="12" max="12" width="2.6640625" customWidth="1"/>
    <col min="15" max="16" width="8.88671875" customWidth="1"/>
    <col min="17" max="17" width="11.33203125" customWidth="1"/>
    <col min="18" max="18" width="13.44140625" customWidth="1"/>
    <col min="19" max="19" width="10.88671875" customWidth="1"/>
    <col min="20" max="20" width="14.33203125" customWidth="1"/>
    <col min="22" max="22" width="14.109375" customWidth="1"/>
    <col min="25" max="25" width="19.6640625" customWidth="1"/>
  </cols>
  <sheetData>
    <row r="1" spans="1:25" ht="52.5" customHeight="1" x14ac:dyDescent="0.5">
      <c r="B1" s="1" t="s">
        <v>0</v>
      </c>
      <c r="C1" s="2">
        <v>29.7</v>
      </c>
      <c r="D1" s="1" t="s">
        <v>1</v>
      </c>
      <c r="E1" s="3"/>
      <c r="M1" s="43" t="s">
        <v>2</v>
      </c>
      <c r="N1" s="43"/>
      <c r="O1" s="43"/>
      <c r="P1" s="43"/>
      <c r="Q1" s="43"/>
      <c r="R1" s="43"/>
      <c r="S1" s="43"/>
      <c r="T1" s="44"/>
      <c r="U1" s="44"/>
      <c r="V1" s="44"/>
      <c r="W1" s="44"/>
      <c r="X1" s="44"/>
      <c r="Y1" s="44"/>
    </row>
    <row r="2" spans="1:25" ht="18" x14ac:dyDescent="0.35">
      <c r="A2" s="4" t="s">
        <v>3</v>
      </c>
      <c r="D2" t="str">
        <f>'[1]Souhrnný rozpočet'!C3</f>
        <v xml:space="preserve"> realizace FV-elektrárny 29,7 kWp</v>
      </c>
      <c r="E2" s="3"/>
      <c r="Q2" s="5"/>
      <c r="T2" s="45"/>
      <c r="U2" s="45"/>
      <c r="V2" s="45"/>
      <c r="W2" s="45"/>
      <c r="X2" s="45"/>
      <c r="Y2" s="45"/>
    </row>
    <row r="3" spans="1:25" ht="18" x14ac:dyDescent="0.35">
      <c r="A3" s="4" t="s">
        <v>4</v>
      </c>
      <c r="D3" t="s">
        <v>5</v>
      </c>
      <c r="E3" s="6"/>
      <c r="Q3" s="5"/>
      <c r="T3" s="46"/>
      <c r="U3" s="47"/>
      <c r="V3" s="47"/>
      <c r="W3" s="47"/>
      <c r="X3" s="47"/>
      <c r="Y3" s="47"/>
    </row>
    <row r="4" spans="1:25" x14ac:dyDescent="0.3">
      <c r="E4" s="3"/>
      <c r="Q4" s="5"/>
      <c r="T4" s="46"/>
      <c r="U4" s="47"/>
      <c r="V4" s="47"/>
      <c r="W4" s="47"/>
      <c r="X4" s="47"/>
      <c r="Y4" s="47"/>
    </row>
    <row r="5" spans="1:25" ht="15" customHeight="1" x14ac:dyDescent="0.3">
      <c r="A5" s="29" t="s">
        <v>6</v>
      </c>
      <c r="B5" s="29" t="s">
        <v>7</v>
      </c>
      <c r="C5" s="37" t="s">
        <v>8</v>
      </c>
      <c r="D5" s="34" t="s">
        <v>9</v>
      </c>
      <c r="E5" s="48" t="s">
        <v>10</v>
      </c>
      <c r="F5" s="29"/>
      <c r="G5" s="29"/>
      <c r="H5" s="29"/>
      <c r="I5" s="29"/>
      <c r="J5" s="29"/>
      <c r="K5" s="29"/>
      <c r="L5" s="29"/>
      <c r="M5" s="29" t="s">
        <v>11</v>
      </c>
      <c r="N5" s="29" t="s">
        <v>12</v>
      </c>
      <c r="O5" s="34" t="s">
        <v>13</v>
      </c>
      <c r="P5" s="34" t="s">
        <v>14</v>
      </c>
      <c r="Q5" s="40" t="s">
        <v>15</v>
      </c>
      <c r="R5" s="34" t="s">
        <v>16</v>
      </c>
      <c r="S5" s="34" t="s">
        <v>17</v>
      </c>
      <c r="T5" s="37" t="s">
        <v>18</v>
      </c>
      <c r="U5" s="34" t="s">
        <v>19</v>
      </c>
      <c r="V5" s="34" t="s">
        <v>20</v>
      </c>
      <c r="W5" s="7"/>
      <c r="X5" s="34" t="s">
        <v>21</v>
      </c>
      <c r="Y5" s="29" t="s">
        <v>22</v>
      </c>
    </row>
    <row r="6" spans="1:25" x14ac:dyDescent="0.3">
      <c r="A6" s="30"/>
      <c r="B6" s="30"/>
      <c r="C6" s="38"/>
      <c r="D6" s="35"/>
      <c r="E6" s="49"/>
      <c r="F6" s="30"/>
      <c r="G6" s="30"/>
      <c r="H6" s="30"/>
      <c r="I6" s="30"/>
      <c r="J6" s="30"/>
      <c r="K6" s="30"/>
      <c r="L6" s="30"/>
      <c r="M6" s="30"/>
      <c r="N6" s="30"/>
      <c r="O6" s="35"/>
      <c r="P6" s="35"/>
      <c r="Q6" s="41"/>
      <c r="R6" s="35"/>
      <c r="S6" s="35"/>
      <c r="T6" s="38"/>
      <c r="U6" s="35"/>
      <c r="V6" s="35"/>
      <c r="W6" s="8"/>
      <c r="X6" s="35"/>
      <c r="Y6" s="30"/>
    </row>
    <row r="7" spans="1:25" x14ac:dyDescent="0.3">
      <c r="A7" s="31"/>
      <c r="B7" s="31"/>
      <c r="C7" s="39"/>
      <c r="D7" s="36"/>
      <c r="E7" s="50"/>
      <c r="F7" s="31"/>
      <c r="G7" s="31"/>
      <c r="H7" s="31"/>
      <c r="I7" s="31"/>
      <c r="J7" s="31"/>
      <c r="K7" s="31"/>
      <c r="L7" s="31"/>
      <c r="M7" s="31"/>
      <c r="N7" s="31"/>
      <c r="O7" s="36"/>
      <c r="P7" s="36"/>
      <c r="Q7" s="42"/>
      <c r="R7" s="36"/>
      <c r="S7" s="36"/>
      <c r="T7" s="39"/>
      <c r="U7" s="36"/>
      <c r="V7" s="36"/>
      <c r="W7" s="9"/>
      <c r="X7" s="36"/>
      <c r="Y7" s="31"/>
    </row>
    <row r="8" spans="1:25" x14ac:dyDescent="0.3">
      <c r="A8" s="10" t="s">
        <v>23</v>
      </c>
      <c r="B8" s="10"/>
      <c r="C8" s="10"/>
      <c r="D8" s="11"/>
      <c r="E8" s="12" t="s">
        <v>24</v>
      </c>
      <c r="F8" s="32"/>
      <c r="G8" s="32"/>
      <c r="H8" s="32"/>
      <c r="I8" s="32"/>
      <c r="J8" s="32"/>
      <c r="K8" s="32"/>
      <c r="L8" s="32"/>
      <c r="M8" s="11"/>
      <c r="N8" s="11"/>
      <c r="O8" s="11"/>
      <c r="P8" s="11"/>
      <c r="Q8" s="13"/>
      <c r="R8" s="14">
        <f xml:space="preserve"> 'Položkový rozpočet'!R9</f>
        <v>0</v>
      </c>
      <c r="S8" s="14">
        <f xml:space="preserve"> 'Položkový rozpočet'!S9</f>
        <v>0</v>
      </c>
      <c r="T8" s="14">
        <f xml:space="preserve"> 'Položkový rozpočet'!T9</f>
        <v>0</v>
      </c>
      <c r="U8" s="14">
        <f xml:space="preserve"> 'Položkový rozpočet'!U9</f>
        <v>0</v>
      </c>
      <c r="V8" s="14">
        <f xml:space="preserve"> 'Položkový rozpočet'!V9</f>
        <v>0</v>
      </c>
      <c r="W8">
        <v>0</v>
      </c>
      <c r="Y8" s="11"/>
    </row>
    <row r="9" spans="1:25" x14ac:dyDescent="0.3">
      <c r="A9" s="15" t="s">
        <v>25</v>
      </c>
      <c r="B9" s="15"/>
      <c r="C9" s="15" t="s">
        <v>26</v>
      </c>
      <c r="D9" s="16"/>
      <c r="E9" s="17"/>
      <c r="F9" s="33"/>
      <c r="G9" s="33"/>
      <c r="H9" s="33"/>
      <c r="I9" s="33"/>
      <c r="J9" s="33"/>
      <c r="K9" s="33"/>
      <c r="L9" s="33"/>
      <c r="M9" s="16"/>
      <c r="N9" s="16"/>
      <c r="O9" s="16"/>
      <c r="P9" s="16"/>
      <c r="Q9" s="18"/>
      <c r="R9" s="19">
        <f>SUM(R10:R45)</f>
        <v>0</v>
      </c>
      <c r="S9" s="19">
        <f>SUM(S10:S45)</f>
        <v>0</v>
      </c>
      <c r="T9" s="19">
        <f>SUM(T10:T46)</f>
        <v>0</v>
      </c>
      <c r="U9" s="16"/>
      <c r="V9" s="19">
        <f>SUM(V10:V45)</f>
        <v>0</v>
      </c>
      <c r="W9">
        <v>4</v>
      </c>
      <c r="Y9" s="16"/>
    </row>
    <row r="10" spans="1:25" ht="15" customHeight="1" x14ac:dyDescent="0.3">
      <c r="A10" s="20" t="s">
        <v>27</v>
      </c>
      <c r="B10" s="20"/>
      <c r="C10" s="20" t="s">
        <v>26</v>
      </c>
      <c r="D10" s="21">
        <v>1</v>
      </c>
      <c r="E10" s="21">
        <v>1</v>
      </c>
      <c r="F10" s="27" t="s">
        <v>28</v>
      </c>
      <c r="G10" s="27"/>
      <c r="H10" s="27"/>
      <c r="I10" s="27"/>
      <c r="J10" s="27"/>
      <c r="K10" s="27"/>
      <c r="L10" s="28"/>
      <c r="M10" s="20"/>
      <c r="N10" s="22">
        <v>1</v>
      </c>
      <c r="Q10" s="23">
        <f>O10+P10</f>
        <v>0</v>
      </c>
      <c r="R10">
        <f>O10*N10</f>
        <v>0</v>
      </c>
      <c r="S10">
        <f>P10*N10</f>
        <v>0</v>
      </c>
      <c r="T10" s="24">
        <f xml:space="preserve"> ROUND('Položkový rozpočet'!R10+S10,2)</f>
        <v>0</v>
      </c>
      <c r="U10" s="25">
        <v>0.21</v>
      </c>
      <c r="V10" s="24">
        <f xml:space="preserve"> (1+'Položkový rozpočet'!U10)*ROUND('Položkový rozpočet'!T10,3)</f>
        <v>0</v>
      </c>
      <c r="W10">
        <v>5</v>
      </c>
      <c r="Y10" s="26"/>
    </row>
    <row r="11" spans="1:25" ht="15" customHeight="1" x14ac:dyDescent="0.3">
      <c r="A11" s="20" t="s">
        <v>27</v>
      </c>
      <c r="B11" s="20"/>
      <c r="C11" s="20" t="s">
        <v>26</v>
      </c>
      <c r="D11" s="21">
        <v>2</v>
      </c>
      <c r="E11" s="21">
        <v>2</v>
      </c>
      <c r="F11" s="27" t="s">
        <v>29</v>
      </c>
      <c r="G11" s="27"/>
      <c r="H11" s="27"/>
      <c r="I11" s="27"/>
      <c r="J11" s="27"/>
      <c r="K11" s="27"/>
      <c r="L11" s="28"/>
      <c r="M11" s="20"/>
      <c r="N11" s="22">
        <v>1</v>
      </c>
      <c r="Q11" s="23">
        <f t="shared" ref="Q11:Q45" si="0">O11+P11</f>
        <v>0</v>
      </c>
      <c r="R11">
        <f t="shared" ref="R11:R45" si="1">O11*N11</f>
        <v>0</v>
      </c>
      <c r="S11">
        <f t="shared" ref="S11:S45" si="2">P11*N11</f>
        <v>0</v>
      </c>
      <c r="T11" s="24">
        <f xml:space="preserve"> ROUND('Položkový rozpočet'!R11+S11,2)</f>
        <v>0</v>
      </c>
      <c r="U11" s="25">
        <v>0.21</v>
      </c>
      <c r="V11" s="24">
        <f xml:space="preserve"> (1+'Položkový rozpočet'!U11)*ROUND('Položkový rozpočet'!T11,3)</f>
        <v>0</v>
      </c>
      <c r="W11">
        <v>5</v>
      </c>
      <c r="Y11" s="26"/>
    </row>
    <row r="12" spans="1:25" ht="15" customHeight="1" x14ac:dyDescent="0.3">
      <c r="A12" s="20" t="s">
        <v>27</v>
      </c>
      <c r="B12" s="20"/>
      <c r="C12" s="20" t="s">
        <v>26</v>
      </c>
      <c r="D12" s="21">
        <v>3</v>
      </c>
      <c r="E12" s="21">
        <v>3</v>
      </c>
      <c r="F12" s="27" t="s">
        <v>30</v>
      </c>
      <c r="G12" s="27"/>
      <c r="H12" s="27"/>
      <c r="I12" s="27"/>
      <c r="J12" s="27"/>
      <c r="K12" s="27"/>
      <c r="L12" s="28"/>
      <c r="M12" s="20"/>
      <c r="N12" s="22">
        <v>2</v>
      </c>
      <c r="Q12" s="23">
        <f t="shared" si="0"/>
        <v>0</v>
      </c>
      <c r="R12">
        <f t="shared" si="1"/>
        <v>0</v>
      </c>
      <c r="S12">
        <f t="shared" si="2"/>
        <v>0</v>
      </c>
      <c r="T12" s="24">
        <f xml:space="preserve"> ROUND('Položkový rozpočet'!R12+S12,2)</f>
        <v>0</v>
      </c>
      <c r="U12" s="25">
        <v>0.21</v>
      </c>
      <c r="V12" s="24">
        <f xml:space="preserve"> (1+'Položkový rozpočet'!U12)*ROUND('Položkový rozpočet'!T12,3)</f>
        <v>0</v>
      </c>
      <c r="W12">
        <v>5</v>
      </c>
      <c r="Y12" s="26"/>
    </row>
    <row r="13" spans="1:25" ht="30" customHeight="1" x14ac:dyDescent="0.3">
      <c r="A13" s="20" t="s">
        <v>27</v>
      </c>
      <c r="B13" s="20"/>
      <c r="C13" s="20" t="s">
        <v>26</v>
      </c>
      <c r="D13" s="21">
        <v>4</v>
      </c>
      <c r="E13" s="21">
        <v>4</v>
      </c>
      <c r="F13" s="27" t="s">
        <v>60</v>
      </c>
      <c r="G13" s="27"/>
      <c r="H13" s="27"/>
      <c r="I13" s="27"/>
      <c r="J13" s="27"/>
      <c r="K13" s="27"/>
      <c r="L13" s="28"/>
      <c r="M13" s="20"/>
      <c r="N13" s="22">
        <v>80</v>
      </c>
      <c r="Q13" s="23">
        <f t="shared" si="0"/>
        <v>0</v>
      </c>
      <c r="R13">
        <f t="shared" si="1"/>
        <v>0</v>
      </c>
      <c r="S13">
        <f t="shared" si="2"/>
        <v>0</v>
      </c>
      <c r="T13" s="24">
        <f xml:space="preserve"> ROUND('Položkový rozpočet'!R13+S13,2)</f>
        <v>0</v>
      </c>
      <c r="U13" s="25">
        <v>0.21</v>
      </c>
      <c r="V13" s="24">
        <f xml:space="preserve"> (1+'Položkový rozpočet'!U13)*ROUND('Položkový rozpočet'!T13,3)</f>
        <v>0</v>
      </c>
      <c r="W13">
        <v>5</v>
      </c>
      <c r="Y13" s="26"/>
    </row>
    <row r="14" spans="1:25" ht="30" customHeight="1" x14ac:dyDescent="0.3">
      <c r="A14" s="20" t="s">
        <v>27</v>
      </c>
      <c r="B14" s="20"/>
      <c r="C14" s="20" t="s">
        <v>26</v>
      </c>
      <c r="D14" s="21">
        <v>5</v>
      </c>
      <c r="E14" s="21">
        <v>5</v>
      </c>
      <c r="F14" s="27" t="s">
        <v>31</v>
      </c>
      <c r="G14" s="27"/>
      <c r="H14" s="27"/>
      <c r="I14" s="27"/>
      <c r="J14" s="27"/>
      <c r="K14" s="27"/>
      <c r="L14" s="28"/>
      <c r="M14" s="20"/>
      <c r="N14" s="22">
        <v>1</v>
      </c>
      <c r="Q14" s="23">
        <f t="shared" si="0"/>
        <v>0</v>
      </c>
      <c r="R14">
        <f t="shared" si="1"/>
        <v>0</v>
      </c>
      <c r="S14">
        <f t="shared" si="2"/>
        <v>0</v>
      </c>
      <c r="T14" s="24">
        <f xml:space="preserve"> ROUND('Položkový rozpočet'!R14+S14,2)</f>
        <v>0</v>
      </c>
      <c r="U14" s="25">
        <v>0.21</v>
      </c>
      <c r="V14" s="24">
        <f xml:space="preserve"> (1+'Položkový rozpočet'!U14)*ROUND('Položkový rozpočet'!T14,3)</f>
        <v>0</v>
      </c>
      <c r="W14">
        <v>5</v>
      </c>
      <c r="Y14" s="26"/>
    </row>
    <row r="15" spans="1:25" ht="30" customHeight="1" x14ac:dyDescent="0.3">
      <c r="A15" s="20" t="s">
        <v>27</v>
      </c>
      <c r="B15" s="20"/>
      <c r="C15" s="20" t="s">
        <v>26</v>
      </c>
      <c r="D15" s="21">
        <v>6</v>
      </c>
      <c r="E15" s="21">
        <v>6</v>
      </c>
      <c r="F15" s="27" t="s">
        <v>32</v>
      </c>
      <c r="G15" s="27"/>
      <c r="H15" s="27"/>
      <c r="I15" s="27"/>
      <c r="J15" s="27"/>
      <c r="K15" s="27"/>
      <c r="L15" s="28"/>
      <c r="M15" s="20"/>
      <c r="N15" s="22">
        <v>1</v>
      </c>
      <c r="Q15" s="23">
        <f t="shared" si="0"/>
        <v>0</v>
      </c>
      <c r="R15">
        <f t="shared" si="1"/>
        <v>0</v>
      </c>
      <c r="S15">
        <f t="shared" si="2"/>
        <v>0</v>
      </c>
      <c r="T15" s="24">
        <f xml:space="preserve"> ROUND('Položkový rozpočet'!R15+S15,2)</f>
        <v>0</v>
      </c>
      <c r="U15" s="25">
        <v>0.21</v>
      </c>
      <c r="V15" s="24">
        <f xml:space="preserve"> (1+'Položkový rozpočet'!U15)*ROUND('Položkový rozpočet'!T15,3)</f>
        <v>0</v>
      </c>
      <c r="W15">
        <v>5</v>
      </c>
      <c r="Y15" s="26"/>
    </row>
    <row r="16" spans="1:25" ht="15" customHeight="1" x14ac:dyDescent="0.3">
      <c r="A16" s="20" t="s">
        <v>27</v>
      </c>
      <c r="B16" s="20"/>
      <c r="C16" s="20" t="s">
        <v>26</v>
      </c>
      <c r="D16" s="21">
        <v>7</v>
      </c>
      <c r="E16" s="21">
        <v>7</v>
      </c>
      <c r="F16" s="27" t="s">
        <v>61</v>
      </c>
      <c r="G16" s="27"/>
      <c r="H16" s="27"/>
      <c r="I16" s="27"/>
      <c r="J16" s="27"/>
      <c r="K16" s="27"/>
      <c r="L16" s="28"/>
      <c r="M16" s="20"/>
      <c r="N16" s="22">
        <f>N13</f>
        <v>80</v>
      </c>
      <c r="Q16" s="23">
        <f t="shared" si="0"/>
        <v>0</v>
      </c>
      <c r="R16">
        <f t="shared" si="1"/>
        <v>0</v>
      </c>
      <c r="S16">
        <f t="shared" si="2"/>
        <v>0</v>
      </c>
      <c r="T16" s="24">
        <f xml:space="preserve"> ROUND('Položkový rozpočet'!R16+S16,2)</f>
        <v>0</v>
      </c>
      <c r="U16" s="25">
        <v>0.21</v>
      </c>
      <c r="V16" s="24">
        <f xml:space="preserve"> (1+'Položkový rozpočet'!U16)*ROUND('Položkový rozpočet'!T16,3)</f>
        <v>0</v>
      </c>
      <c r="W16">
        <v>5</v>
      </c>
      <c r="Y16" s="26"/>
    </row>
    <row r="17" spans="1:25" ht="15" customHeight="1" x14ac:dyDescent="0.3">
      <c r="A17" s="20" t="s">
        <v>27</v>
      </c>
      <c r="B17" s="20"/>
      <c r="C17" s="20" t="s">
        <v>26</v>
      </c>
      <c r="D17" s="21">
        <v>8</v>
      </c>
      <c r="E17" s="21">
        <v>8</v>
      </c>
      <c r="F17" s="27" t="s">
        <v>33</v>
      </c>
      <c r="G17" s="27"/>
      <c r="H17" s="27"/>
      <c r="I17" s="27"/>
      <c r="J17" s="27"/>
      <c r="K17" s="27"/>
      <c r="L17" s="28"/>
      <c r="M17" s="20"/>
      <c r="N17" s="22">
        <v>2</v>
      </c>
      <c r="Q17" s="23">
        <f t="shared" si="0"/>
        <v>0</v>
      </c>
      <c r="R17">
        <f t="shared" si="1"/>
        <v>0</v>
      </c>
      <c r="S17">
        <f t="shared" si="2"/>
        <v>0</v>
      </c>
      <c r="T17" s="24">
        <f xml:space="preserve"> ROUND('Položkový rozpočet'!R17+S17,2)</f>
        <v>0</v>
      </c>
      <c r="U17" s="25">
        <v>0.21</v>
      </c>
      <c r="V17" s="24">
        <f xml:space="preserve"> (1+'Položkový rozpočet'!U17)*ROUND('Položkový rozpočet'!T17,3)</f>
        <v>0</v>
      </c>
      <c r="W17">
        <v>4</v>
      </c>
      <c r="Y17" s="26"/>
    </row>
    <row r="18" spans="1:25" ht="15" customHeight="1" x14ac:dyDescent="0.3">
      <c r="A18" s="20" t="s">
        <v>27</v>
      </c>
      <c r="B18" s="20"/>
      <c r="C18" s="20" t="s">
        <v>26</v>
      </c>
      <c r="D18" s="21">
        <v>9</v>
      </c>
      <c r="E18" s="21">
        <v>9</v>
      </c>
      <c r="F18" s="27" t="s">
        <v>34</v>
      </c>
      <c r="G18" s="27"/>
      <c r="H18" s="27"/>
      <c r="I18" s="27"/>
      <c r="J18" s="27"/>
      <c r="K18" s="27"/>
      <c r="L18" s="28"/>
      <c r="M18" s="20"/>
      <c r="N18" s="22">
        <f>N17+N46</f>
        <v>3</v>
      </c>
      <c r="Q18" s="23">
        <f t="shared" si="0"/>
        <v>0</v>
      </c>
      <c r="R18">
        <f t="shared" si="1"/>
        <v>0</v>
      </c>
      <c r="S18">
        <f t="shared" si="2"/>
        <v>0</v>
      </c>
      <c r="T18" s="24">
        <f xml:space="preserve"> ROUND('Položkový rozpočet'!R18+S18,2)</f>
        <v>0</v>
      </c>
      <c r="U18" s="25">
        <v>0.21</v>
      </c>
      <c r="V18" s="24">
        <f xml:space="preserve"> (1+'Položkový rozpočet'!U18)*ROUND('Položkový rozpočet'!T18,3)</f>
        <v>0</v>
      </c>
      <c r="W18">
        <v>5</v>
      </c>
      <c r="Y18" s="26"/>
    </row>
    <row r="19" spans="1:25" ht="15" customHeight="1" x14ac:dyDescent="0.3">
      <c r="A19" s="20" t="s">
        <v>27</v>
      </c>
      <c r="B19" s="20"/>
      <c r="C19" s="20" t="s">
        <v>26</v>
      </c>
      <c r="D19" s="21">
        <v>10</v>
      </c>
      <c r="E19" s="21">
        <v>10</v>
      </c>
      <c r="F19" s="27" t="s">
        <v>35</v>
      </c>
      <c r="G19" s="27"/>
      <c r="H19" s="27"/>
      <c r="I19" s="27"/>
      <c r="J19" s="27"/>
      <c r="K19" s="27"/>
      <c r="L19" s="28"/>
      <c r="M19" s="20"/>
      <c r="N19" s="22">
        <f>N13</f>
        <v>80</v>
      </c>
      <c r="Q19" s="23">
        <f t="shared" si="0"/>
        <v>0</v>
      </c>
      <c r="R19">
        <f t="shared" si="1"/>
        <v>0</v>
      </c>
      <c r="S19">
        <f t="shared" si="2"/>
        <v>0</v>
      </c>
      <c r="T19" s="24">
        <f xml:space="preserve"> ROUND('Položkový rozpočet'!R19+S19,2)</f>
        <v>0</v>
      </c>
      <c r="U19" s="25">
        <v>0.21</v>
      </c>
      <c r="V19" s="24">
        <f xml:space="preserve"> (1+'Položkový rozpočet'!U19)*ROUND('Položkový rozpočet'!T19,3)</f>
        <v>0</v>
      </c>
      <c r="W19">
        <v>5</v>
      </c>
      <c r="Y19" s="26"/>
    </row>
    <row r="20" spans="1:25" ht="15" customHeight="1" x14ac:dyDescent="0.3">
      <c r="A20" s="20" t="s">
        <v>27</v>
      </c>
      <c r="B20" s="20"/>
      <c r="C20" s="20" t="s">
        <v>26</v>
      </c>
      <c r="D20" s="21">
        <v>11</v>
      </c>
      <c r="E20" s="21">
        <v>11</v>
      </c>
      <c r="F20" s="27" t="s">
        <v>36</v>
      </c>
      <c r="G20" s="27"/>
      <c r="H20" s="27"/>
      <c r="I20" s="27"/>
      <c r="J20" s="27"/>
      <c r="K20" s="27"/>
      <c r="L20" s="28"/>
      <c r="M20" s="20"/>
      <c r="N20" s="22">
        <v>1</v>
      </c>
      <c r="Q20" s="23">
        <f t="shared" si="0"/>
        <v>0</v>
      </c>
      <c r="R20">
        <f t="shared" si="1"/>
        <v>0</v>
      </c>
      <c r="S20">
        <f t="shared" si="2"/>
        <v>0</v>
      </c>
      <c r="T20" s="24">
        <f xml:space="preserve"> ROUND('Položkový rozpočet'!R20+S20,2)</f>
        <v>0</v>
      </c>
      <c r="U20" s="25">
        <v>0.21</v>
      </c>
      <c r="V20" s="24">
        <f xml:space="preserve"> (1+'Položkový rozpočet'!U20)*ROUND('Položkový rozpočet'!T20,3)</f>
        <v>0</v>
      </c>
      <c r="W20">
        <v>5</v>
      </c>
      <c r="Y20" s="26"/>
    </row>
    <row r="21" spans="1:25" ht="15" customHeight="1" x14ac:dyDescent="0.3">
      <c r="A21" s="20" t="s">
        <v>27</v>
      </c>
      <c r="B21" s="20"/>
      <c r="C21" s="20" t="s">
        <v>26</v>
      </c>
      <c r="D21" s="21">
        <v>12</v>
      </c>
      <c r="E21" s="21">
        <v>12</v>
      </c>
      <c r="F21" s="27" t="s">
        <v>37</v>
      </c>
      <c r="G21" s="27"/>
      <c r="H21" s="27"/>
      <c r="I21" s="27"/>
      <c r="J21" s="27"/>
      <c r="K21" s="27"/>
      <c r="L21" s="28"/>
      <c r="M21" s="20"/>
      <c r="N21" s="22">
        <v>10</v>
      </c>
      <c r="Q21" s="23">
        <f t="shared" si="0"/>
        <v>0</v>
      </c>
      <c r="R21">
        <f t="shared" si="1"/>
        <v>0</v>
      </c>
      <c r="S21">
        <f t="shared" si="2"/>
        <v>0</v>
      </c>
      <c r="T21" s="24">
        <f xml:space="preserve"> ROUND('Položkový rozpočet'!R21+S21,2)</f>
        <v>0</v>
      </c>
      <c r="U21" s="25">
        <v>0.21</v>
      </c>
      <c r="V21" s="24">
        <f xml:space="preserve"> (1+'Položkový rozpočet'!U21)*ROUND('Položkový rozpočet'!T21,3)</f>
        <v>0</v>
      </c>
      <c r="W21">
        <v>5</v>
      </c>
      <c r="Y21" s="26"/>
    </row>
    <row r="22" spans="1:25" ht="15" customHeight="1" x14ac:dyDescent="0.3">
      <c r="A22" s="20" t="s">
        <v>27</v>
      </c>
      <c r="B22" s="20"/>
      <c r="C22" s="20" t="s">
        <v>26</v>
      </c>
      <c r="D22" s="21">
        <v>13</v>
      </c>
      <c r="E22" s="21">
        <v>13</v>
      </c>
      <c r="F22" s="27" t="s">
        <v>38</v>
      </c>
      <c r="G22" s="27"/>
      <c r="H22" s="27"/>
      <c r="I22" s="27"/>
      <c r="J22" s="27"/>
      <c r="K22" s="27"/>
      <c r="L22" s="28"/>
      <c r="M22" s="20"/>
      <c r="N22" s="22">
        <f>N13</f>
        <v>80</v>
      </c>
      <c r="Q22" s="23">
        <f t="shared" si="0"/>
        <v>0</v>
      </c>
      <c r="R22">
        <f t="shared" si="1"/>
        <v>0</v>
      </c>
      <c r="S22">
        <f t="shared" si="2"/>
        <v>0</v>
      </c>
      <c r="T22" s="24">
        <f xml:space="preserve"> ROUND('Položkový rozpočet'!R22+S22,2)</f>
        <v>0</v>
      </c>
      <c r="U22" s="25">
        <v>0.21</v>
      </c>
      <c r="V22" s="24">
        <f xml:space="preserve"> (1+'Položkový rozpočet'!U22)*ROUND('Položkový rozpočet'!T22,3)</f>
        <v>0</v>
      </c>
      <c r="W22">
        <v>5</v>
      </c>
      <c r="Y22" s="26"/>
    </row>
    <row r="23" spans="1:25" ht="15" customHeight="1" x14ac:dyDescent="0.3">
      <c r="A23" s="20" t="s">
        <v>27</v>
      </c>
      <c r="B23" s="20"/>
      <c r="C23" s="20" t="s">
        <v>26</v>
      </c>
      <c r="D23" s="21">
        <v>14</v>
      </c>
      <c r="E23" s="21">
        <v>14</v>
      </c>
      <c r="F23" s="27" t="s">
        <v>39</v>
      </c>
      <c r="G23" s="27"/>
      <c r="H23" s="27"/>
      <c r="I23" s="27"/>
      <c r="J23" s="27"/>
      <c r="K23" s="27"/>
      <c r="L23" s="28"/>
      <c r="M23" s="20"/>
      <c r="N23" s="22">
        <v>15</v>
      </c>
      <c r="Q23" s="23">
        <f t="shared" si="0"/>
        <v>0</v>
      </c>
      <c r="R23">
        <f t="shared" si="1"/>
        <v>0</v>
      </c>
      <c r="S23">
        <f t="shared" si="2"/>
        <v>0</v>
      </c>
      <c r="T23" s="24">
        <f xml:space="preserve"> ROUND('Položkový rozpočet'!R23+S23,2)</f>
        <v>0</v>
      </c>
      <c r="U23" s="25">
        <v>0.21</v>
      </c>
      <c r="V23" s="24">
        <f xml:space="preserve"> (1+'Položkový rozpočet'!U23)*ROUND('Položkový rozpočet'!T23,3)</f>
        <v>0</v>
      </c>
      <c r="W23">
        <v>5</v>
      </c>
      <c r="Y23" s="26"/>
    </row>
    <row r="24" spans="1:25" x14ac:dyDescent="0.3">
      <c r="A24" s="20" t="s">
        <v>27</v>
      </c>
      <c r="B24" s="20"/>
      <c r="C24" s="20" t="s">
        <v>26</v>
      </c>
      <c r="D24" s="21">
        <v>15</v>
      </c>
      <c r="E24" s="21">
        <v>15</v>
      </c>
      <c r="F24" s="27" t="s">
        <v>40</v>
      </c>
      <c r="G24" s="27"/>
      <c r="H24" s="27"/>
      <c r="I24" s="27"/>
      <c r="J24" s="27"/>
      <c r="K24" s="27"/>
      <c r="L24" s="28"/>
      <c r="M24" s="20"/>
      <c r="N24" s="22">
        <f>N23</f>
        <v>15</v>
      </c>
      <c r="Q24" s="23">
        <f t="shared" si="0"/>
        <v>0</v>
      </c>
      <c r="R24">
        <f t="shared" si="1"/>
        <v>0</v>
      </c>
      <c r="S24">
        <f t="shared" si="2"/>
        <v>0</v>
      </c>
      <c r="T24" s="24">
        <f xml:space="preserve"> ROUND('Položkový rozpočet'!R24+S24,2)</f>
        <v>0</v>
      </c>
      <c r="U24" s="25">
        <v>0.21</v>
      </c>
      <c r="V24" s="24">
        <f xml:space="preserve"> (1+'Položkový rozpočet'!U24)*ROUND('Položkový rozpočet'!T24,3)</f>
        <v>0</v>
      </c>
      <c r="W24">
        <v>5</v>
      </c>
      <c r="Y24" s="26"/>
    </row>
    <row r="25" spans="1:25" x14ac:dyDescent="0.3">
      <c r="A25" s="20" t="s">
        <v>27</v>
      </c>
      <c r="B25" s="20"/>
      <c r="C25" s="20" t="s">
        <v>26</v>
      </c>
      <c r="D25" s="21">
        <v>16</v>
      </c>
      <c r="E25" s="21">
        <v>16</v>
      </c>
      <c r="F25" s="27" t="s">
        <v>41</v>
      </c>
      <c r="G25" s="27"/>
      <c r="H25" s="27"/>
      <c r="I25" s="27"/>
      <c r="J25" s="27"/>
      <c r="K25" s="27"/>
      <c r="L25" s="28"/>
      <c r="M25" s="20"/>
      <c r="N25" s="22">
        <f>N23</f>
        <v>15</v>
      </c>
      <c r="Q25" s="23">
        <f t="shared" si="0"/>
        <v>0</v>
      </c>
      <c r="R25">
        <f t="shared" si="1"/>
        <v>0</v>
      </c>
      <c r="S25">
        <f t="shared" si="2"/>
        <v>0</v>
      </c>
      <c r="T25" s="24">
        <f xml:space="preserve"> ROUND('Položkový rozpočet'!R25+S25,2)</f>
        <v>0</v>
      </c>
      <c r="U25" s="25">
        <v>0.21</v>
      </c>
      <c r="V25" s="24">
        <f xml:space="preserve"> (1+'Položkový rozpočet'!U25)*ROUND('Položkový rozpočet'!T25,3)</f>
        <v>0</v>
      </c>
      <c r="W25">
        <v>5</v>
      </c>
      <c r="Y25" s="26"/>
    </row>
    <row r="26" spans="1:25" ht="15" customHeight="1" x14ac:dyDescent="0.3">
      <c r="A26" s="20" t="s">
        <v>27</v>
      </c>
      <c r="B26" s="20"/>
      <c r="C26" s="20" t="s">
        <v>26</v>
      </c>
      <c r="D26" s="21">
        <v>17</v>
      </c>
      <c r="E26" s="21">
        <v>17</v>
      </c>
      <c r="F26" s="27" t="s">
        <v>42</v>
      </c>
      <c r="G26" s="27"/>
      <c r="H26" s="27"/>
      <c r="I26" s="27"/>
      <c r="J26" s="27"/>
      <c r="K26" s="27"/>
      <c r="L26" s="28"/>
      <c r="M26" s="20"/>
      <c r="N26" s="22">
        <f>N23</f>
        <v>15</v>
      </c>
      <c r="Q26" s="23">
        <f t="shared" si="0"/>
        <v>0</v>
      </c>
      <c r="R26">
        <f t="shared" si="1"/>
        <v>0</v>
      </c>
      <c r="S26">
        <f t="shared" si="2"/>
        <v>0</v>
      </c>
      <c r="T26" s="24">
        <f xml:space="preserve"> ROUND('Položkový rozpočet'!R26+S26,2)</f>
        <v>0</v>
      </c>
      <c r="U26" s="25">
        <v>0.21</v>
      </c>
      <c r="V26" s="24">
        <f xml:space="preserve"> (1+'Položkový rozpočet'!U26)*ROUND('Položkový rozpočet'!T26,3)</f>
        <v>0</v>
      </c>
      <c r="W26">
        <v>5</v>
      </c>
      <c r="Y26" s="26"/>
    </row>
    <row r="27" spans="1:25" ht="15" customHeight="1" x14ac:dyDescent="0.3">
      <c r="A27" s="20" t="s">
        <v>27</v>
      </c>
      <c r="B27" s="20"/>
      <c r="C27" s="20" t="s">
        <v>26</v>
      </c>
      <c r="D27" s="21">
        <v>18</v>
      </c>
      <c r="E27" s="21">
        <v>18</v>
      </c>
      <c r="F27" s="27" t="s">
        <v>43</v>
      </c>
      <c r="G27" s="27"/>
      <c r="H27" s="27"/>
      <c r="I27" s="27"/>
      <c r="J27" s="27"/>
      <c r="K27" s="27"/>
      <c r="L27" s="28"/>
      <c r="M27" s="20"/>
      <c r="N27" s="22">
        <v>2</v>
      </c>
      <c r="Q27" s="23">
        <f t="shared" si="0"/>
        <v>0</v>
      </c>
      <c r="R27">
        <f t="shared" si="1"/>
        <v>0</v>
      </c>
      <c r="S27">
        <f t="shared" si="2"/>
        <v>0</v>
      </c>
      <c r="T27" s="24">
        <f xml:space="preserve"> ROUND('Položkový rozpočet'!R27+S27,2)</f>
        <v>0</v>
      </c>
      <c r="U27" s="25">
        <v>0.21</v>
      </c>
      <c r="V27" s="24">
        <f xml:space="preserve"> (1+'Položkový rozpočet'!U27)*ROUND('Položkový rozpočet'!T27,3)</f>
        <v>0</v>
      </c>
      <c r="W27">
        <v>5</v>
      </c>
      <c r="Y27" s="26"/>
    </row>
    <row r="28" spans="1:25" ht="15" customHeight="1" x14ac:dyDescent="0.3">
      <c r="A28" s="20" t="s">
        <v>27</v>
      </c>
      <c r="B28" s="20"/>
      <c r="C28" s="20" t="s">
        <v>26</v>
      </c>
      <c r="D28" s="21">
        <v>19</v>
      </c>
      <c r="E28" s="21">
        <v>19</v>
      </c>
      <c r="F28" s="27" t="s">
        <v>64</v>
      </c>
      <c r="G28" s="27"/>
      <c r="H28" s="27"/>
      <c r="I28" s="27"/>
      <c r="J28" s="27"/>
      <c r="K28" s="27"/>
      <c r="L28" s="28"/>
      <c r="M28" s="20"/>
      <c r="N28" s="22">
        <f>6*2*50</f>
        <v>600</v>
      </c>
      <c r="Q28" s="23">
        <f t="shared" si="0"/>
        <v>0</v>
      </c>
      <c r="R28">
        <f t="shared" si="1"/>
        <v>0</v>
      </c>
      <c r="S28">
        <f t="shared" si="2"/>
        <v>0</v>
      </c>
      <c r="T28" s="24">
        <f xml:space="preserve"> ROUND('Položkový rozpočet'!R28+S28,2)</f>
        <v>0</v>
      </c>
      <c r="U28" s="25">
        <v>0.21</v>
      </c>
      <c r="V28" s="24">
        <f xml:space="preserve"> (1+'Položkový rozpočet'!U28)*ROUND('Položkový rozpočet'!T28,3)</f>
        <v>0</v>
      </c>
      <c r="W28">
        <v>5</v>
      </c>
      <c r="Y28" s="26"/>
    </row>
    <row r="29" spans="1:25" ht="15" customHeight="1" x14ac:dyDescent="0.3">
      <c r="A29" s="20" t="s">
        <v>27</v>
      </c>
      <c r="B29" s="20"/>
      <c r="C29" s="20" t="s">
        <v>26</v>
      </c>
      <c r="D29" s="21">
        <v>20</v>
      </c>
      <c r="E29" s="21">
        <v>20</v>
      </c>
      <c r="F29" s="27" t="s">
        <v>44</v>
      </c>
      <c r="G29" s="27"/>
      <c r="H29" s="27"/>
      <c r="I29" s="27"/>
      <c r="J29" s="27"/>
      <c r="K29" s="27"/>
      <c r="L29" s="28"/>
      <c r="M29" s="20"/>
      <c r="N29" s="22">
        <f>N28</f>
        <v>600</v>
      </c>
      <c r="Q29" s="23">
        <f t="shared" si="0"/>
        <v>0</v>
      </c>
      <c r="R29">
        <f t="shared" si="1"/>
        <v>0</v>
      </c>
      <c r="S29">
        <f t="shared" si="2"/>
        <v>0</v>
      </c>
      <c r="T29" s="24">
        <f xml:space="preserve"> ROUND('Položkový rozpočet'!R29+S29,2)</f>
        <v>0</v>
      </c>
      <c r="U29" s="25">
        <v>0.21</v>
      </c>
      <c r="V29" s="24">
        <f xml:space="preserve"> (1+'Položkový rozpočet'!U29)*ROUND('Položkový rozpočet'!T29,3)</f>
        <v>0</v>
      </c>
      <c r="W29">
        <v>5</v>
      </c>
      <c r="Y29" s="26"/>
    </row>
    <row r="30" spans="1:25" ht="15" customHeight="1" x14ac:dyDescent="0.3">
      <c r="A30" s="20" t="s">
        <v>27</v>
      </c>
      <c r="B30" s="20"/>
      <c r="C30" s="20" t="s">
        <v>26</v>
      </c>
      <c r="D30" s="21">
        <v>21</v>
      </c>
      <c r="E30" s="21">
        <v>21</v>
      </c>
      <c r="F30" s="27" t="s">
        <v>45</v>
      </c>
      <c r="G30" s="27"/>
      <c r="H30" s="27"/>
      <c r="I30" s="27"/>
      <c r="J30" s="27"/>
      <c r="K30" s="27"/>
      <c r="L30" s="28"/>
      <c r="M30" s="20"/>
      <c r="N30" s="22">
        <v>50</v>
      </c>
      <c r="Q30" s="23">
        <f t="shared" si="0"/>
        <v>0</v>
      </c>
      <c r="R30">
        <f t="shared" si="1"/>
        <v>0</v>
      </c>
      <c r="S30">
        <f t="shared" si="2"/>
        <v>0</v>
      </c>
      <c r="T30" s="24">
        <f xml:space="preserve"> ROUND('Položkový rozpočet'!R30+S30,2)</f>
        <v>0</v>
      </c>
      <c r="U30" s="25">
        <v>0.21</v>
      </c>
      <c r="V30" s="24">
        <f xml:space="preserve"> (1+'Položkový rozpočet'!U30)*ROUND('Položkový rozpočet'!T30,3)</f>
        <v>0</v>
      </c>
      <c r="W30">
        <v>5</v>
      </c>
      <c r="Y30" s="26"/>
    </row>
    <row r="31" spans="1:25" ht="15" customHeight="1" x14ac:dyDescent="0.3">
      <c r="A31" s="20" t="s">
        <v>27</v>
      </c>
      <c r="B31" s="20"/>
      <c r="C31" s="20" t="s">
        <v>26</v>
      </c>
      <c r="D31" s="21">
        <v>22</v>
      </c>
      <c r="E31" s="21">
        <v>22</v>
      </c>
      <c r="F31" s="27" t="s">
        <v>46</v>
      </c>
      <c r="G31" s="27"/>
      <c r="H31" s="27"/>
      <c r="I31" s="27"/>
      <c r="J31" s="27"/>
      <c r="K31" s="27"/>
      <c r="L31" s="28"/>
      <c r="M31" s="20"/>
      <c r="N31" s="22">
        <v>24</v>
      </c>
      <c r="Q31" s="23">
        <f t="shared" si="0"/>
        <v>0</v>
      </c>
      <c r="R31">
        <f t="shared" si="1"/>
        <v>0</v>
      </c>
      <c r="S31">
        <f t="shared" si="2"/>
        <v>0</v>
      </c>
      <c r="T31" s="24">
        <f xml:space="preserve"> ROUND('Položkový rozpočet'!R31+S31,2)</f>
        <v>0</v>
      </c>
      <c r="U31" s="25">
        <v>0.21</v>
      </c>
      <c r="V31" s="24">
        <f xml:space="preserve"> (1+'Položkový rozpočet'!U31)*ROUND('Položkový rozpočet'!T31,3)</f>
        <v>0</v>
      </c>
      <c r="W31">
        <v>5</v>
      </c>
      <c r="Y31" s="26"/>
    </row>
    <row r="32" spans="1:25" ht="15" customHeight="1" x14ac:dyDescent="0.3">
      <c r="A32" s="20" t="s">
        <v>27</v>
      </c>
      <c r="B32" s="20"/>
      <c r="C32" s="20" t="s">
        <v>26</v>
      </c>
      <c r="D32" s="21">
        <v>23</v>
      </c>
      <c r="E32" s="21">
        <v>23</v>
      </c>
      <c r="F32" s="27" t="s">
        <v>47</v>
      </c>
      <c r="G32" s="27"/>
      <c r="H32" s="27"/>
      <c r="I32" s="27"/>
      <c r="J32" s="27"/>
      <c r="K32" s="27"/>
      <c r="L32" s="28"/>
      <c r="M32" s="20"/>
      <c r="N32" s="22">
        <v>24</v>
      </c>
      <c r="Q32" s="23">
        <f t="shared" si="0"/>
        <v>0</v>
      </c>
      <c r="R32">
        <f t="shared" si="1"/>
        <v>0</v>
      </c>
      <c r="S32">
        <f t="shared" si="2"/>
        <v>0</v>
      </c>
      <c r="T32" s="24">
        <f xml:space="preserve"> ROUND('Položkový rozpočet'!R32+S32,2)</f>
        <v>0</v>
      </c>
      <c r="U32" s="25">
        <v>0.21</v>
      </c>
      <c r="V32" s="24">
        <f xml:space="preserve"> (1+'Položkový rozpočet'!U32)*ROUND('Položkový rozpočet'!T32,3)</f>
        <v>0</v>
      </c>
      <c r="W32">
        <v>5</v>
      </c>
      <c r="Y32" s="26"/>
    </row>
    <row r="33" spans="1:25" ht="15" customHeight="1" x14ac:dyDescent="0.3">
      <c r="A33" s="20" t="s">
        <v>27</v>
      </c>
      <c r="B33" s="20"/>
      <c r="C33" s="20" t="s">
        <v>26</v>
      </c>
      <c r="D33" s="21">
        <v>24</v>
      </c>
      <c r="E33" s="21">
        <v>24</v>
      </c>
      <c r="F33" s="27" t="s">
        <v>48</v>
      </c>
      <c r="G33" s="27"/>
      <c r="H33" s="27"/>
      <c r="I33" s="27"/>
      <c r="J33" s="27"/>
      <c r="K33" s="27"/>
      <c r="L33" s="28"/>
      <c r="M33" s="20"/>
      <c r="N33" s="22">
        <v>3</v>
      </c>
      <c r="Q33" s="23">
        <f t="shared" si="0"/>
        <v>0</v>
      </c>
      <c r="R33">
        <f t="shared" si="1"/>
        <v>0</v>
      </c>
      <c r="S33">
        <f t="shared" si="2"/>
        <v>0</v>
      </c>
      <c r="T33" s="24">
        <f xml:space="preserve"> ROUND('Položkový rozpočet'!R33+S33,2)</f>
        <v>0</v>
      </c>
      <c r="U33" s="25">
        <v>0.21</v>
      </c>
      <c r="V33" s="24">
        <f xml:space="preserve"> (1+'Položkový rozpočet'!U33)*ROUND('Položkový rozpočet'!T33,3)</f>
        <v>0</v>
      </c>
      <c r="W33">
        <v>5</v>
      </c>
      <c r="Y33" s="26"/>
    </row>
    <row r="34" spans="1:25" x14ac:dyDescent="0.3">
      <c r="A34" s="20" t="s">
        <v>27</v>
      </c>
      <c r="B34" s="20"/>
      <c r="C34" s="20" t="s">
        <v>26</v>
      </c>
      <c r="D34" s="21">
        <v>25</v>
      </c>
      <c r="E34" s="21">
        <v>25</v>
      </c>
      <c r="F34" s="27" t="s">
        <v>49</v>
      </c>
      <c r="G34" s="27"/>
      <c r="H34" s="27"/>
      <c r="I34" s="27"/>
      <c r="J34" s="27"/>
      <c r="K34" s="27"/>
      <c r="L34" s="28"/>
      <c r="M34" s="20"/>
      <c r="N34" s="22">
        <v>20</v>
      </c>
      <c r="Q34" s="23">
        <f t="shared" si="0"/>
        <v>0</v>
      </c>
      <c r="R34">
        <f t="shared" si="1"/>
        <v>0</v>
      </c>
      <c r="S34">
        <f t="shared" si="2"/>
        <v>0</v>
      </c>
      <c r="T34" s="24">
        <f xml:space="preserve"> ROUND('Položkový rozpočet'!R34+S34,2)</f>
        <v>0</v>
      </c>
      <c r="U34" s="25">
        <v>0.21</v>
      </c>
      <c r="V34" s="24">
        <f xml:space="preserve"> (1+'Položkový rozpočet'!U34)*ROUND('Položkový rozpočet'!T34,3)</f>
        <v>0</v>
      </c>
      <c r="W34">
        <v>5</v>
      </c>
      <c r="Y34" s="26"/>
    </row>
    <row r="35" spans="1:25" ht="15" customHeight="1" x14ac:dyDescent="0.3">
      <c r="A35" s="20" t="s">
        <v>27</v>
      </c>
      <c r="B35" s="20"/>
      <c r="C35" s="20" t="s">
        <v>26</v>
      </c>
      <c r="D35" s="21">
        <v>26</v>
      </c>
      <c r="E35" s="21">
        <v>26</v>
      </c>
      <c r="F35" s="27" t="s">
        <v>50</v>
      </c>
      <c r="G35" s="27"/>
      <c r="H35" s="27"/>
      <c r="I35" s="27"/>
      <c r="J35" s="27"/>
      <c r="K35" s="27"/>
      <c r="L35" s="28"/>
      <c r="M35" s="20"/>
      <c r="N35" s="22">
        <v>12</v>
      </c>
      <c r="Q35" s="23">
        <f t="shared" si="0"/>
        <v>0</v>
      </c>
      <c r="R35">
        <f t="shared" si="1"/>
        <v>0</v>
      </c>
      <c r="S35">
        <f t="shared" si="2"/>
        <v>0</v>
      </c>
      <c r="T35" s="24">
        <f xml:space="preserve"> ROUND('Položkový rozpočet'!R35+S35,2)</f>
        <v>0</v>
      </c>
      <c r="U35" s="25">
        <v>0.21</v>
      </c>
      <c r="V35" s="24">
        <f xml:space="preserve"> (1+'Položkový rozpočet'!U35)*ROUND('Položkový rozpočet'!T35,3)</f>
        <v>0</v>
      </c>
      <c r="W35">
        <v>5</v>
      </c>
      <c r="Y35" s="26"/>
    </row>
    <row r="36" spans="1:25" ht="15" customHeight="1" x14ac:dyDescent="0.3">
      <c r="A36" s="20" t="s">
        <v>27</v>
      </c>
      <c r="B36" s="20"/>
      <c r="C36" s="20" t="s">
        <v>26</v>
      </c>
      <c r="D36" s="21">
        <v>27</v>
      </c>
      <c r="E36" s="21">
        <v>27</v>
      </c>
      <c r="F36" s="27" t="s">
        <v>51</v>
      </c>
      <c r="G36" s="27"/>
      <c r="H36" s="27"/>
      <c r="I36" s="27"/>
      <c r="J36" s="27"/>
      <c r="K36" s="27"/>
      <c r="L36" s="28"/>
      <c r="M36" s="20"/>
      <c r="N36" s="22">
        <v>1</v>
      </c>
      <c r="Q36" s="23">
        <f t="shared" si="0"/>
        <v>0</v>
      </c>
      <c r="R36">
        <f t="shared" si="1"/>
        <v>0</v>
      </c>
      <c r="S36">
        <f t="shared" si="2"/>
        <v>0</v>
      </c>
      <c r="T36" s="24">
        <f xml:space="preserve"> ROUND('Položkový rozpočet'!R36+S36,2)</f>
        <v>0</v>
      </c>
      <c r="U36" s="25">
        <v>0.21</v>
      </c>
      <c r="V36" s="24">
        <f xml:space="preserve"> (1+'Položkový rozpočet'!U36)*ROUND('Položkový rozpočet'!T36,3)</f>
        <v>0</v>
      </c>
      <c r="W36">
        <v>5</v>
      </c>
      <c r="Y36" s="26"/>
    </row>
    <row r="37" spans="1:25" ht="15" customHeight="1" x14ac:dyDescent="0.3">
      <c r="A37" s="20" t="s">
        <v>27</v>
      </c>
      <c r="B37" s="20"/>
      <c r="C37" s="20" t="s">
        <v>26</v>
      </c>
      <c r="D37" s="21">
        <v>28</v>
      </c>
      <c r="E37" s="21">
        <v>28</v>
      </c>
      <c r="F37" s="27" t="s">
        <v>52</v>
      </c>
      <c r="G37" s="27"/>
      <c r="H37" s="27"/>
      <c r="I37" s="27"/>
      <c r="J37" s="27"/>
      <c r="K37" s="27"/>
      <c r="L37" s="28"/>
      <c r="M37" s="20"/>
      <c r="N37" s="22">
        <v>1</v>
      </c>
      <c r="Q37" s="23">
        <f t="shared" si="0"/>
        <v>0</v>
      </c>
      <c r="R37">
        <f t="shared" si="1"/>
        <v>0</v>
      </c>
      <c r="S37">
        <f t="shared" si="2"/>
        <v>0</v>
      </c>
      <c r="T37" s="24">
        <f xml:space="preserve"> ROUND('Položkový rozpočet'!R37+S37,2)</f>
        <v>0</v>
      </c>
      <c r="U37" s="25">
        <v>0.21</v>
      </c>
      <c r="V37" s="24">
        <f xml:space="preserve"> (1+'Položkový rozpočet'!U37)*ROUND('Položkový rozpočet'!T37,3)</f>
        <v>0</v>
      </c>
      <c r="W37">
        <v>5</v>
      </c>
      <c r="Y37" s="26"/>
    </row>
    <row r="38" spans="1:25" ht="15" customHeight="1" x14ac:dyDescent="0.3">
      <c r="A38" s="20" t="s">
        <v>27</v>
      </c>
      <c r="B38" s="20"/>
      <c r="C38" s="20" t="s">
        <v>26</v>
      </c>
      <c r="D38" s="21">
        <v>29</v>
      </c>
      <c r="E38" s="21">
        <v>29</v>
      </c>
      <c r="F38" s="27" t="s">
        <v>53</v>
      </c>
      <c r="G38" s="27"/>
      <c r="H38" s="27"/>
      <c r="I38" s="27"/>
      <c r="J38" s="27"/>
      <c r="K38" s="27"/>
      <c r="L38" s="28"/>
      <c r="M38" s="20"/>
      <c r="N38" s="22">
        <v>1</v>
      </c>
      <c r="Q38" s="23">
        <f t="shared" si="0"/>
        <v>0</v>
      </c>
      <c r="R38">
        <f t="shared" si="1"/>
        <v>0</v>
      </c>
      <c r="S38">
        <f t="shared" si="2"/>
        <v>0</v>
      </c>
      <c r="T38" s="24">
        <f xml:space="preserve"> ROUND('Položkový rozpočet'!R38+S38,2)</f>
        <v>0</v>
      </c>
      <c r="U38" s="25">
        <v>0.21</v>
      </c>
      <c r="V38" s="24">
        <f xml:space="preserve"> (1+'Položkový rozpočet'!U38)*ROUND('Položkový rozpočet'!T38,3)</f>
        <v>0</v>
      </c>
      <c r="W38">
        <v>5</v>
      </c>
      <c r="Y38" s="26"/>
    </row>
    <row r="39" spans="1:25" ht="15" customHeight="1" x14ac:dyDescent="0.3">
      <c r="A39" s="20" t="s">
        <v>27</v>
      </c>
      <c r="B39" s="20"/>
      <c r="C39" s="20" t="s">
        <v>26</v>
      </c>
      <c r="D39" s="21">
        <v>30</v>
      </c>
      <c r="E39" s="21">
        <v>30</v>
      </c>
      <c r="F39" s="27" t="s">
        <v>54</v>
      </c>
      <c r="G39" s="27"/>
      <c r="H39" s="27"/>
      <c r="I39" s="27"/>
      <c r="J39" s="27"/>
      <c r="K39" s="27"/>
      <c r="L39" s="28"/>
      <c r="M39" s="20"/>
      <c r="N39" s="22">
        <v>1</v>
      </c>
      <c r="Q39" s="23">
        <f t="shared" si="0"/>
        <v>0</v>
      </c>
      <c r="R39">
        <f t="shared" si="1"/>
        <v>0</v>
      </c>
      <c r="S39">
        <f t="shared" si="2"/>
        <v>0</v>
      </c>
      <c r="T39" s="24">
        <f xml:space="preserve"> ROUND('Položkový rozpočet'!R39+S39,2)</f>
        <v>0</v>
      </c>
      <c r="U39" s="25">
        <v>0.21</v>
      </c>
      <c r="V39" s="24">
        <f xml:space="preserve"> (1+'Položkový rozpočet'!U39)*ROUND('Položkový rozpočet'!T39,3)</f>
        <v>0</v>
      </c>
      <c r="W39">
        <v>5</v>
      </c>
      <c r="Y39" s="26"/>
    </row>
    <row r="40" spans="1:25" ht="15" customHeight="1" x14ac:dyDescent="0.3">
      <c r="A40" s="20" t="s">
        <v>27</v>
      </c>
      <c r="B40" s="20"/>
      <c r="C40" s="20" t="s">
        <v>26</v>
      </c>
      <c r="D40" s="21">
        <v>31</v>
      </c>
      <c r="E40" s="21">
        <v>31</v>
      </c>
      <c r="F40" s="27" t="s">
        <v>55</v>
      </c>
      <c r="G40" s="27"/>
      <c r="H40" s="27"/>
      <c r="I40" s="27"/>
      <c r="J40" s="27"/>
      <c r="K40" s="27"/>
      <c r="L40" s="28"/>
      <c r="M40" s="20"/>
      <c r="N40" s="22">
        <v>1</v>
      </c>
      <c r="Q40" s="23">
        <f t="shared" si="0"/>
        <v>0</v>
      </c>
      <c r="R40">
        <f t="shared" si="1"/>
        <v>0</v>
      </c>
      <c r="S40">
        <f t="shared" si="2"/>
        <v>0</v>
      </c>
      <c r="T40" s="24">
        <f xml:space="preserve"> ROUND('Položkový rozpočet'!R40+S40,2)</f>
        <v>0</v>
      </c>
      <c r="U40" s="25">
        <v>0.21</v>
      </c>
      <c r="V40" s="24">
        <f xml:space="preserve"> (1+'Položkový rozpočet'!U40)*ROUND('Položkový rozpočet'!T40,3)</f>
        <v>0</v>
      </c>
      <c r="W40">
        <v>5</v>
      </c>
      <c r="Y40" s="26"/>
    </row>
    <row r="41" spans="1:25" x14ac:dyDescent="0.3">
      <c r="A41" s="20" t="s">
        <v>27</v>
      </c>
      <c r="B41" s="20"/>
      <c r="C41" s="20" t="s">
        <v>26</v>
      </c>
      <c r="D41" s="21">
        <v>32</v>
      </c>
      <c r="E41" s="21">
        <v>32</v>
      </c>
      <c r="F41" s="27" t="s">
        <v>56</v>
      </c>
      <c r="G41" s="27"/>
      <c r="H41" s="27"/>
      <c r="I41" s="27"/>
      <c r="J41" s="27"/>
      <c r="K41" s="27"/>
      <c r="L41" s="28"/>
      <c r="M41" s="20"/>
      <c r="N41" s="22">
        <v>1</v>
      </c>
      <c r="Q41" s="23">
        <f t="shared" si="0"/>
        <v>0</v>
      </c>
      <c r="R41">
        <f t="shared" si="1"/>
        <v>0</v>
      </c>
      <c r="S41">
        <f t="shared" si="2"/>
        <v>0</v>
      </c>
      <c r="T41" s="24">
        <f xml:space="preserve"> ROUND('Položkový rozpočet'!R41+S41,2)</f>
        <v>0</v>
      </c>
      <c r="U41" s="25">
        <v>0.21</v>
      </c>
      <c r="V41" s="24">
        <f xml:space="preserve"> (1+'Položkový rozpočet'!U41)*ROUND('Položkový rozpočet'!T41,3)</f>
        <v>0</v>
      </c>
      <c r="W41">
        <v>5</v>
      </c>
      <c r="Y41" s="26"/>
    </row>
    <row r="42" spans="1:25" x14ac:dyDescent="0.3">
      <c r="A42" s="20" t="s">
        <v>27</v>
      </c>
      <c r="B42" s="20"/>
      <c r="C42" s="20" t="s">
        <v>26</v>
      </c>
      <c r="D42" s="21">
        <v>33</v>
      </c>
      <c r="E42" s="21">
        <v>33</v>
      </c>
      <c r="F42" s="27" t="s">
        <v>57</v>
      </c>
      <c r="G42" s="27"/>
      <c r="H42" s="27"/>
      <c r="I42" s="27"/>
      <c r="J42" s="27"/>
      <c r="K42" s="27"/>
      <c r="L42" s="28"/>
      <c r="M42" s="20"/>
      <c r="N42" s="22">
        <v>1</v>
      </c>
      <c r="Q42" s="23">
        <f t="shared" si="0"/>
        <v>0</v>
      </c>
      <c r="R42">
        <f t="shared" si="1"/>
        <v>0</v>
      </c>
      <c r="S42">
        <f t="shared" si="2"/>
        <v>0</v>
      </c>
      <c r="T42" s="24">
        <f xml:space="preserve"> ROUND('Položkový rozpočet'!R42+S42,2)</f>
        <v>0</v>
      </c>
      <c r="U42" s="25">
        <v>0.21</v>
      </c>
      <c r="V42" s="24">
        <f xml:space="preserve"> (1+'Položkový rozpočet'!U42)*ROUND('Položkový rozpočet'!T42,3)</f>
        <v>0</v>
      </c>
      <c r="W42">
        <v>5</v>
      </c>
      <c r="Y42" s="26"/>
    </row>
    <row r="43" spans="1:25" ht="15" customHeight="1" x14ac:dyDescent="0.3">
      <c r="A43" s="20" t="s">
        <v>27</v>
      </c>
      <c r="B43" s="20"/>
      <c r="C43" s="20" t="s">
        <v>26</v>
      </c>
      <c r="D43" s="21">
        <v>34</v>
      </c>
      <c r="E43" s="21">
        <v>34</v>
      </c>
      <c r="F43" s="27" t="s">
        <v>58</v>
      </c>
      <c r="G43" s="27"/>
      <c r="H43" s="27"/>
      <c r="I43" s="27"/>
      <c r="J43" s="27"/>
      <c r="K43" s="27"/>
      <c r="L43" s="28"/>
      <c r="M43" s="20"/>
      <c r="N43" s="22">
        <v>1</v>
      </c>
      <c r="Q43" s="23">
        <f t="shared" si="0"/>
        <v>0</v>
      </c>
      <c r="R43">
        <f t="shared" si="1"/>
        <v>0</v>
      </c>
      <c r="S43">
        <f t="shared" si="2"/>
        <v>0</v>
      </c>
      <c r="T43" s="24">
        <f xml:space="preserve"> ROUND('Položkový rozpočet'!R43+S43,2)</f>
        <v>0</v>
      </c>
      <c r="U43" s="25">
        <v>0.21</v>
      </c>
      <c r="V43" s="24">
        <f xml:space="preserve"> (1+'Položkový rozpočet'!U43)*ROUND('Položkový rozpočet'!T43,3)</f>
        <v>0</v>
      </c>
      <c r="W43">
        <v>5</v>
      </c>
      <c r="Y43" s="26"/>
    </row>
    <row r="44" spans="1:25" x14ac:dyDescent="0.3">
      <c r="A44" s="20" t="s">
        <v>27</v>
      </c>
      <c r="B44" s="20"/>
      <c r="C44" s="20" t="s">
        <v>26</v>
      </c>
      <c r="D44" s="21">
        <v>35</v>
      </c>
      <c r="E44" s="21">
        <v>35</v>
      </c>
      <c r="F44" s="27" t="s">
        <v>59</v>
      </c>
      <c r="G44" s="27"/>
      <c r="H44" s="27"/>
      <c r="I44" s="27"/>
      <c r="J44" s="27"/>
      <c r="K44" s="27"/>
      <c r="L44" s="28"/>
      <c r="M44" s="20"/>
      <c r="N44" s="22">
        <v>1</v>
      </c>
      <c r="Q44" s="23">
        <f t="shared" si="0"/>
        <v>0</v>
      </c>
      <c r="R44">
        <f t="shared" si="1"/>
        <v>0</v>
      </c>
      <c r="S44">
        <f t="shared" si="2"/>
        <v>0</v>
      </c>
      <c r="T44" s="24">
        <f xml:space="preserve"> ROUND('Položkový rozpočet'!R44+S44,2)</f>
        <v>0</v>
      </c>
      <c r="U44" s="25">
        <v>0.21</v>
      </c>
      <c r="V44" s="24">
        <f xml:space="preserve"> (1+'Položkový rozpočet'!U44)*ROUND('Položkový rozpočet'!T44,3)</f>
        <v>0</v>
      </c>
      <c r="W44">
        <v>5</v>
      </c>
      <c r="Y44" s="26"/>
    </row>
    <row r="45" spans="1:25" ht="30" customHeight="1" x14ac:dyDescent="0.3">
      <c r="A45" s="20" t="s">
        <v>27</v>
      </c>
      <c r="B45" s="20"/>
      <c r="C45" s="20" t="s">
        <v>26</v>
      </c>
      <c r="D45" s="21">
        <v>36</v>
      </c>
      <c r="E45" s="21">
        <v>36</v>
      </c>
      <c r="F45" s="27" t="s">
        <v>63</v>
      </c>
      <c r="G45" s="27"/>
      <c r="H45" s="27"/>
      <c r="I45" s="27"/>
      <c r="J45" s="27"/>
      <c r="K45" s="27"/>
      <c r="L45" s="28"/>
      <c r="M45" s="20"/>
      <c r="N45" s="22">
        <v>1</v>
      </c>
      <c r="Q45" s="23">
        <f t="shared" si="0"/>
        <v>0</v>
      </c>
      <c r="R45">
        <f t="shared" si="1"/>
        <v>0</v>
      </c>
      <c r="S45">
        <f t="shared" si="2"/>
        <v>0</v>
      </c>
      <c r="T45" s="24">
        <f xml:space="preserve"> ROUND('Položkový rozpočet'!R45+S45,2)</f>
        <v>0</v>
      </c>
      <c r="U45" s="25">
        <v>0.21</v>
      </c>
      <c r="V45" s="24">
        <f xml:space="preserve"> (1+'Položkový rozpočet'!U45)*ROUND('Položkový rozpočet'!T45,3)</f>
        <v>0</v>
      </c>
      <c r="W45">
        <v>5</v>
      </c>
      <c r="Y45" s="26"/>
    </row>
    <row r="46" spans="1:25" x14ac:dyDescent="0.3">
      <c r="A46" s="20" t="s">
        <v>27</v>
      </c>
      <c r="B46" s="20"/>
      <c r="C46" s="20" t="s">
        <v>26</v>
      </c>
      <c r="D46" s="21">
        <v>37</v>
      </c>
      <c r="E46" s="21">
        <v>37</v>
      </c>
      <c r="F46" s="27" t="s">
        <v>62</v>
      </c>
      <c r="G46" s="27"/>
      <c r="H46" s="27"/>
      <c r="I46" s="27"/>
      <c r="J46" s="27"/>
      <c r="K46" s="27"/>
      <c r="L46" s="28"/>
      <c r="M46" s="20"/>
      <c r="N46" s="22">
        <v>1</v>
      </c>
      <c r="Q46" s="23">
        <f>O46+P46</f>
        <v>0</v>
      </c>
      <c r="R46">
        <f>O46*N46</f>
        <v>0</v>
      </c>
      <c r="S46">
        <f>P46*N46</f>
        <v>0</v>
      </c>
      <c r="T46" s="24">
        <f xml:space="preserve"> ROUND('Položkový rozpočet'!R46+S46,2)</f>
        <v>0</v>
      </c>
      <c r="U46" s="25">
        <v>0.21</v>
      </c>
      <c r="V46" s="24">
        <f xml:space="preserve"> (1+'Položkový rozpočet'!U46)*ROUND('Položkový rozpočet'!T46,3)</f>
        <v>0</v>
      </c>
      <c r="W46">
        <v>5</v>
      </c>
      <c r="Y46" s="26"/>
    </row>
  </sheetData>
  <mergeCells count="62">
    <mergeCell ref="A5:A7"/>
    <mergeCell ref="B5:B7"/>
    <mergeCell ref="C5:C7"/>
    <mergeCell ref="D5:D7"/>
    <mergeCell ref="E5:E7"/>
    <mergeCell ref="M1:S1"/>
    <mergeCell ref="T1:Y1"/>
    <mergeCell ref="T2:Y2"/>
    <mergeCell ref="T3:Y3"/>
    <mergeCell ref="T4:Y4"/>
    <mergeCell ref="F12:L12"/>
    <mergeCell ref="R5:R7"/>
    <mergeCell ref="S5:S7"/>
    <mergeCell ref="T5:T7"/>
    <mergeCell ref="U5:U7"/>
    <mergeCell ref="F5:L7"/>
    <mergeCell ref="M5:M7"/>
    <mergeCell ref="N5:N7"/>
    <mergeCell ref="O5:O7"/>
    <mergeCell ref="P5:P7"/>
    <mergeCell ref="Q5:Q7"/>
    <mergeCell ref="Y5:Y7"/>
    <mergeCell ref="F8:L8"/>
    <mergeCell ref="F9:L9"/>
    <mergeCell ref="F10:L10"/>
    <mergeCell ref="F11:L11"/>
    <mergeCell ref="V5:V7"/>
    <mergeCell ref="X5:X7"/>
    <mergeCell ref="F24:L24"/>
    <mergeCell ref="F13:L13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36:L36"/>
    <mergeCell ref="F25:L25"/>
    <mergeCell ref="F26:L26"/>
    <mergeCell ref="F27:L27"/>
    <mergeCell ref="F28:L28"/>
    <mergeCell ref="F29:L29"/>
    <mergeCell ref="F30:L30"/>
    <mergeCell ref="F31:L31"/>
    <mergeCell ref="F32:L32"/>
    <mergeCell ref="F33:L33"/>
    <mergeCell ref="F34:L34"/>
    <mergeCell ref="F35:L35"/>
    <mergeCell ref="F43:L43"/>
    <mergeCell ref="F44:L44"/>
    <mergeCell ref="F45:L45"/>
    <mergeCell ref="F46:L46"/>
    <mergeCell ref="F37:L37"/>
    <mergeCell ref="F38:L38"/>
    <mergeCell ref="F39:L39"/>
    <mergeCell ref="F40:L40"/>
    <mergeCell ref="F41:L41"/>
    <mergeCell ref="F42:L4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Endum</cp:lastModifiedBy>
  <dcterms:created xsi:type="dcterms:W3CDTF">2017-10-15T17:53:45Z</dcterms:created>
  <dcterms:modified xsi:type="dcterms:W3CDTF">2020-07-27T05:19:52Z</dcterms:modified>
</cp:coreProperties>
</file>