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10" windowWidth="19320" windowHeight="6270" activeTab="1"/>
  </bookViews>
  <sheets>
    <sheet name="rekapitulace" sheetId="4" r:id="rId1"/>
    <sheet name="kalkulace" sheetId="1" r:id="rId2"/>
    <sheet name="harmonogram" sheetId="5" r:id="rId3"/>
  </sheets>
  <calcPr calcId="125725"/>
</workbook>
</file>

<file path=xl/calcChain.xml><?xml version="1.0" encoding="utf-8"?>
<calcChain xmlns="http://schemas.openxmlformats.org/spreadsheetml/2006/main">
  <c r="D57" i="1"/>
  <c r="D56"/>
  <c r="D43"/>
  <c r="D42"/>
  <c r="D41"/>
  <c r="D40"/>
  <c r="G18"/>
  <c r="F18"/>
  <c r="D18"/>
  <c r="R18"/>
  <c r="Q18"/>
  <c r="P18"/>
  <c r="O18"/>
  <c r="N18"/>
  <c r="M18"/>
  <c r="L18"/>
  <c r="K18"/>
  <c r="J18"/>
  <c r="I18"/>
  <c r="H18"/>
  <c r="D20"/>
  <c r="E18"/>
  <c r="E19"/>
  <c r="F19"/>
  <c r="G19"/>
  <c r="H19"/>
  <c r="I19"/>
  <c r="J19"/>
  <c r="K19"/>
  <c r="L19"/>
  <c r="M19"/>
  <c r="N19"/>
  <c r="O19"/>
  <c r="P19"/>
  <c r="Q19"/>
  <c r="R19"/>
  <c r="D19"/>
  <c r="C8" i="4"/>
  <c r="C9"/>
  <c r="D55" i="1"/>
  <c r="D54"/>
  <c r="G17"/>
  <c r="G20"/>
  <c r="C10" i="4"/>
  <c r="O17" i="1"/>
  <c r="O20"/>
  <c r="F17"/>
  <c r="F20"/>
  <c r="H17"/>
  <c r="H20"/>
  <c r="R21"/>
  <c r="I17"/>
  <c r="I20"/>
  <c r="J17"/>
  <c r="J20"/>
  <c r="K17"/>
  <c r="K20"/>
  <c r="L17"/>
  <c r="L20"/>
  <c r="M17"/>
  <c r="M20"/>
  <c r="N17"/>
  <c r="N20"/>
  <c r="P17"/>
  <c r="P20"/>
  <c r="Q17"/>
  <c r="Q20"/>
  <c r="R17"/>
  <c r="R20"/>
  <c r="E17"/>
  <c r="E20"/>
</calcChain>
</file>

<file path=xl/sharedStrings.xml><?xml version="1.0" encoding="utf-8"?>
<sst xmlns="http://schemas.openxmlformats.org/spreadsheetml/2006/main" count="141" uniqueCount="93">
  <si>
    <t>Kniha EPS</t>
  </si>
  <si>
    <t>2x sklo na tlačítko malé</t>
  </si>
  <si>
    <t>A/17</t>
  </si>
  <si>
    <t>A1/1</t>
  </si>
  <si>
    <t>A1/2</t>
  </si>
  <si>
    <t>A1/3</t>
  </si>
  <si>
    <t>A1/4</t>
  </si>
  <si>
    <t>A1/7</t>
  </si>
  <si>
    <t>A1/8</t>
  </si>
  <si>
    <t>A1/12</t>
  </si>
  <si>
    <t>A1/14</t>
  </si>
  <si>
    <t>A1/15</t>
  </si>
  <si>
    <t>A1/17</t>
  </si>
  <si>
    <t>A1/19</t>
  </si>
  <si>
    <t>Soupis hlásičů a materiálu na opravu EPS PK</t>
  </si>
  <si>
    <t>A/4</t>
  </si>
  <si>
    <t>A/8</t>
  </si>
  <si>
    <t>Práce - Schůzka s dodavatelem vrat (specialista)</t>
  </si>
  <si>
    <t xml:space="preserve">Požadavek auditu č. </t>
  </si>
  <si>
    <t>Cena ks materiál</t>
  </si>
  <si>
    <t>Cena ks montáž</t>
  </si>
  <si>
    <t>Požadavky</t>
  </si>
  <si>
    <t>Cena celkem bez DPH za požadavek</t>
  </si>
  <si>
    <t>Kabel JE-H(ST)H 1x2x0,8 FE18</t>
  </si>
  <si>
    <t>Celkem dodávka za požadavek</t>
  </si>
  <si>
    <t>Celkem montáž za požadavek</t>
  </si>
  <si>
    <t>Lišta vkládací 18x13, vč. přislušenství</t>
  </si>
  <si>
    <t>Pevná trubka prům. 20, vč. příchytek a spojek</t>
  </si>
  <si>
    <t>Kabelová příchytka ohniodolná, vč. šroubu</t>
  </si>
  <si>
    <t>Sekání a hrubé začištění</t>
  </si>
  <si>
    <t>multisenzorový hlásič MTD 533X</t>
  </si>
  <si>
    <t>sokl USB 501-6, bez loop kontaktu</t>
  </si>
  <si>
    <t>Práce - programování  (specialista)</t>
  </si>
  <si>
    <t>Doprava</t>
  </si>
  <si>
    <t>Součinnost                     p. Schmidta s řešením auditu</t>
  </si>
  <si>
    <t>Připojení systému EPS na PCO M -Noc.</t>
  </si>
  <si>
    <t>KABEL PRAFlaGuard 1x2x0.8/100</t>
  </si>
  <si>
    <t>reléový modul BX-REL4, vč. zkrat. izolátoru</t>
  </si>
  <si>
    <t xml:space="preserve">Rozvodná krabice pro moduly systému EPS </t>
  </si>
  <si>
    <t>KABEL PRAFlaGuard 4x2x0.8</t>
  </si>
  <si>
    <t>Zprovoznění ovládání vrat.</t>
  </si>
  <si>
    <t>Drobný montážní materiál (kabel, sádra…)</t>
  </si>
  <si>
    <t>Přesun vstupně výstupního prvku ze strojovny VZT do pokladny divadla</t>
  </si>
  <si>
    <t>Napojení výstupu na řídící jednotku ovládání vrat (průraz zdi 60cm, natažení nového kaberlu, propojení)</t>
  </si>
  <si>
    <t>Rekapitulace cenových nabídek předložených v rámci výběrového řízení Čj. PK/13                              ze dne 15.4.2013:</t>
  </si>
  <si>
    <t>1.</t>
  </si>
  <si>
    <t xml:space="preserve">Zprovoznění ovládání vrat </t>
  </si>
  <si>
    <t>2.</t>
  </si>
  <si>
    <t>Připojení EPS na PCO M-Con.</t>
  </si>
  <si>
    <t>3.</t>
  </si>
  <si>
    <t>Realizace požadavků z auditu EPS</t>
  </si>
  <si>
    <t>Celkem bez DPH</t>
  </si>
  <si>
    <t>DPH 21%</t>
  </si>
  <si>
    <t>Celkem vč. DPH</t>
  </si>
  <si>
    <t>Harmonogram servisních prací:</t>
  </si>
  <si>
    <t>Popis činnosti</t>
  </si>
  <si>
    <t>místo realizace</t>
  </si>
  <si>
    <t>doba realizace (v hod.)</t>
  </si>
  <si>
    <t>Poznámka</t>
  </si>
  <si>
    <t>den</t>
  </si>
  <si>
    <t>noc</t>
  </si>
  <si>
    <t>Zprovoznění ovládání vrat</t>
  </si>
  <si>
    <t>vjezd do objektu</t>
  </si>
  <si>
    <t>drobné vrtání ( stihneme o přestávce)</t>
  </si>
  <si>
    <t>Připojení EPS na PCO</t>
  </si>
  <si>
    <t>vrátnice</t>
  </si>
  <si>
    <t>Opravy dle auditu EPS:</t>
  </si>
  <si>
    <t>součinnost spec.</t>
  </si>
  <si>
    <t>realizace průběžně</t>
  </si>
  <si>
    <t>pouze dodání provozní knihy</t>
  </si>
  <si>
    <t>dodání a  výměna sklíčka (minuty)</t>
  </si>
  <si>
    <t>hlavní vchod</t>
  </si>
  <si>
    <t>???</t>
  </si>
  <si>
    <t>3</t>
  </si>
  <si>
    <t>hodně vrtání, hlučné</t>
  </si>
  <si>
    <t>místnost č. 136</t>
  </si>
  <si>
    <t>4</t>
  </si>
  <si>
    <t>šatna divadla</t>
  </si>
  <si>
    <t>málo vrtání, tiché</t>
  </si>
  <si>
    <t>suterén</t>
  </si>
  <si>
    <t>hodně hlučné, vrtání, sekání drážky..</t>
  </si>
  <si>
    <t>kolektro</t>
  </si>
  <si>
    <t>suterén, místnost u UPS</t>
  </si>
  <si>
    <t>plynová kotelna</t>
  </si>
  <si>
    <t>hodně vrtání (nesmí hrát divadlo)</t>
  </si>
  <si>
    <t>prostor pod sálem</t>
  </si>
  <si>
    <t xml:space="preserve">vrtání (nesmí se konat akce v sále) </t>
  </si>
  <si>
    <t>schůzka za účelem obhlídky vrat ( již proběhla 4.4.2013 )</t>
  </si>
  <si>
    <t>Přesun detektoru, nastavení, programování</t>
  </si>
  <si>
    <t>Kalkulace nazahrnuje příplatek za případné práce prováděné mimo běžnou pracovní dobu.</t>
  </si>
  <si>
    <t>U činností, které budou prováděny mimo běžnou pracovní dobu (tj. 8:00 - 16:00 hod. pracovní dny), bude účtován příplatek za práci 30%.</t>
  </si>
  <si>
    <t>Ks</t>
  </si>
  <si>
    <t>Popis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</si>
</sst>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[$-F400]h:mm:ss\ AM/PM"/>
    <numFmt numFmtId="166" formatCode="#,##0\ &quot;Kč&quot;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4" xfId="0" applyBorder="1" applyAlignment="1">
      <alignment horizontal="center"/>
    </xf>
    <xf numFmtId="164" fontId="0" fillId="0" borderId="5" xfId="0" applyNumberFormat="1" applyBorder="1"/>
    <xf numFmtId="164" fontId="0" fillId="0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/>
    <xf numFmtId="164" fontId="0" fillId="0" borderId="10" xfId="0" applyNumberFormat="1" applyFill="1" applyBorder="1"/>
    <xf numFmtId="0" fontId="0" fillId="3" borderId="11" xfId="0" applyFill="1" applyBorder="1" applyAlignment="1">
      <alignment horizontal="left"/>
    </xf>
    <xf numFmtId="164" fontId="0" fillId="3" borderId="12" xfId="0" applyNumberFormat="1" applyFill="1" applyBorder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3" xfId="0" applyFont="1" applyFill="1" applyBorder="1"/>
    <xf numFmtId="164" fontId="0" fillId="0" borderId="4" xfId="0" applyNumberFormat="1" applyBorder="1"/>
    <xf numFmtId="164" fontId="0" fillId="3" borderId="16" xfId="0" applyNumberFormat="1" applyFill="1" applyBorder="1" applyAlignment="1">
      <alignment horizontal="left"/>
    </xf>
    <xf numFmtId="164" fontId="0" fillId="0" borderId="2" xfId="0" applyNumberFormat="1" applyBorder="1"/>
    <xf numFmtId="164" fontId="0" fillId="0" borderId="2" xfId="0" applyNumberFormat="1" applyFill="1" applyBorder="1"/>
    <xf numFmtId="164" fontId="0" fillId="0" borderId="17" xfId="0" applyNumberFormat="1" applyFill="1" applyBorder="1"/>
    <xf numFmtId="0" fontId="0" fillId="3" borderId="10" xfId="0" applyFont="1" applyFill="1" applyBorder="1"/>
    <xf numFmtId="0" fontId="0" fillId="3" borderId="17" xfId="0" applyFont="1" applyFill="1" applyBorder="1"/>
    <xf numFmtId="0" fontId="1" fillId="2" borderId="8" xfId="0" applyFont="1" applyFill="1" applyBorder="1"/>
    <xf numFmtId="164" fontId="1" fillId="2" borderId="8" xfId="0" applyNumberFormat="1" applyFont="1" applyFill="1" applyBorder="1" applyAlignment="1">
      <alignment horizontal="center"/>
    </xf>
    <xf numFmtId="0" fontId="4" fillId="0" borderId="3" xfId="0" applyFont="1" applyBorder="1"/>
    <xf numFmtId="164" fontId="4" fillId="0" borderId="18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Border="1" applyAlignment="1">
      <alignment wrapText="1" shrinkToFit="1"/>
    </xf>
    <xf numFmtId="0" fontId="4" fillId="4" borderId="11" xfId="0" applyFont="1" applyFill="1" applyBorder="1"/>
    <xf numFmtId="0" fontId="4" fillId="4" borderId="9" xfId="0" applyFont="1" applyFill="1" applyBorder="1"/>
    <xf numFmtId="0" fontId="3" fillId="5" borderId="6" xfId="0" applyFont="1" applyFill="1" applyBorder="1"/>
    <xf numFmtId="0" fontId="4" fillId="0" borderId="16" xfId="0" applyFont="1" applyBorder="1" applyAlignment="1">
      <alignment horizontal="center"/>
    </xf>
    <xf numFmtId="164" fontId="0" fillId="0" borderId="1" xfId="0" applyNumberFormat="1" applyBorder="1"/>
    <xf numFmtId="0" fontId="0" fillId="3" borderId="5" xfId="0" applyFont="1" applyFill="1" applyBorder="1"/>
    <xf numFmtId="0" fontId="0" fillId="3" borderId="1" xfId="0" applyFont="1" applyFill="1" applyBorder="1"/>
    <xf numFmtId="164" fontId="0" fillId="3" borderId="2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1" xfId="0" applyBorder="1"/>
    <xf numFmtId="166" fontId="0" fillId="0" borderId="1" xfId="0" applyNumberFormat="1" applyBorder="1"/>
    <xf numFmtId="166" fontId="1" fillId="0" borderId="1" xfId="0" applyNumberFormat="1" applyFont="1" applyBorder="1"/>
    <xf numFmtId="0" fontId="1" fillId="0" borderId="0" xfId="0" applyFont="1"/>
    <xf numFmtId="0" fontId="6" fillId="0" borderId="0" xfId="0" applyFont="1"/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3" borderId="4" xfId="0" applyFont="1" applyFill="1" applyBorder="1"/>
    <xf numFmtId="0" fontId="0" fillId="3" borderId="2" xfId="0" applyFont="1" applyFill="1" applyBorder="1"/>
    <xf numFmtId="0" fontId="0" fillId="0" borderId="21" xfId="0" applyBorder="1" applyAlignment="1">
      <alignment horizontal="center" vertical="center" wrapText="1"/>
    </xf>
    <xf numFmtId="164" fontId="0" fillId="3" borderId="22" xfId="0" applyNumberFormat="1" applyFill="1" applyBorder="1" applyAlignment="1">
      <alignment horizontal="center" wrapText="1"/>
    </xf>
    <xf numFmtId="0" fontId="2" fillId="0" borderId="23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3" borderId="9" xfId="0" applyFill="1" applyBorder="1"/>
    <xf numFmtId="0" fontId="8" fillId="0" borderId="3" xfId="0" applyFont="1" applyFill="1" applyBorder="1"/>
    <xf numFmtId="164" fontId="8" fillId="0" borderId="5" xfId="0" applyNumberFormat="1" applyFont="1" applyFill="1" applyBorder="1"/>
    <xf numFmtId="164" fontId="8" fillId="0" borderId="2" xfId="0" applyNumberFormat="1" applyFont="1" applyFill="1" applyBorder="1"/>
    <xf numFmtId="1" fontId="8" fillId="0" borderId="5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4" fillId="0" borderId="24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64" fontId="4" fillId="0" borderId="1" xfId="0" applyNumberFormat="1" applyFont="1" applyBorder="1"/>
    <xf numFmtId="164" fontId="8" fillId="0" borderId="1" xfId="0" applyNumberFormat="1" applyFont="1" applyFill="1" applyBorder="1"/>
    <xf numFmtId="0" fontId="4" fillId="4" borderId="1" xfId="0" applyFont="1" applyFill="1" applyBorder="1"/>
    <xf numFmtId="0" fontId="4" fillId="4" borderId="20" xfId="0" applyFont="1" applyFill="1" applyBorder="1"/>
    <xf numFmtId="164" fontId="3" fillId="5" borderId="25" xfId="0" applyNumberFormat="1" applyFont="1" applyFill="1" applyBorder="1"/>
    <xf numFmtId="164" fontId="4" fillId="0" borderId="4" xfId="0" applyNumberFormat="1" applyFont="1" applyBorder="1"/>
    <xf numFmtId="164" fontId="8" fillId="0" borderId="4" xfId="0" applyNumberFormat="1" applyFont="1" applyFill="1" applyBorder="1"/>
    <xf numFmtId="0" fontId="4" fillId="4" borderId="4" xfId="0" applyFont="1" applyFill="1" applyBorder="1"/>
    <xf numFmtId="0" fontId="4" fillId="4" borderId="19" xfId="0" applyFont="1" applyFill="1" applyBorder="1"/>
    <xf numFmtId="0" fontId="3" fillId="5" borderId="26" xfId="0" applyFont="1" applyFill="1" applyBorder="1"/>
    <xf numFmtId="0" fontId="4" fillId="0" borderId="27" xfId="0" applyFont="1" applyBorder="1"/>
    <xf numFmtId="166" fontId="4" fillId="4" borderId="2" xfId="0" applyNumberFormat="1" applyFont="1" applyFill="1" applyBorder="1" applyAlignment="1">
      <alignment horizontal="center"/>
    </xf>
    <xf numFmtId="166" fontId="4" fillId="4" borderId="17" xfId="0" applyNumberFormat="1" applyFont="1" applyFill="1" applyBorder="1" applyAlignment="1">
      <alignment horizontal="center"/>
    </xf>
    <xf numFmtId="166" fontId="3" fillId="5" borderId="8" xfId="0" applyNumberFormat="1" applyFont="1" applyFill="1" applyBorder="1" applyAlignment="1">
      <alignment horizontal="center"/>
    </xf>
    <xf numFmtId="12" fontId="0" fillId="0" borderId="3" xfId="0" applyNumberFormat="1" applyBorder="1" applyAlignment="1">
      <alignment horizontal="left" wrapText="1"/>
    </xf>
    <xf numFmtId="0" fontId="1" fillId="2" borderId="26" xfId="0" applyFont="1" applyFill="1" applyBorder="1"/>
    <xf numFmtId="0" fontId="1" fillId="2" borderId="25" xfId="0" applyFont="1" applyFill="1" applyBorder="1"/>
    <xf numFmtId="166" fontId="0" fillId="3" borderId="5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6" fontId="0" fillId="3" borderId="2" xfId="0" applyNumberFormat="1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0" fillId="3" borderId="20" xfId="0" applyNumberFormat="1" applyFont="1" applyFill="1" applyBorder="1" applyAlignment="1">
      <alignment horizontal="center"/>
    </xf>
    <xf numFmtId="166" fontId="0" fillId="3" borderId="1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"/>
  <sheetViews>
    <sheetView workbookViewId="0">
      <selection activeCell="B16" sqref="B16"/>
    </sheetView>
  </sheetViews>
  <sheetFormatPr defaultRowHeight="15"/>
  <cols>
    <col min="1" max="1" width="3.28515625" customWidth="1"/>
    <col min="2" max="2" width="42" customWidth="1"/>
    <col min="3" max="3" width="24.140625" style="55" customWidth="1"/>
  </cols>
  <sheetData>
    <row r="3" spans="1:4" ht="36.75" customHeight="1">
      <c r="A3" s="124" t="s">
        <v>44</v>
      </c>
      <c r="B3" s="124"/>
      <c r="C3" s="124"/>
      <c r="D3" s="124"/>
    </row>
    <row r="4" spans="1:4" ht="44.25" customHeight="1"/>
    <row r="5" spans="1:4" ht="17.25" customHeight="1">
      <c r="A5" s="56" t="s">
        <v>45</v>
      </c>
      <c r="B5" s="56" t="s">
        <v>46</v>
      </c>
      <c r="C5" s="57">
        <v>7540</v>
      </c>
    </row>
    <row r="6" spans="1:4" ht="17.25" customHeight="1">
      <c r="A6" s="56" t="s">
        <v>47</v>
      </c>
      <c r="B6" s="56" t="s">
        <v>48</v>
      </c>
      <c r="C6" s="57">
        <v>19133</v>
      </c>
    </row>
    <row r="7" spans="1:4" ht="17.25" customHeight="1">
      <c r="A7" s="56" t="s">
        <v>49</v>
      </c>
      <c r="B7" s="56" t="s">
        <v>50</v>
      </c>
      <c r="C7" s="57">
        <v>57679</v>
      </c>
    </row>
    <row r="8" spans="1:4" s="59" customFormat="1" ht="17.25" customHeight="1">
      <c r="A8" s="125" t="s">
        <v>51</v>
      </c>
      <c r="B8" s="126"/>
      <c r="C8" s="58">
        <f>SUM(C5:C7)</f>
        <v>84352</v>
      </c>
    </row>
    <row r="9" spans="1:4" ht="17.25" customHeight="1">
      <c r="A9" s="127" t="s">
        <v>52</v>
      </c>
      <c r="B9" s="128"/>
      <c r="C9" s="57">
        <f>C8/100*21</f>
        <v>17713.919999999998</v>
      </c>
    </row>
    <row r="10" spans="1:4" s="59" customFormat="1" ht="17.25" customHeight="1">
      <c r="A10" s="125" t="s">
        <v>53</v>
      </c>
      <c r="B10" s="126"/>
      <c r="C10" s="58">
        <f>SUM(C8:C9)</f>
        <v>102065.92</v>
      </c>
    </row>
    <row r="12" spans="1:4">
      <c r="A12" t="s">
        <v>89</v>
      </c>
    </row>
  </sheetData>
  <mergeCells count="4">
    <mergeCell ref="A3:D3"/>
    <mergeCell ref="A8:B8"/>
    <mergeCell ref="A9:B9"/>
    <mergeCell ref="A10:B10"/>
  </mergeCells>
  <phoneticPr fontId="0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>
      <selection activeCell="J25" sqref="J25"/>
    </sheetView>
  </sheetViews>
  <sheetFormatPr defaultRowHeight="15"/>
  <cols>
    <col min="1" max="1" width="52" customWidth="1"/>
    <col min="2" max="3" width="10.5703125" customWidth="1"/>
    <col min="4" max="4" width="14.42578125" customWidth="1"/>
    <col min="5" max="18" width="10.5703125" style="1" customWidth="1"/>
  </cols>
  <sheetData>
    <row r="1" spans="1:18" ht="15.75" thickBot="1">
      <c r="A1" s="129" t="s">
        <v>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</row>
    <row r="2" spans="1:18" ht="30.75" thickBot="1">
      <c r="A2" s="10"/>
      <c r="B2" s="11" t="s">
        <v>19</v>
      </c>
      <c r="C2" s="12" t="s">
        <v>20</v>
      </c>
      <c r="D2" s="76"/>
      <c r="E2" s="132" t="s">
        <v>21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1:18" ht="49.5" customHeight="1">
      <c r="A3" s="21" t="s">
        <v>18</v>
      </c>
      <c r="B3" s="22"/>
      <c r="C3" s="34"/>
      <c r="D3" s="77" t="s">
        <v>34</v>
      </c>
      <c r="E3" s="28" t="s">
        <v>15</v>
      </c>
      <c r="F3" s="29" t="s">
        <v>16</v>
      </c>
      <c r="G3" s="117" t="s">
        <v>2</v>
      </c>
      <c r="H3" s="117" t="s">
        <v>3</v>
      </c>
      <c r="I3" s="117" t="s">
        <v>4</v>
      </c>
      <c r="J3" s="30" t="s">
        <v>5</v>
      </c>
      <c r="K3" s="30" t="s">
        <v>6</v>
      </c>
      <c r="L3" s="117" t="s">
        <v>7</v>
      </c>
      <c r="M3" s="30" t="s">
        <v>8</v>
      </c>
      <c r="N3" s="30" t="s">
        <v>9</v>
      </c>
      <c r="O3" s="30" t="s">
        <v>10</v>
      </c>
      <c r="P3" s="30" t="s">
        <v>11</v>
      </c>
      <c r="Q3" s="30" t="s">
        <v>12</v>
      </c>
      <c r="R3" s="31" t="s">
        <v>13</v>
      </c>
    </row>
    <row r="4" spans="1:18">
      <c r="A4" s="5" t="s">
        <v>0</v>
      </c>
      <c r="B4" s="8">
        <v>260</v>
      </c>
      <c r="C4" s="35"/>
      <c r="D4" s="8"/>
      <c r="E4" s="7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>
      <c r="A5" s="6" t="s">
        <v>30</v>
      </c>
      <c r="B5" s="8">
        <v>918.68400000000008</v>
      </c>
      <c r="C5" s="35">
        <v>50</v>
      </c>
      <c r="D5" s="8"/>
      <c r="E5" s="7"/>
      <c r="F5" s="3"/>
      <c r="G5" s="3">
        <v>2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2">
        <v>1</v>
      </c>
      <c r="N5" s="3"/>
      <c r="O5" s="25"/>
      <c r="P5" s="3">
        <v>1</v>
      </c>
      <c r="Q5" s="3">
        <v>2</v>
      </c>
      <c r="R5" s="4"/>
    </row>
    <row r="6" spans="1:18">
      <c r="A6" s="6" t="s">
        <v>31</v>
      </c>
      <c r="B6" s="8">
        <v>107.48399999999999</v>
      </c>
      <c r="C6" s="35">
        <v>120</v>
      </c>
      <c r="D6" s="8"/>
      <c r="E6" s="7"/>
      <c r="F6" s="3"/>
      <c r="G6" s="3">
        <v>2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/>
      <c r="O6" s="3"/>
      <c r="P6" s="3">
        <v>1</v>
      </c>
      <c r="Q6" s="3">
        <v>2</v>
      </c>
      <c r="R6" s="4"/>
    </row>
    <row r="7" spans="1:18">
      <c r="A7" s="5" t="s">
        <v>23</v>
      </c>
      <c r="B7" s="8">
        <v>16.559999999999999</v>
      </c>
      <c r="C7" s="35">
        <v>15</v>
      </c>
      <c r="D7" s="8"/>
      <c r="E7" s="7"/>
      <c r="F7" s="3"/>
      <c r="G7" s="3">
        <v>40</v>
      </c>
      <c r="H7" s="3">
        <v>20</v>
      </c>
      <c r="I7" s="3">
        <v>20</v>
      </c>
      <c r="J7" s="3">
        <v>4</v>
      </c>
      <c r="K7" s="3">
        <v>15</v>
      </c>
      <c r="L7" s="3">
        <v>6</v>
      </c>
      <c r="M7" s="3">
        <v>40</v>
      </c>
      <c r="N7" s="3"/>
      <c r="O7" s="3"/>
      <c r="P7" s="3">
        <v>20</v>
      </c>
      <c r="Q7" s="3">
        <v>30</v>
      </c>
      <c r="R7" s="4"/>
    </row>
    <row r="8" spans="1:18">
      <c r="A8" s="5" t="s">
        <v>26</v>
      </c>
      <c r="B8" s="8">
        <v>13.2</v>
      </c>
      <c r="C8" s="35">
        <v>18</v>
      </c>
      <c r="D8" s="8"/>
      <c r="E8" s="7"/>
      <c r="F8" s="3"/>
      <c r="G8" s="3">
        <v>20</v>
      </c>
      <c r="H8" s="3">
        <v>10</v>
      </c>
      <c r="I8" s="3">
        <v>10</v>
      </c>
      <c r="J8" s="3"/>
      <c r="K8" s="3">
        <v>1</v>
      </c>
      <c r="L8" s="3"/>
      <c r="M8" s="3"/>
      <c r="N8" s="3"/>
      <c r="O8" s="3"/>
      <c r="P8" s="3"/>
      <c r="Q8" s="3"/>
      <c r="R8" s="4"/>
    </row>
    <row r="9" spans="1:18">
      <c r="A9" s="5" t="s">
        <v>29</v>
      </c>
      <c r="B9" s="8">
        <v>10</v>
      </c>
      <c r="C9" s="35">
        <v>60</v>
      </c>
      <c r="D9" s="8"/>
      <c r="E9" s="7"/>
      <c r="F9" s="3"/>
      <c r="G9" s="3"/>
      <c r="H9" s="3"/>
      <c r="I9" s="3"/>
      <c r="J9" s="3"/>
      <c r="K9" s="3"/>
      <c r="L9" s="3">
        <v>3</v>
      </c>
      <c r="M9" s="3"/>
      <c r="N9" s="3"/>
      <c r="O9" s="3"/>
      <c r="P9" s="3"/>
      <c r="Q9" s="3">
        <v>15</v>
      </c>
      <c r="R9" s="4"/>
    </row>
    <row r="10" spans="1:18">
      <c r="A10" s="5" t="s">
        <v>27</v>
      </c>
      <c r="B10" s="8">
        <v>15.29</v>
      </c>
      <c r="C10" s="35">
        <v>18</v>
      </c>
      <c r="D10" s="8"/>
      <c r="E10" s="7"/>
      <c r="F10" s="3"/>
      <c r="G10" s="3"/>
      <c r="H10" s="3"/>
      <c r="I10" s="3"/>
      <c r="J10" s="3"/>
      <c r="K10" s="3"/>
      <c r="L10" s="3"/>
      <c r="M10" s="3">
        <v>20</v>
      </c>
      <c r="N10" s="3"/>
      <c r="O10" s="3"/>
      <c r="P10" s="3">
        <v>10</v>
      </c>
      <c r="Q10" s="3"/>
      <c r="R10" s="4"/>
    </row>
    <row r="11" spans="1:18">
      <c r="A11" s="5" t="s">
        <v>28</v>
      </c>
      <c r="B11" s="8">
        <v>8.1999999999999993</v>
      </c>
      <c r="C11" s="35">
        <v>6</v>
      </c>
      <c r="D11" s="8"/>
      <c r="E11" s="7"/>
      <c r="F11" s="3"/>
      <c r="G11" s="3"/>
      <c r="H11" s="3"/>
      <c r="I11" s="3"/>
      <c r="J11" s="3"/>
      <c r="K11" s="3"/>
      <c r="L11" s="3"/>
      <c r="M11" s="3"/>
      <c r="N11" s="3">
        <v>6</v>
      </c>
      <c r="O11" s="3"/>
      <c r="P11" s="3"/>
      <c r="Q11" s="3"/>
      <c r="R11" s="4"/>
    </row>
    <row r="12" spans="1:18">
      <c r="A12" s="5" t="s">
        <v>1</v>
      </c>
      <c r="B12" s="8">
        <v>66.7</v>
      </c>
      <c r="C12" s="35">
        <v>30</v>
      </c>
      <c r="D12" s="8"/>
      <c r="E12" s="7"/>
      <c r="F12" s="3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>
      <c r="A13" s="5" t="s">
        <v>88</v>
      </c>
      <c r="B13" s="8"/>
      <c r="C13" s="35">
        <v>840</v>
      </c>
      <c r="D13" s="33"/>
      <c r="E13" s="7"/>
      <c r="F13" s="3"/>
      <c r="G13" s="3"/>
      <c r="H13" s="3"/>
      <c r="I13" s="3"/>
      <c r="J13" s="3"/>
      <c r="K13" s="3"/>
      <c r="L13" s="3"/>
      <c r="M13" s="3"/>
      <c r="N13" s="3"/>
      <c r="O13" s="3">
        <v>1</v>
      </c>
      <c r="P13" s="3"/>
      <c r="Q13" s="3"/>
      <c r="R13" s="4"/>
    </row>
    <row r="14" spans="1:18">
      <c r="A14" s="6" t="s">
        <v>17</v>
      </c>
      <c r="B14" s="9"/>
      <c r="C14" s="36">
        <v>1050</v>
      </c>
      <c r="D14" s="3">
        <v>16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v>2</v>
      </c>
    </row>
    <row r="15" spans="1:18">
      <c r="A15" s="19" t="s">
        <v>32</v>
      </c>
      <c r="B15" s="20"/>
      <c r="C15" s="37">
        <v>1050</v>
      </c>
      <c r="D15" s="20"/>
      <c r="E15" s="71"/>
      <c r="F15" s="72"/>
      <c r="G15" s="72">
        <v>2</v>
      </c>
      <c r="H15" s="72">
        <v>1</v>
      </c>
      <c r="I15" s="72">
        <v>1</v>
      </c>
      <c r="J15" s="72">
        <v>1</v>
      </c>
      <c r="K15" s="72">
        <v>1</v>
      </c>
      <c r="L15" s="72">
        <v>1</v>
      </c>
      <c r="M15" s="72">
        <v>1</v>
      </c>
      <c r="N15" s="72"/>
      <c r="O15" s="72"/>
      <c r="P15" s="72">
        <v>1</v>
      </c>
      <c r="Q15" s="72">
        <v>2</v>
      </c>
      <c r="R15" s="73"/>
    </row>
    <row r="16" spans="1:18" s="88" customFormat="1">
      <c r="A16" s="82" t="s">
        <v>33</v>
      </c>
      <c r="B16" s="83"/>
      <c r="C16" s="84">
        <v>500</v>
      </c>
      <c r="D16" s="85">
        <v>2</v>
      </c>
      <c r="E16" s="86">
        <v>0</v>
      </c>
      <c r="F16" s="86">
        <v>0</v>
      </c>
      <c r="G16" s="86">
        <v>1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1</v>
      </c>
      <c r="N16" s="86">
        <v>0</v>
      </c>
      <c r="O16" s="86">
        <v>0</v>
      </c>
      <c r="P16" s="86">
        <v>0</v>
      </c>
      <c r="Q16" s="86">
        <v>1</v>
      </c>
      <c r="R16" s="87">
        <v>1</v>
      </c>
    </row>
    <row r="17" spans="1:18" s="13" customFormat="1">
      <c r="A17" s="32" t="s">
        <v>24</v>
      </c>
      <c r="B17" s="52"/>
      <c r="C17" s="75"/>
      <c r="D17" s="108">
        <v>0</v>
      </c>
      <c r="E17" s="109">
        <f t="shared" ref="E17:R17" si="0">SUMPRODUCT($B$4:$B$15,E4:E15)</f>
        <v>260</v>
      </c>
      <c r="F17" s="109">
        <f t="shared" si="0"/>
        <v>133.4</v>
      </c>
      <c r="G17" s="123">
        <f t="shared" si="0"/>
        <v>2978.7360000000003</v>
      </c>
      <c r="H17" s="123">
        <f t="shared" si="0"/>
        <v>1489.3680000000002</v>
      </c>
      <c r="I17" s="123">
        <f t="shared" si="0"/>
        <v>1489.3680000000002</v>
      </c>
      <c r="J17" s="123">
        <f t="shared" si="0"/>
        <v>1092.4080000000001</v>
      </c>
      <c r="K17" s="123">
        <f t="shared" si="0"/>
        <v>1287.7680000000003</v>
      </c>
      <c r="L17" s="123">
        <f t="shared" si="0"/>
        <v>1155.528</v>
      </c>
      <c r="M17" s="123">
        <f t="shared" si="0"/>
        <v>1994.3680000000002</v>
      </c>
      <c r="N17" s="109">
        <f t="shared" si="0"/>
        <v>49.199999999999996</v>
      </c>
      <c r="O17" s="109">
        <f t="shared" si="0"/>
        <v>0</v>
      </c>
      <c r="P17" s="109">
        <f t="shared" si="0"/>
        <v>1510.268</v>
      </c>
      <c r="Q17" s="109">
        <f t="shared" si="0"/>
        <v>2699.1360000000004</v>
      </c>
      <c r="R17" s="110">
        <f t="shared" si="0"/>
        <v>0</v>
      </c>
    </row>
    <row r="18" spans="1:18" s="13" customFormat="1">
      <c r="A18" s="32" t="s">
        <v>25</v>
      </c>
      <c r="B18" s="52"/>
      <c r="C18" s="75"/>
      <c r="D18" s="108">
        <f>SUMPRODUCT($C$4:$C$15,D4:D15)</f>
        <v>16800</v>
      </c>
      <c r="E18" s="109">
        <f>SUMPRODUCT($C$4:$C$15,E4:E15)</f>
        <v>0</v>
      </c>
      <c r="F18" s="109">
        <f>SUMPRODUCT($C$4:$C$15,F4:F15)</f>
        <v>60</v>
      </c>
      <c r="G18" s="122">
        <f>SUMPRODUCT($C$4:$C$15,G4:G15)</f>
        <v>3400</v>
      </c>
      <c r="H18" s="122">
        <f t="shared" ref="H18:R18" si="1">SUMPRODUCT($C$4:$C$15,H4:H15)</f>
        <v>1700</v>
      </c>
      <c r="I18" s="122">
        <f t="shared" si="1"/>
        <v>1700</v>
      </c>
      <c r="J18" s="109">
        <f t="shared" si="1"/>
        <v>1280</v>
      </c>
      <c r="K18" s="109">
        <f t="shared" si="1"/>
        <v>1463</v>
      </c>
      <c r="L18" s="122">
        <f t="shared" si="1"/>
        <v>1490</v>
      </c>
      <c r="M18" s="109">
        <f t="shared" si="1"/>
        <v>2180</v>
      </c>
      <c r="N18" s="109">
        <f t="shared" si="1"/>
        <v>36</v>
      </c>
      <c r="O18" s="109">
        <f t="shared" si="1"/>
        <v>840</v>
      </c>
      <c r="P18" s="109">
        <f t="shared" si="1"/>
        <v>1700</v>
      </c>
      <c r="Q18" s="109">
        <f t="shared" si="1"/>
        <v>3790</v>
      </c>
      <c r="R18" s="110">
        <f t="shared" si="1"/>
        <v>2100</v>
      </c>
    </row>
    <row r="19" spans="1:18" s="13" customFormat="1" ht="15.75" thickBot="1">
      <c r="A19" s="81" t="s">
        <v>33</v>
      </c>
      <c r="B19" s="38"/>
      <c r="C19" s="39"/>
      <c r="D19" s="111">
        <f>$C$16*D16</f>
        <v>1000</v>
      </c>
      <c r="E19" s="112">
        <f t="shared" ref="E19:R19" si="2">$C$16*E16</f>
        <v>0</v>
      </c>
      <c r="F19" s="112">
        <f t="shared" si="2"/>
        <v>0</v>
      </c>
      <c r="G19" s="112">
        <f t="shared" si="2"/>
        <v>500</v>
      </c>
      <c r="H19" s="112">
        <f t="shared" si="2"/>
        <v>0</v>
      </c>
      <c r="I19" s="112">
        <f t="shared" si="2"/>
        <v>0</v>
      </c>
      <c r="J19" s="112">
        <f t="shared" si="2"/>
        <v>0</v>
      </c>
      <c r="K19" s="112">
        <f t="shared" si="2"/>
        <v>0</v>
      </c>
      <c r="L19" s="112">
        <f t="shared" si="2"/>
        <v>0</v>
      </c>
      <c r="M19" s="112">
        <f t="shared" si="2"/>
        <v>500</v>
      </c>
      <c r="N19" s="112">
        <f t="shared" si="2"/>
        <v>0</v>
      </c>
      <c r="O19" s="112">
        <f t="shared" si="2"/>
        <v>0</v>
      </c>
      <c r="P19" s="112">
        <f t="shared" si="2"/>
        <v>0</v>
      </c>
      <c r="Q19" s="112">
        <f t="shared" si="2"/>
        <v>500</v>
      </c>
      <c r="R19" s="113">
        <f t="shared" si="2"/>
        <v>500</v>
      </c>
    </row>
    <row r="20" spans="1:18" ht="21.75" customHeight="1" thickBot="1">
      <c r="A20" s="14" t="s">
        <v>22</v>
      </c>
      <c r="B20" s="15"/>
      <c r="C20" s="40"/>
      <c r="D20" s="114">
        <f>SUM(D17:D19)</f>
        <v>17800</v>
      </c>
      <c r="E20" s="114">
        <f t="shared" ref="E20:R20" si="3">SUM(E17:E19)</f>
        <v>260</v>
      </c>
      <c r="F20" s="114">
        <f t="shared" si="3"/>
        <v>193.4</v>
      </c>
      <c r="G20" s="114">
        <f t="shared" si="3"/>
        <v>6878.7360000000008</v>
      </c>
      <c r="H20" s="114">
        <f t="shared" si="3"/>
        <v>3189.3680000000004</v>
      </c>
      <c r="I20" s="114">
        <f t="shared" si="3"/>
        <v>3189.3680000000004</v>
      </c>
      <c r="J20" s="114">
        <f t="shared" si="3"/>
        <v>2372.4080000000004</v>
      </c>
      <c r="K20" s="114">
        <f t="shared" si="3"/>
        <v>2750.768</v>
      </c>
      <c r="L20" s="114">
        <f t="shared" si="3"/>
        <v>2645.5280000000002</v>
      </c>
      <c r="M20" s="114">
        <f t="shared" si="3"/>
        <v>4674.3680000000004</v>
      </c>
      <c r="N20" s="114">
        <f t="shared" si="3"/>
        <v>85.199999999999989</v>
      </c>
      <c r="O20" s="114">
        <f t="shared" si="3"/>
        <v>840</v>
      </c>
      <c r="P20" s="114">
        <f t="shared" si="3"/>
        <v>3210.268</v>
      </c>
      <c r="Q20" s="114">
        <f t="shared" si="3"/>
        <v>6989.1360000000004</v>
      </c>
      <c r="R20" s="115">
        <f t="shared" si="3"/>
        <v>2600</v>
      </c>
    </row>
    <row r="21" spans="1:18">
      <c r="A21" s="78" t="s">
        <v>90</v>
      </c>
      <c r="B21" s="79"/>
      <c r="C21" s="79"/>
      <c r="D21" s="79"/>
      <c r="E21" s="80"/>
      <c r="F21" s="80"/>
      <c r="G21" s="80"/>
      <c r="R21" s="116">
        <f>SUM(D20:R20)</f>
        <v>57678.54800000001</v>
      </c>
    </row>
    <row r="22" spans="1:18">
      <c r="A22" s="27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5.75" thickBot="1">
      <c r="A23" s="2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5.75" thickBot="1">
      <c r="A24" s="134" t="s">
        <v>35</v>
      </c>
      <c r="B24" s="135"/>
      <c r="C24" s="135"/>
      <c r="D24" s="136"/>
    </row>
    <row r="25" spans="1:18" ht="30.75" thickBot="1">
      <c r="A25" s="119" t="s">
        <v>92</v>
      </c>
      <c r="B25" s="118" t="s">
        <v>19</v>
      </c>
      <c r="C25" s="120" t="s">
        <v>20</v>
      </c>
      <c r="D25" s="121" t="s">
        <v>91</v>
      </c>
    </row>
    <row r="26" spans="1:18">
      <c r="A26" s="101" t="s">
        <v>0</v>
      </c>
      <c r="B26" s="96"/>
      <c r="C26" s="43"/>
      <c r="D26" s="50"/>
      <c r="F26" s="24"/>
    </row>
    <row r="27" spans="1:18">
      <c r="A27" s="45" t="s">
        <v>30</v>
      </c>
      <c r="B27" s="96"/>
      <c r="C27" s="43"/>
      <c r="D27" s="44"/>
    </row>
    <row r="28" spans="1:18">
      <c r="A28" s="45" t="s">
        <v>31</v>
      </c>
      <c r="B28" s="96"/>
      <c r="C28" s="43"/>
      <c r="D28" s="44"/>
    </row>
    <row r="29" spans="1:18">
      <c r="A29" s="42" t="s">
        <v>36</v>
      </c>
      <c r="B29" s="96">
        <v>22</v>
      </c>
      <c r="C29" s="43">
        <v>10</v>
      </c>
      <c r="D29" s="44">
        <v>5</v>
      </c>
    </row>
    <row r="30" spans="1:18">
      <c r="A30" s="42" t="s">
        <v>26</v>
      </c>
      <c r="B30" s="96"/>
      <c r="C30" s="43"/>
      <c r="D30" s="44"/>
    </row>
    <row r="31" spans="1:18">
      <c r="A31" s="42" t="s">
        <v>29</v>
      </c>
      <c r="B31" s="96"/>
      <c r="C31" s="43"/>
      <c r="D31" s="44"/>
    </row>
    <row r="32" spans="1:18">
      <c r="A32" s="42" t="s">
        <v>27</v>
      </c>
      <c r="B32" s="96"/>
      <c r="C32" s="43"/>
      <c r="D32" s="44"/>
    </row>
    <row r="33" spans="1:4">
      <c r="A33" s="42" t="s">
        <v>28</v>
      </c>
      <c r="B33" s="96"/>
      <c r="C33" s="43"/>
      <c r="D33" s="44"/>
    </row>
    <row r="34" spans="1:4">
      <c r="A34" s="42" t="s">
        <v>1</v>
      </c>
      <c r="B34" s="96"/>
      <c r="C34" s="91"/>
      <c r="D34" s="89"/>
    </row>
    <row r="35" spans="1:4">
      <c r="A35" s="42" t="s">
        <v>37</v>
      </c>
      <c r="B35" s="96">
        <v>2145.6239999999998</v>
      </c>
      <c r="C35" s="91">
        <v>460</v>
      </c>
      <c r="D35" s="89">
        <v>5</v>
      </c>
    </row>
    <row r="36" spans="1:4">
      <c r="A36" s="46" t="s">
        <v>38</v>
      </c>
      <c r="B36" s="96">
        <v>1820</v>
      </c>
      <c r="C36" s="91">
        <v>150</v>
      </c>
      <c r="D36" s="89">
        <v>1</v>
      </c>
    </row>
    <row r="37" spans="1:4">
      <c r="A37" s="42" t="s">
        <v>39</v>
      </c>
      <c r="B37" s="96">
        <v>55</v>
      </c>
      <c r="C37" s="91">
        <v>10</v>
      </c>
      <c r="D37" s="89">
        <v>5</v>
      </c>
    </row>
    <row r="38" spans="1:4">
      <c r="A38" s="42" t="s">
        <v>32</v>
      </c>
      <c r="B38" s="96"/>
      <c r="C38" s="43">
        <v>1050</v>
      </c>
      <c r="D38" s="44">
        <v>3</v>
      </c>
    </row>
    <row r="39" spans="1:4">
      <c r="A39" s="82" t="s">
        <v>33</v>
      </c>
      <c r="B39" s="97"/>
      <c r="C39" s="92">
        <v>500</v>
      </c>
      <c r="D39" s="90">
        <v>1</v>
      </c>
    </row>
    <row r="40" spans="1:4">
      <c r="A40" s="47" t="s">
        <v>24</v>
      </c>
      <c r="B40" s="98"/>
      <c r="C40" s="93"/>
      <c r="D40" s="102">
        <f>SUMPRODUCT($B$26:$B$38,D26:D38)</f>
        <v>12933.119999999999</v>
      </c>
    </row>
    <row r="41" spans="1:4">
      <c r="A41" s="48" t="s">
        <v>25</v>
      </c>
      <c r="B41" s="98"/>
      <c r="C41" s="93"/>
      <c r="D41" s="102">
        <f>SUMPRODUCT($C$26:$C$38,D26:D38)</f>
        <v>5700</v>
      </c>
    </row>
    <row r="42" spans="1:4" ht="15.75" thickBot="1">
      <c r="A42" s="81" t="s">
        <v>33</v>
      </c>
      <c r="B42" s="99"/>
      <c r="C42" s="94"/>
      <c r="D42" s="103">
        <f>C39*D39</f>
        <v>500</v>
      </c>
    </row>
    <row r="43" spans="1:4" ht="15.75" thickBot="1">
      <c r="A43" s="49" t="s">
        <v>22</v>
      </c>
      <c r="B43" s="100"/>
      <c r="C43" s="95"/>
      <c r="D43" s="104">
        <f>SUM(D40:D42)</f>
        <v>19133.12</v>
      </c>
    </row>
    <row r="46" spans="1:4" ht="15.75" thickBot="1"/>
    <row r="47" spans="1:4" ht="15.75" thickBot="1">
      <c r="A47" s="137" t="s">
        <v>40</v>
      </c>
      <c r="B47" s="138"/>
      <c r="C47" s="138"/>
      <c r="D47" s="139"/>
    </row>
    <row r="48" spans="1:4" ht="30.75" thickBot="1">
      <c r="A48" s="119" t="s">
        <v>92</v>
      </c>
      <c r="B48" s="118" t="s">
        <v>19</v>
      </c>
      <c r="C48" s="120" t="s">
        <v>20</v>
      </c>
      <c r="D48" s="121" t="s">
        <v>91</v>
      </c>
    </row>
    <row r="49" spans="1:4">
      <c r="A49" s="5" t="s">
        <v>41</v>
      </c>
      <c r="B49" s="33">
        <v>2000</v>
      </c>
      <c r="C49" s="51"/>
      <c r="D49" s="4">
        <v>1</v>
      </c>
    </row>
    <row r="50" spans="1:4" ht="30">
      <c r="A50" s="105" t="s">
        <v>42</v>
      </c>
      <c r="B50" s="33"/>
      <c r="C50" s="51">
        <v>420</v>
      </c>
      <c r="D50" s="4">
        <v>2</v>
      </c>
    </row>
    <row r="51" spans="1:4" ht="30">
      <c r="A51" s="105" t="s">
        <v>43</v>
      </c>
      <c r="B51" s="33"/>
      <c r="C51" s="51">
        <v>420</v>
      </c>
      <c r="D51" s="4">
        <v>5</v>
      </c>
    </row>
    <row r="52" spans="1:4">
      <c r="A52" s="5" t="s">
        <v>32</v>
      </c>
      <c r="B52" s="33"/>
      <c r="C52" s="51">
        <v>1050</v>
      </c>
      <c r="D52" s="4">
        <v>2</v>
      </c>
    </row>
    <row r="53" spans="1:4">
      <c r="A53" s="82" t="s">
        <v>33</v>
      </c>
      <c r="B53" s="97"/>
      <c r="C53" s="92">
        <v>500</v>
      </c>
      <c r="D53" s="90">
        <v>1</v>
      </c>
    </row>
    <row r="54" spans="1:4">
      <c r="A54" s="32" t="s">
        <v>24</v>
      </c>
      <c r="B54" s="74"/>
      <c r="C54" s="53"/>
      <c r="D54" s="54">
        <f>SUMPRODUCT($B$49:$B$52,D49:D52)</f>
        <v>2000</v>
      </c>
    </row>
    <row r="55" spans="1:4">
      <c r="A55" s="32" t="s">
        <v>25</v>
      </c>
      <c r="B55" s="74"/>
      <c r="C55" s="53"/>
      <c r="D55" s="54">
        <f>SUMPRODUCT($C$49:$C$52,D49:D52)</f>
        <v>5040</v>
      </c>
    </row>
    <row r="56" spans="1:4" ht="15.75" thickBot="1">
      <c r="A56" s="81" t="s">
        <v>33</v>
      </c>
      <c r="B56" s="99"/>
      <c r="C56" s="94"/>
      <c r="D56" s="103">
        <f>C53*D53</f>
        <v>500</v>
      </c>
    </row>
    <row r="57" spans="1:4" ht="15.75" thickBot="1">
      <c r="A57" s="14" t="s">
        <v>22</v>
      </c>
      <c r="B57" s="106"/>
      <c r="C57" s="107"/>
      <c r="D57" s="41">
        <f>SUM(D54:D56)</f>
        <v>7540</v>
      </c>
    </row>
  </sheetData>
  <mergeCells count="4">
    <mergeCell ref="A1:R1"/>
    <mergeCell ref="E2:R2"/>
    <mergeCell ref="A24:D24"/>
    <mergeCell ref="A47:D47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workbookViewId="0">
      <selection activeCell="E17" sqref="E17"/>
    </sheetView>
  </sheetViews>
  <sheetFormatPr defaultRowHeight="15"/>
  <cols>
    <col min="1" max="1" width="24.85546875" customWidth="1"/>
    <col min="2" max="2" width="21.85546875" customWidth="1"/>
    <col min="3" max="3" width="7.28515625" style="1" bestFit="1" customWidth="1"/>
    <col min="4" max="4" width="6.42578125" style="1" customWidth="1"/>
    <col min="5" max="5" width="49" customWidth="1"/>
  </cols>
  <sheetData>
    <row r="2" spans="1:5" ht="18.75">
      <c r="A2" s="60" t="s">
        <v>54</v>
      </c>
    </row>
    <row r="5" spans="1:5" ht="33.75" customHeight="1">
      <c r="A5" s="141" t="s">
        <v>55</v>
      </c>
      <c r="B5" s="142" t="s">
        <v>56</v>
      </c>
      <c r="C5" s="143" t="s">
        <v>57</v>
      </c>
      <c r="D5" s="143"/>
      <c r="E5" s="141" t="s">
        <v>58</v>
      </c>
    </row>
    <row r="6" spans="1:5" ht="21.75" customHeight="1">
      <c r="A6" s="141"/>
      <c r="B6" s="142"/>
      <c r="C6" s="61" t="s">
        <v>59</v>
      </c>
      <c r="D6" s="61" t="s">
        <v>60</v>
      </c>
      <c r="E6" s="141"/>
    </row>
    <row r="7" spans="1:5" ht="25.5" customHeight="1">
      <c r="A7" s="56" t="s">
        <v>61</v>
      </c>
      <c r="B7" s="56" t="s">
        <v>62</v>
      </c>
      <c r="C7" s="62">
        <v>8</v>
      </c>
      <c r="D7" s="17"/>
      <c r="E7" s="56" t="s">
        <v>63</v>
      </c>
    </row>
    <row r="8" spans="1:5" ht="25.5" customHeight="1">
      <c r="A8" s="56" t="s">
        <v>64</v>
      </c>
      <c r="B8" s="56" t="s">
        <v>65</v>
      </c>
      <c r="C8" s="62">
        <v>8</v>
      </c>
      <c r="D8" s="3"/>
      <c r="E8" s="56" t="s">
        <v>63</v>
      </c>
    </row>
    <row r="9" spans="1:5" ht="25.5" customHeight="1">
      <c r="A9" s="125" t="s">
        <v>66</v>
      </c>
      <c r="B9" s="140"/>
      <c r="C9" s="140"/>
      <c r="D9" s="140"/>
      <c r="E9" s="126"/>
    </row>
    <row r="10" spans="1:5" ht="25.5" customHeight="1">
      <c r="A10" s="63" t="s">
        <v>67</v>
      </c>
      <c r="B10" s="63"/>
      <c r="C10" s="64"/>
      <c r="D10" s="63"/>
      <c r="E10" s="63" t="s">
        <v>68</v>
      </c>
    </row>
    <row r="11" spans="1:5" ht="25.5" customHeight="1">
      <c r="A11" s="56" t="s">
        <v>15</v>
      </c>
      <c r="B11" s="56"/>
      <c r="C11" s="62"/>
      <c r="D11" s="3"/>
      <c r="E11" s="56" t="s">
        <v>69</v>
      </c>
    </row>
    <row r="12" spans="1:5" ht="25.5" customHeight="1">
      <c r="A12" s="56" t="s">
        <v>16</v>
      </c>
      <c r="B12" s="56"/>
      <c r="C12" s="62"/>
      <c r="D12" s="3"/>
      <c r="E12" s="56" t="s">
        <v>70</v>
      </c>
    </row>
    <row r="13" spans="1:5" ht="25.5" customHeight="1">
      <c r="A13" s="56" t="s">
        <v>2</v>
      </c>
      <c r="B13" s="56" t="s">
        <v>71</v>
      </c>
      <c r="C13" s="3"/>
      <c r="D13" s="65">
        <v>8</v>
      </c>
      <c r="E13" s="56" t="s">
        <v>74</v>
      </c>
    </row>
    <row r="14" spans="1:5" ht="25.5" customHeight="1">
      <c r="A14" s="56" t="s">
        <v>3</v>
      </c>
      <c r="B14" s="56" t="s">
        <v>72</v>
      </c>
      <c r="D14" s="66" t="s">
        <v>73</v>
      </c>
      <c r="E14" s="56" t="s">
        <v>74</v>
      </c>
    </row>
    <row r="15" spans="1:5" ht="25.5" customHeight="1">
      <c r="A15" s="56" t="s">
        <v>4</v>
      </c>
      <c r="B15" s="56" t="s">
        <v>75</v>
      </c>
      <c r="C15" s="3"/>
      <c r="D15" s="66" t="s">
        <v>76</v>
      </c>
      <c r="E15" s="56" t="s">
        <v>74</v>
      </c>
    </row>
    <row r="16" spans="1:5" ht="25.5" customHeight="1">
      <c r="A16" s="56" t="s">
        <v>5</v>
      </c>
      <c r="B16" s="56" t="s">
        <v>77</v>
      </c>
      <c r="C16" s="62">
        <v>2</v>
      </c>
      <c r="D16" s="17"/>
      <c r="E16" s="56" t="s">
        <v>78</v>
      </c>
    </row>
    <row r="17" spans="1:5" ht="25.5" customHeight="1">
      <c r="A17" s="56" t="s">
        <v>6</v>
      </c>
      <c r="B17" s="56" t="s">
        <v>77</v>
      </c>
      <c r="C17" s="62">
        <v>2</v>
      </c>
      <c r="D17" s="17"/>
      <c r="E17" s="56" t="s">
        <v>78</v>
      </c>
    </row>
    <row r="18" spans="1:5" ht="25.5" customHeight="1">
      <c r="A18" s="56" t="s">
        <v>7</v>
      </c>
      <c r="B18" s="56" t="s">
        <v>79</v>
      </c>
      <c r="C18" s="3"/>
      <c r="D18" s="66">
        <v>4</v>
      </c>
      <c r="E18" s="56" t="s">
        <v>80</v>
      </c>
    </row>
    <row r="19" spans="1:5" ht="25.5" customHeight="1">
      <c r="A19" s="56" t="s">
        <v>8</v>
      </c>
      <c r="B19" s="56" t="s">
        <v>81</v>
      </c>
      <c r="C19" s="62">
        <v>3</v>
      </c>
      <c r="D19" s="17"/>
      <c r="E19" s="56"/>
    </row>
    <row r="20" spans="1:5" ht="25.5" customHeight="1">
      <c r="A20" s="56" t="s">
        <v>9</v>
      </c>
      <c r="B20" s="56" t="s">
        <v>82</v>
      </c>
      <c r="C20" s="62">
        <v>1</v>
      </c>
      <c r="D20" s="3"/>
      <c r="E20" s="56"/>
    </row>
    <row r="21" spans="1:5" ht="25.5" customHeight="1">
      <c r="A21" s="56" t="s">
        <v>10</v>
      </c>
      <c r="B21" s="56" t="s">
        <v>79</v>
      </c>
      <c r="C21" s="62">
        <v>1</v>
      </c>
      <c r="D21" s="3"/>
      <c r="E21" s="56"/>
    </row>
    <row r="22" spans="1:5" ht="25.5" customHeight="1">
      <c r="A22" s="56" t="s">
        <v>11</v>
      </c>
      <c r="B22" s="56" t="s">
        <v>83</v>
      </c>
      <c r="C22" s="62">
        <v>4</v>
      </c>
      <c r="D22" s="3"/>
      <c r="E22" s="56" t="s">
        <v>84</v>
      </c>
    </row>
    <row r="23" spans="1:5" ht="25.5" customHeight="1">
      <c r="A23" s="56" t="s">
        <v>12</v>
      </c>
      <c r="B23" s="56" t="s">
        <v>85</v>
      </c>
      <c r="C23" s="62">
        <v>8</v>
      </c>
      <c r="D23" s="3"/>
      <c r="E23" s="56" t="s">
        <v>86</v>
      </c>
    </row>
    <row r="24" spans="1:5" ht="23.25" customHeight="1">
      <c r="A24" s="67" t="s">
        <v>13</v>
      </c>
      <c r="B24" s="68" t="s">
        <v>62</v>
      </c>
      <c r="C24" s="69">
        <v>2</v>
      </c>
      <c r="D24" s="70"/>
      <c r="E24" s="68" t="s">
        <v>87</v>
      </c>
    </row>
  </sheetData>
  <mergeCells count="5">
    <mergeCell ref="A9:E9"/>
    <mergeCell ref="A5:A6"/>
    <mergeCell ref="B5:B6"/>
    <mergeCell ref="C5:D5"/>
    <mergeCell ref="E5:E6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kalkulace</vt:lpstr>
      <vt:lpstr>harmonogram</vt:lpstr>
    </vt:vector>
  </TitlesOfParts>
  <Company>Sieza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Vladimír</dc:creator>
  <cp:lastModifiedBy>kankal</cp:lastModifiedBy>
  <cp:lastPrinted>2013-04-26T09:08:45Z</cp:lastPrinted>
  <dcterms:created xsi:type="dcterms:W3CDTF">2013-03-18T13:50:42Z</dcterms:created>
  <dcterms:modified xsi:type="dcterms:W3CDTF">2013-04-30T07:21:26Z</dcterms:modified>
</cp:coreProperties>
</file>