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IVOVAR SVIJANY\PS-NM-3900\Vyberova rizeni\Dotazy\"/>
    </mc:Choice>
  </mc:AlternateContent>
  <bookViews>
    <workbookView xWindow="240" yWindow="375" windowWidth="28515" windowHeight="12300" tabRatio="775" activeTab="6"/>
  </bookViews>
  <sheets>
    <sheet name="Stavba" sheetId="1" r:id="rId1"/>
    <sheet name="SO01 KL" sheetId="2" r:id="rId2"/>
    <sheet name="SO01 Rek" sheetId="3" r:id="rId3"/>
    <sheet name="SO01 Pol" sheetId="4" r:id="rId4"/>
    <sheet name="SO02 KL" sheetId="5" r:id="rId5"/>
    <sheet name="SO02 Rek" sheetId="6" r:id="rId6"/>
    <sheet name="SO02 Pol" sheetId="7" r:id="rId7"/>
    <sheet name="SO02 M21 Rek. Elektroinstalace" sheetId="25" r:id="rId8"/>
    <sheet name="SO02 M21 Svítidla" sheetId="24" r:id="rId9"/>
    <sheet name="SO02 M21 Elektromontáže" sheetId="23" r:id="rId10"/>
    <sheet name="SO02 M21 Rozvaděče" sheetId="22" r:id="rId11"/>
    <sheet name="SO02 M21 Hromosvod" sheetId="21" r:id="rId12"/>
    <sheet name="SO02 M22 EPS" sheetId="26" r:id="rId13"/>
    <sheet name="IO03 KL" sheetId="8" r:id="rId14"/>
    <sheet name="IO03 Rek" sheetId="9" r:id="rId15"/>
    <sheet name="IO03 Pol" sheetId="10" r:id="rId16"/>
    <sheet name="SO04 KL" sheetId="11" r:id="rId17"/>
    <sheet name="SO04 Rek" sheetId="12" r:id="rId18"/>
    <sheet name="SO04 Pol" sheetId="13" r:id="rId19"/>
    <sheet name="SO04 M21 Rek. elektroinstalace" sheetId="27" r:id="rId20"/>
    <sheet name="SO02 M21 Svítidla a elektroinst" sheetId="28" r:id="rId21"/>
    <sheet name="SO04 M21 Rozvaděče a hromosvod" sheetId="29" r:id="rId22"/>
    <sheet name="IO05 KL" sheetId="14" r:id="rId23"/>
    <sheet name="IO05 Rek" sheetId="15" r:id="rId24"/>
    <sheet name="IO05 Pol" sheetId="16" r:id="rId25"/>
    <sheet name="ONS" sheetId="20" r:id="rId26"/>
  </sheets>
  <definedNames>
    <definedName name="CelkemObjekty" localSheetId="0">Stavba!$F$37</definedName>
    <definedName name="CisloStavby" localSheetId="0">Stavba!$D$5</definedName>
    <definedName name="dadresa" localSheetId="0">Stavba!$D$9</definedName>
    <definedName name="DIČ" localSheetId="0">Stavba!$K$9</definedName>
    <definedName name="dmisto" localSheetId="0">Stavba!$D$10</definedName>
    <definedName name="dpsc" localSheetId="0">Stavba!$C$10</definedName>
    <definedName name="IČO" localSheetId="0">Stavba!$K$8</definedName>
    <definedName name="NazevObjektu" localSheetId="0">Stavba!$C$30</definedName>
    <definedName name="NazevStavby" localSheetId="0">Stavba!$E$5</definedName>
    <definedName name="_xlnm.Print_Titles" localSheetId="15">'IO03 Pol'!$1:$6</definedName>
    <definedName name="_xlnm.Print_Titles" localSheetId="14">'IO03 Rek'!$1:$6</definedName>
    <definedName name="_xlnm.Print_Titles" localSheetId="24">'IO05 Pol'!$1:$6</definedName>
    <definedName name="_xlnm.Print_Titles" localSheetId="23">'IO05 Rek'!$1:$6</definedName>
    <definedName name="_xlnm.Print_Titles" localSheetId="3">'SO01 Pol'!$1:$6</definedName>
    <definedName name="_xlnm.Print_Titles" localSheetId="2">'SO01 Rek'!$1:$6</definedName>
    <definedName name="_xlnm.Print_Titles" localSheetId="6">'SO02 Pol'!$1:$6</definedName>
    <definedName name="_xlnm.Print_Titles" localSheetId="5">'SO02 Rek'!$1:$6</definedName>
    <definedName name="_xlnm.Print_Titles" localSheetId="18">'SO04 Pol'!$1:$6</definedName>
    <definedName name="_xlnm.Print_Titles" localSheetId="17">'SO04 Rek'!$1:$6</definedName>
    <definedName name="Objednatel" localSheetId="0">Stavba!$D$12</definedName>
    <definedName name="Objekt" localSheetId="0">Stavba!$B$30</definedName>
    <definedName name="_xlnm.Print_Area" localSheetId="13">'IO03 KL'!$A$1:$G$45</definedName>
    <definedName name="_xlnm.Print_Area" localSheetId="15">'IO03 Pol'!$A$1:$K$143</definedName>
    <definedName name="_xlnm.Print_Area" localSheetId="14">'IO03 Rek'!$A$1:$I$18</definedName>
    <definedName name="_xlnm.Print_Area" localSheetId="22">'IO05 KL'!$A$1:$G$45</definedName>
    <definedName name="_xlnm.Print_Area" localSheetId="24">'IO05 Pol'!$A$1:$K$343</definedName>
    <definedName name="_xlnm.Print_Area" localSheetId="23">'IO05 Rek'!$A$1:$I$13</definedName>
    <definedName name="_xlnm.Print_Area" localSheetId="25">ONS!$A$1:$R$20</definedName>
    <definedName name="_xlnm.Print_Area" localSheetId="1">'SO01 KL'!$A$1:$G$45</definedName>
    <definedName name="_xlnm.Print_Area" localSheetId="3">'SO01 Pol'!$A$1:$K$144</definedName>
    <definedName name="_xlnm.Print_Area" localSheetId="2">'SO01 Rek'!$A$1:$I$15</definedName>
    <definedName name="_xlnm.Print_Area" localSheetId="4">'SO02 KL'!$A$1:$G$45</definedName>
    <definedName name="_xlnm.Print_Area" localSheetId="6">'SO02 Pol'!$A$1:$K$846</definedName>
    <definedName name="_xlnm.Print_Area" localSheetId="5">'SO02 Rek'!$A$1:$I$37</definedName>
    <definedName name="_xlnm.Print_Area" localSheetId="16">'SO04 KL'!$A$1:$G$45</definedName>
    <definedName name="_xlnm.Print_Area" localSheetId="18">'SO04 Pol'!$A$1:$K$214</definedName>
    <definedName name="_xlnm.Print_Area" localSheetId="17">'SO04 Rek'!$A$1:$I$25</definedName>
    <definedName name="_xlnm.Print_Area" localSheetId="0">Stavba!$B$1:$J$53</definedName>
    <definedName name="odic" localSheetId="0">Stavba!$K$13</definedName>
    <definedName name="oico" localSheetId="0">Stavba!$K$12</definedName>
    <definedName name="omisto" localSheetId="0">Stavba!$D$14</definedName>
    <definedName name="onazev" localSheetId="0">Stavba!$D$13</definedName>
    <definedName name="opsc" localSheetId="0">Stavba!$C$14</definedName>
    <definedName name="SazbaDPH1" localSheetId="0">Stavba!$D$20</definedName>
    <definedName name="SazbaDPH2" localSheetId="0">Stavba!$D$22</definedName>
    <definedName name="solver_lin" localSheetId="15" hidden="1">0</definedName>
    <definedName name="solver_lin" localSheetId="24" hidden="1">0</definedName>
    <definedName name="solver_lin" localSheetId="3" hidden="1">0</definedName>
    <definedName name="solver_lin" localSheetId="6" hidden="1">0</definedName>
    <definedName name="solver_lin" localSheetId="18" hidden="1">0</definedName>
    <definedName name="solver_num" localSheetId="15" hidden="1">0</definedName>
    <definedName name="solver_num" localSheetId="24" hidden="1">0</definedName>
    <definedName name="solver_num" localSheetId="3" hidden="1">0</definedName>
    <definedName name="solver_num" localSheetId="6" hidden="1">0</definedName>
    <definedName name="solver_num" localSheetId="18" hidden="1">0</definedName>
    <definedName name="solver_opt" localSheetId="15" hidden="1">'IO03 Pol'!#REF!</definedName>
    <definedName name="solver_opt" localSheetId="24" hidden="1">'IO05 Pol'!#REF!</definedName>
    <definedName name="solver_opt" localSheetId="3" hidden="1">'SO01 Pol'!#REF!</definedName>
    <definedName name="solver_opt" localSheetId="6" hidden="1">'SO02 Pol'!#REF!</definedName>
    <definedName name="solver_opt" localSheetId="18" hidden="1">'SO04 Pol'!#REF!</definedName>
    <definedName name="solver_typ" localSheetId="15" hidden="1">1</definedName>
    <definedName name="solver_typ" localSheetId="24" hidden="1">1</definedName>
    <definedName name="solver_typ" localSheetId="3" hidden="1">1</definedName>
    <definedName name="solver_typ" localSheetId="6" hidden="1">1</definedName>
    <definedName name="solver_typ" localSheetId="18" hidden="1">1</definedName>
    <definedName name="solver_val" localSheetId="15" hidden="1">0</definedName>
    <definedName name="solver_val" localSheetId="24" hidden="1">0</definedName>
    <definedName name="solver_val" localSheetId="3" hidden="1">0</definedName>
    <definedName name="solver_val" localSheetId="6" hidden="1">0</definedName>
    <definedName name="solver_val" localSheetId="18" hidden="1">0</definedName>
    <definedName name="SoucetDilu" localSheetId="0">Stavba!#REF!</definedName>
    <definedName name="StavbaCelkem" localSheetId="0">Stavba!$H$37</definedName>
    <definedName name="Zhotovitel" localSheetId="0">Stavba!$D$8</definedName>
  </definedNames>
  <calcPr calcId="152511"/>
</workbook>
</file>

<file path=xl/calcChain.xml><?xml version="1.0" encoding="utf-8"?>
<calcChain xmlns="http://schemas.openxmlformats.org/spreadsheetml/2006/main">
  <c r="G168" i="13" l="1"/>
  <c r="G167" i="13"/>
  <c r="G169" i="13" l="1"/>
  <c r="F19" i="12" s="1"/>
  <c r="F20" i="29"/>
  <c r="H35" i="29"/>
  <c r="H34" i="29"/>
  <c r="H33" i="29"/>
  <c r="H32" i="29"/>
  <c r="F31" i="29"/>
  <c r="H30" i="29"/>
  <c r="H29" i="29"/>
  <c r="F28" i="29"/>
  <c r="H27" i="29"/>
  <c r="F27" i="29"/>
  <c r="H26" i="29"/>
  <c r="H25" i="29"/>
  <c r="H24" i="29"/>
  <c r="H23" i="29"/>
  <c r="F23" i="29"/>
  <c r="H22" i="29"/>
  <c r="F22" i="29"/>
  <c r="H21" i="29"/>
  <c r="F21" i="29"/>
  <c r="H20" i="29"/>
  <c r="H19" i="29"/>
  <c r="F19" i="29"/>
  <c r="H13" i="29"/>
  <c r="H12" i="29"/>
  <c r="H11" i="29"/>
  <c r="H10" i="29"/>
  <c r="F10" i="29"/>
  <c r="H9" i="29"/>
  <c r="F9" i="29"/>
  <c r="H8" i="29"/>
  <c r="F8" i="29"/>
  <c r="H7" i="29"/>
  <c r="F7" i="29"/>
  <c r="H6" i="29"/>
  <c r="F6" i="29"/>
  <c r="H5" i="29"/>
  <c r="F5" i="29"/>
  <c r="H4" i="29"/>
  <c r="F4" i="29"/>
  <c r="F14" i="29" s="1"/>
  <c r="H26" i="28"/>
  <c r="H25" i="28"/>
  <c r="H24" i="28"/>
  <c r="H23" i="28"/>
  <c r="H22" i="28"/>
  <c r="H21" i="28"/>
  <c r="H20" i="28"/>
  <c r="H19" i="28"/>
  <c r="H18" i="28"/>
  <c r="H17" i="28"/>
  <c r="H16" i="28"/>
  <c r="H15" i="28"/>
  <c r="F15" i="28"/>
  <c r="H14" i="28"/>
  <c r="F14" i="28"/>
  <c r="H13" i="28"/>
  <c r="F13" i="28"/>
  <c r="H12" i="28"/>
  <c r="F12" i="28"/>
  <c r="H11" i="28"/>
  <c r="F11" i="28"/>
  <c r="H10" i="28"/>
  <c r="F10" i="28"/>
  <c r="H9" i="28"/>
  <c r="F9" i="28"/>
  <c r="F27" i="28" s="1"/>
  <c r="B29" i="27" s="1"/>
  <c r="H4" i="28"/>
  <c r="H3" i="28"/>
  <c r="H5" i="28" s="1"/>
  <c r="B27" i="27" s="1"/>
  <c r="F3" i="28"/>
  <c r="F5" i="28" s="1"/>
  <c r="B26" i="27" s="1"/>
  <c r="F36" i="29" l="1"/>
  <c r="B34" i="27" s="1"/>
  <c r="H36" i="29"/>
  <c r="B35" i="27" s="1"/>
  <c r="H14" i="29"/>
  <c r="H15" i="29" s="1"/>
  <c r="B32" i="27" s="1"/>
  <c r="H27" i="28"/>
  <c r="B30" i="27" s="1"/>
  <c r="B37" i="27" l="1"/>
  <c r="F185" i="13" s="1"/>
  <c r="F21" i="21" l="1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H34" i="21"/>
  <c r="H33" i="21"/>
  <c r="H32" i="21"/>
  <c r="H31" i="21"/>
  <c r="F30" i="21"/>
  <c r="H28" i="21"/>
  <c r="H27" i="21"/>
  <c r="H26" i="21"/>
  <c r="H24" i="21"/>
  <c r="F24" i="21"/>
  <c r="H23" i="21"/>
  <c r="F23" i="21"/>
  <c r="H22" i="21"/>
  <c r="F22" i="21"/>
  <c r="H21" i="21"/>
  <c r="H20" i="21"/>
  <c r="F20" i="21"/>
  <c r="H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0" i="21"/>
  <c r="F10" i="21"/>
  <c r="H9" i="21"/>
  <c r="F9" i="21"/>
  <c r="H8" i="21"/>
  <c r="F8" i="21"/>
  <c r="H7" i="21"/>
  <c r="F7" i="21"/>
  <c r="H6" i="21"/>
  <c r="F6" i="21"/>
  <c r="H5" i="21"/>
  <c r="F5" i="21"/>
  <c r="H4" i="21"/>
  <c r="H35" i="21" s="1"/>
  <c r="B35" i="25" s="1"/>
  <c r="F4" i="21"/>
  <c r="H27" i="22"/>
  <c r="H26" i="22"/>
  <c r="H25" i="22"/>
  <c r="H24" i="22"/>
  <c r="F24" i="22"/>
  <c r="H23" i="22"/>
  <c r="F23" i="22"/>
  <c r="H22" i="22"/>
  <c r="F22" i="22"/>
  <c r="H21" i="22"/>
  <c r="F21" i="22"/>
  <c r="H20" i="22"/>
  <c r="F20" i="22"/>
  <c r="H19" i="22"/>
  <c r="F19" i="22"/>
  <c r="H18" i="22"/>
  <c r="F18" i="22"/>
  <c r="H17" i="22"/>
  <c r="F17" i="22"/>
  <c r="H16" i="22"/>
  <c r="F16" i="22"/>
  <c r="H15" i="22"/>
  <c r="F15" i="22"/>
  <c r="H14" i="22"/>
  <c r="F14" i="22"/>
  <c r="H13" i="22"/>
  <c r="F13" i="22"/>
  <c r="H12" i="22"/>
  <c r="F12" i="22"/>
  <c r="H11" i="22"/>
  <c r="F11" i="22"/>
  <c r="H10" i="22"/>
  <c r="F10" i="22"/>
  <c r="H9" i="22"/>
  <c r="F9" i="22"/>
  <c r="H8" i="22"/>
  <c r="F8" i="22"/>
  <c r="H7" i="22"/>
  <c r="F7" i="22"/>
  <c r="H6" i="22"/>
  <c r="F6" i="22"/>
  <c r="H5" i="22"/>
  <c r="F5" i="22"/>
  <c r="H4" i="22"/>
  <c r="H28" i="22" s="1"/>
  <c r="F4" i="22"/>
  <c r="F28" i="22" s="1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F35" i="23"/>
  <c r="H34" i="23"/>
  <c r="F34" i="23"/>
  <c r="H33" i="23"/>
  <c r="F33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24" i="23"/>
  <c r="F24" i="23"/>
  <c r="H23" i="23"/>
  <c r="F23" i="23"/>
  <c r="H22" i="23"/>
  <c r="F22" i="23"/>
  <c r="H21" i="23"/>
  <c r="F21" i="23"/>
  <c r="H20" i="23"/>
  <c r="F20" i="23"/>
  <c r="H19" i="23"/>
  <c r="F19" i="23"/>
  <c r="H18" i="23"/>
  <c r="F18" i="23"/>
  <c r="H17" i="23"/>
  <c r="F17" i="23"/>
  <c r="H16" i="23"/>
  <c r="F16" i="23"/>
  <c r="H15" i="23"/>
  <c r="F15" i="23"/>
  <c r="H14" i="23"/>
  <c r="F14" i="23"/>
  <c r="H13" i="23"/>
  <c r="F13" i="23"/>
  <c r="H12" i="23"/>
  <c r="F12" i="23"/>
  <c r="H11" i="23"/>
  <c r="F11" i="23"/>
  <c r="H10" i="23"/>
  <c r="F10" i="23"/>
  <c r="H9" i="23"/>
  <c r="F9" i="23"/>
  <c r="H8" i="23"/>
  <c r="F8" i="23"/>
  <c r="H7" i="23"/>
  <c r="F7" i="23"/>
  <c r="H6" i="23"/>
  <c r="F6" i="23"/>
  <c r="H5" i="23"/>
  <c r="F5" i="23"/>
  <c r="H4" i="23"/>
  <c r="F4" i="23"/>
  <c r="H3" i="23"/>
  <c r="H55" i="23" s="1"/>
  <c r="B30" i="25" s="1"/>
  <c r="F3" i="23"/>
  <c r="F55" i="23" s="1"/>
  <c r="B29" i="25" s="1"/>
  <c r="I9" i="24"/>
  <c r="I8" i="24"/>
  <c r="I7" i="24"/>
  <c r="G7" i="24"/>
  <c r="I6" i="24"/>
  <c r="G6" i="24"/>
  <c r="I5" i="24"/>
  <c r="G5" i="24"/>
  <c r="I4" i="24"/>
  <c r="G4" i="24"/>
  <c r="I3" i="24"/>
  <c r="G3" i="24"/>
  <c r="G10" i="24" s="1"/>
  <c r="B26" i="25" s="1"/>
  <c r="G12" i="20"/>
  <c r="AL19" i="20"/>
  <c r="AK19" i="20"/>
  <c r="I18" i="20"/>
  <c r="G18" i="20"/>
  <c r="I17" i="20"/>
  <c r="G17" i="20"/>
  <c r="I16" i="20"/>
  <c r="G16" i="20"/>
  <c r="I15" i="20"/>
  <c r="G15" i="20"/>
  <c r="I14" i="20"/>
  <c r="G14" i="20"/>
  <c r="I13" i="20"/>
  <c r="G13" i="20"/>
  <c r="I11" i="20"/>
  <c r="G11" i="20"/>
  <c r="G10" i="20"/>
  <c r="G9" i="20"/>
  <c r="G8" i="20"/>
  <c r="I7" i="20"/>
  <c r="G7" i="20"/>
  <c r="F35" i="21" l="1"/>
  <c r="B34" i="25" s="1"/>
  <c r="H29" i="22"/>
  <c r="B32" i="25" s="1"/>
  <c r="I10" i="24"/>
  <c r="B27" i="25" s="1"/>
  <c r="F45" i="26"/>
  <c r="F712" i="7" s="1"/>
  <c r="I6" i="20"/>
  <c r="G20" i="20"/>
  <c r="H36" i="1" s="1"/>
  <c r="I36" i="1" s="1"/>
  <c r="F36" i="1" s="1"/>
  <c r="G37" i="1"/>
  <c r="BE342" i="16"/>
  <c r="BE343" i="16" s="1"/>
  <c r="I11" i="15" s="1"/>
  <c r="BD342" i="16"/>
  <c r="BC342" i="16"/>
  <c r="BC343" i="16" s="1"/>
  <c r="G11" i="15" s="1"/>
  <c r="BB342" i="16"/>
  <c r="K342" i="16"/>
  <c r="K343" i="16" s="1"/>
  <c r="I342" i="16"/>
  <c r="G342" i="16"/>
  <c r="BA342" i="16" s="1"/>
  <c r="BA343" i="16" s="1"/>
  <c r="E11" i="15" s="1"/>
  <c r="B11" i="15"/>
  <c r="A11" i="15"/>
  <c r="BD343" i="16"/>
  <c r="H11" i="15" s="1"/>
  <c r="BB343" i="16"/>
  <c r="F11" i="15" s="1"/>
  <c r="I343" i="16"/>
  <c r="BE336" i="16"/>
  <c r="BD336" i="16"/>
  <c r="BC336" i="16"/>
  <c r="BB336" i="16"/>
  <c r="K336" i="16"/>
  <c r="I336" i="16"/>
  <c r="G336" i="16"/>
  <c r="BA336" i="16" s="1"/>
  <c r="BE332" i="16"/>
  <c r="BD332" i="16"/>
  <c r="BC332" i="16"/>
  <c r="BB332" i="16"/>
  <c r="K332" i="16"/>
  <c r="I332" i="16"/>
  <c r="G332" i="16"/>
  <c r="BA332" i="16" s="1"/>
  <c r="BE328" i="16"/>
  <c r="BD328" i="16"/>
  <c r="BC328" i="16"/>
  <c r="BB328" i="16"/>
  <c r="K328" i="16"/>
  <c r="I328" i="16"/>
  <c r="G328" i="16"/>
  <c r="BA328" i="16" s="1"/>
  <c r="BE324" i="16"/>
  <c r="BD324" i="16"/>
  <c r="BC324" i="16"/>
  <c r="BB324" i="16"/>
  <c r="K324" i="16"/>
  <c r="I324" i="16"/>
  <c r="G324" i="16"/>
  <c r="BA324" i="16" s="1"/>
  <c r="BE320" i="16"/>
  <c r="BD320" i="16"/>
  <c r="BC320" i="16"/>
  <c r="BB320" i="16"/>
  <c r="K320" i="16"/>
  <c r="I320" i="16"/>
  <c r="G320" i="16"/>
  <c r="BA320" i="16" s="1"/>
  <c r="BE316" i="16"/>
  <c r="BD316" i="16"/>
  <c r="BC316" i="16"/>
  <c r="BB316" i="16"/>
  <c r="K316" i="16"/>
  <c r="I316" i="16"/>
  <c r="G316" i="16"/>
  <c r="BA316" i="16" s="1"/>
  <c r="BE311" i="16"/>
  <c r="BD311" i="16"/>
  <c r="BC311" i="16"/>
  <c r="BB311" i="16"/>
  <c r="K311" i="16"/>
  <c r="I311" i="16"/>
  <c r="G311" i="16"/>
  <c r="BA311" i="16" s="1"/>
  <c r="BE306" i="16"/>
  <c r="BD306" i="16"/>
  <c r="BC306" i="16"/>
  <c r="BB306" i="16"/>
  <c r="K306" i="16"/>
  <c r="I306" i="16"/>
  <c r="G306" i="16"/>
  <c r="BA306" i="16" s="1"/>
  <c r="BE301" i="16"/>
  <c r="BD301" i="16"/>
  <c r="BC301" i="16"/>
  <c r="BB301" i="16"/>
  <c r="K301" i="16"/>
  <c r="I301" i="16"/>
  <c r="G301" i="16"/>
  <c r="BA301" i="16" s="1"/>
  <c r="BE296" i="16"/>
  <c r="BD296" i="16"/>
  <c r="BC296" i="16"/>
  <c r="BB296" i="16"/>
  <c r="K296" i="16"/>
  <c r="I296" i="16"/>
  <c r="G296" i="16"/>
  <c r="BA296" i="16" s="1"/>
  <c r="BE291" i="16"/>
  <c r="BD291" i="16"/>
  <c r="BC291" i="16"/>
  <c r="BB291" i="16"/>
  <c r="K291" i="16"/>
  <c r="I291" i="16"/>
  <c r="G291" i="16"/>
  <c r="BA291" i="16" s="1"/>
  <c r="BE286" i="16"/>
  <c r="BD286" i="16"/>
  <c r="BC286" i="16"/>
  <c r="BB286" i="16"/>
  <c r="K286" i="16"/>
  <c r="I286" i="16"/>
  <c r="G286" i="16"/>
  <c r="BA286" i="16" s="1"/>
  <c r="BE281" i="16"/>
  <c r="BD281" i="16"/>
  <c r="BC281" i="16"/>
  <c r="BB281" i="16"/>
  <c r="K281" i="16"/>
  <c r="I281" i="16"/>
  <c r="G281" i="16"/>
  <c r="BA281" i="16" s="1"/>
  <c r="BE276" i="16"/>
  <c r="BD276" i="16"/>
  <c r="BC276" i="16"/>
  <c r="BB276" i="16"/>
  <c r="K276" i="16"/>
  <c r="I276" i="16"/>
  <c r="G276" i="16"/>
  <c r="BA276" i="16" s="1"/>
  <c r="BE271" i="16"/>
  <c r="BD271" i="16"/>
  <c r="BC271" i="16"/>
  <c r="BB271" i="16"/>
  <c r="K271" i="16"/>
  <c r="I271" i="16"/>
  <c r="G271" i="16"/>
  <c r="BA271" i="16" s="1"/>
  <c r="BE266" i="16"/>
  <c r="BD266" i="16"/>
  <c r="BC266" i="16"/>
  <c r="BB266" i="16"/>
  <c r="K266" i="16"/>
  <c r="I266" i="16"/>
  <c r="G266" i="16"/>
  <c r="BA266" i="16" s="1"/>
  <c r="BE261" i="16"/>
  <c r="BD261" i="16"/>
  <c r="BC261" i="16"/>
  <c r="BB261" i="16"/>
  <c r="K261" i="16"/>
  <c r="I261" i="16"/>
  <c r="G261" i="16"/>
  <c r="BA261" i="16" s="1"/>
  <c r="BE256" i="16"/>
  <c r="BD256" i="16"/>
  <c r="BC256" i="16"/>
  <c r="BB256" i="16"/>
  <c r="K256" i="16"/>
  <c r="I256" i="16"/>
  <c r="G256" i="16"/>
  <c r="BA256" i="16" s="1"/>
  <c r="BE251" i="16"/>
  <c r="BD251" i="16"/>
  <c r="BC251" i="16"/>
  <c r="BB251" i="16"/>
  <c r="K251" i="16"/>
  <c r="I251" i="16"/>
  <c r="G251" i="16"/>
  <c r="BA251" i="16" s="1"/>
  <c r="BE245" i="16"/>
  <c r="BD245" i="16"/>
  <c r="BC245" i="16"/>
  <c r="BB245" i="16"/>
  <c r="K245" i="16"/>
  <c r="I245" i="16"/>
  <c r="G245" i="16"/>
  <c r="BA245" i="16" s="1"/>
  <c r="BE240" i="16"/>
  <c r="BD240" i="16"/>
  <c r="BC240" i="16"/>
  <c r="BB240" i="16"/>
  <c r="K240" i="16"/>
  <c r="I240" i="16"/>
  <c r="G240" i="16"/>
  <c r="BA240" i="16" s="1"/>
  <c r="BE236" i="16"/>
  <c r="BD236" i="16"/>
  <c r="BC236" i="16"/>
  <c r="BB236" i="16"/>
  <c r="K236" i="16"/>
  <c r="I236" i="16"/>
  <c r="G236" i="16"/>
  <c r="BA236" i="16" s="1"/>
  <c r="BE230" i="16"/>
  <c r="BD230" i="16"/>
  <c r="BC230" i="16"/>
  <c r="BB230" i="16"/>
  <c r="K230" i="16"/>
  <c r="I230" i="16"/>
  <c r="G230" i="16"/>
  <c r="BA230" i="16" s="1"/>
  <c r="BE224" i="16"/>
  <c r="BD224" i="16"/>
  <c r="BC224" i="16"/>
  <c r="BB224" i="16"/>
  <c r="K224" i="16"/>
  <c r="I224" i="16"/>
  <c r="G224" i="16"/>
  <c r="BA224" i="16" s="1"/>
  <c r="BE218" i="16"/>
  <c r="BD218" i="16"/>
  <c r="BC218" i="16"/>
  <c r="BB218" i="16"/>
  <c r="K218" i="16"/>
  <c r="I218" i="16"/>
  <c r="G218" i="16"/>
  <c r="BA218" i="16" s="1"/>
  <c r="BE206" i="16"/>
  <c r="BD206" i="16"/>
  <c r="BC206" i="16"/>
  <c r="BB206" i="16"/>
  <c r="K206" i="16"/>
  <c r="I206" i="16"/>
  <c r="G206" i="16"/>
  <c r="BA206" i="16" s="1"/>
  <c r="BE200" i="16"/>
  <c r="BD200" i="16"/>
  <c r="BC200" i="16"/>
  <c r="BB200" i="16"/>
  <c r="K200" i="16"/>
  <c r="I200" i="16"/>
  <c r="G200" i="16"/>
  <c r="BA200" i="16" s="1"/>
  <c r="BE194" i="16"/>
  <c r="BD194" i="16"/>
  <c r="BC194" i="16"/>
  <c r="BB194" i="16"/>
  <c r="K194" i="16"/>
  <c r="I194" i="16"/>
  <c r="G194" i="16"/>
  <c r="BA194" i="16" s="1"/>
  <c r="BE187" i="16"/>
  <c r="BD187" i="16"/>
  <c r="BC187" i="16"/>
  <c r="BB187" i="16"/>
  <c r="K187" i="16"/>
  <c r="I187" i="16"/>
  <c r="G187" i="16"/>
  <c r="BA187" i="16" s="1"/>
  <c r="BE182" i="16"/>
  <c r="BD182" i="16"/>
  <c r="BC182" i="16"/>
  <c r="BB182" i="16"/>
  <c r="K182" i="16"/>
  <c r="I182" i="16"/>
  <c r="G182" i="16"/>
  <c r="BA182" i="16" s="1"/>
  <c r="BE177" i="16"/>
  <c r="BD177" i="16"/>
  <c r="BC177" i="16"/>
  <c r="BB177" i="16"/>
  <c r="K177" i="16"/>
  <c r="I177" i="16"/>
  <c r="G177" i="16"/>
  <c r="BA177" i="16" s="1"/>
  <c r="BE172" i="16"/>
  <c r="BD172" i="16"/>
  <c r="BC172" i="16"/>
  <c r="BB172" i="16"/>
  <c r="K172" i="16"/>
  <c r="I172" i="16"/>
  <c r="G172" i="16"/>
  <c r="BA172" i="16" s="1"/>
  <c r="BE166" i="16"/>
  <c r="BD166" i="16"/>
  <c r="BC166" i="16"/>
  <c r="BB166" i="16"/>
  <c r="K166" i="16"/>
  <c r="K340" i="16" s="1"/>
  <c r="I166" i="16"/>
  <c r="G166" i="16"/>
  <c r="BA166" i="16" s="1"/>
  <c r="BE156" i="16"/>
  <c r="BD156" i="16"/>
  <c r="BC156" i="16"/>
  <c r="BB156" i="16"/>
  <c r="K156" i="16"/>
  <c r="I156" i="16"/>
  <c r="I340" i="16" s="1"/>
  <c r="G156" i="16"/>
  <c r="BA156" i="16" s="1"/>
  <c r="B10" i="15"/>
  <c r="A10" i="15"/>
  <c r="BC340" i="16"/>
  <c r="G10" i="15" s="1"/>
  <c r="G340" i="16"/>
  <c r="BE150" i="16"/>
  <c r="BD150" i="16"/>
  <c r="BC150" i="16"/>
  <c r="BB150" i="16"/>
  <c r="K150" i="16"/>
  <c r="I150" i="16"/>
  <c r="G150" i="16"/>
  <c r="BA150" i="16" s="1"/>
  <c r="BE146" i="16"/>
  <c r="BD146" i="16"/>
  <c r="BC146" i="16"/>
  <c r="BB146" i="16"/>
  <c r="K146" i="16"/>
  <c r="I146" i="16"/>
  <c r="G146" i="16"/>
  <c r="BA146" i="16" s="1"/>
  <c r="BE140" i="16"/>
  <c r="BD140" i="16"/>
  <c r="BD154" i="16" s="1"/>
  <c r="H9" i="15" s="1"/>
  <c r="BC140" i="16"/>
  <c r="BB140" i="16"/>
  <c r="BB154" i="16" s="1"/>
  <c r="F9" i="15" s="1"/>
  <c r="K140" i="16"/>
  <c r="I140" i="16"/>
  <c r="G140" i="16"/>
  <c r="BA140" i="16" s="1"/>
  <c r="BE130" i="16"/>
  <c r="BE154" i="16" s="1"/>
  <c r="I9" i="15" s="1"/>
  <c r="BD130" i="16"/>
  <c r="BC130" i="16"/>
  <c r="BC154" i="16" s="1"/>
  <c r="G9" i="15" s="1"/>
  <c r="BB130" i="16"/>
  <c r="K130" i="16"/>
  <c r="K154" i="16" s="1"/>
  <c r="I130" i="16"/>
  <c r="G130" i="16"/>
  <c r="BA130" i="16" s="1"/>
  <c r="B9" i="15"/>
  <c r="A9" i="15"/>
  <c r="I154" i="16"/>
  <c r="BE121" i="16"/>
  <c r="BE128" i="16" s="1"/>
  <c r="I8" i="15" s="1"/>
  <c r="BD121" i="16"/>
  <c r="BC121" i="16"/>
  <c r="BC128" i="16" s="1"/>
  <c r="G8" i="15" s="1"/>
  <c r="BB121" i="16"/>
  <c r="BB128" i="16" s="1"/>
  <c r="F8" i="15" s="1"/>
  <c r="K121" i="16"/>
  <c r="K128" i="16" s="1"/>
  <c r="I121" i="16"/>
  <c r="G121" i="16"/>
  <c r="BA121" i="16" s="1"/>
  <c r="BA128" i="16" s="1"/>
  <c r="E8" i="15" s="1"/>
  <c r="B8" i="15"/>
  <c r="A8" i="15"/>
  <c r="BD128" i="16"/>
  <c r="H8" i="15" s="1"/>
  <c r="I128" i="16"/>
  <c r="BE115" i="16"/>
  <c r="BD115" i="16"/>
  <c r="BC115" i="16"/>
  <c r="BB115" i="16"/>
  <c r="K115" i="16"/>
  <c r="I115" i="16"/>
  <c r="G115" i="16"/>
  <c r="BA115" i="16" s="1"/>
  <c r="BE107" i="16"/>
  <c r="BD107" i="16"/>
  <c r="BC107" i="16"/>
  <c r="BB107" i="16"/>
  <c r="K107" i="16"/>
  <c r="I107" i="16"/>
  <c r="G107" i="16"/>
  <c r="BA107" i="16" s="1"/>
  <c r="BE95" i="16"/>
  <c r="BD95" i="16"/>
  <c r="BC95" i="16"/>
  <c r="BB95" i="16"/>
  <c r="K95" i="16"/>
  <c r="I95" i="16"/>
  <c r="G95" i="16"/>
  <c r="BA95" i="16" s="1"/>
  <c r="BE91" i="16"/>
  <c r="BD91" i="16"/>
  <c r="BC91" i="16"/>
  <c r="BB91" i="16"/>
  <c r="K91" i="16"/>
  <c r="I91" i="16"/>
  <c r="G91" i="16"/>
  <c r="BA91" i="16" s="1"/>
  <c r="BE66" i="16"/>
  <c r="BD66" i="16"/>
  <c r="BC66" i="16"/>
  <c r="BB66" i="16"/>
  <c r="K66" i="16"/>
  <c r="I66" i="16"/>
  <c r="G66" i="16"/>
  <c r="BA66" i="16" s="1"/>
  <c r="BE37" i="16"/>
  <c r="BD37" i="16"/>
  <c r="BC37" i="16"/>
  <c r="BB37" i="16"/>
  <c r="K37" i="16"/>
  <c r="I37" i="16"/>
  <c r="G37" i="16"/>
  <c r="BA37" i="16" s="1"/>
  <c r="BE8" i="16"/>
  <c r="BD8" i="16"/>
  <c r="BC8" i="16"/>
  <c r="BB8" i="16"/>
  <c r="K8" i="16"/>
  <c r="I8" i="16"/>
  <c r="I119" i="16" s="1"/>
  <c r="G8" i="16"/>
  <c r="BA8" i="16" s="1"/>
  <c r="B7" i="15"/>
  <c r="A7" i="15"/>
  <c r="BB119" i="16"/>
  <c r="F7" i="15" s="1"/>
  <c r="E4" i="16"/>
  <c r="F3" i="16"/>
  <c r="C33" i="14"/>
  <c r="F33" i="14" s="1"/>
  <c r="C31" i="14"/>
  <c r="G7" i="14"/>
  <c r="BE213" i="13"/>
  <c r="BE214" i="13" s="1"/>
  <c r="I23" i="12" s="1"/>
  <c r="BD213" i="13"/>
  <c r="BC213" i="13"/>
  <c r="BB213" i="13"/>
  <c r="K213" i="13"/>
  <c r="I213" i="13"/>
  <c r="G213" i="13"/>
  <c r="BA213" i="13" s="1"/>
  <c r="BE212" i="13"/>
  <c r="BD212" i="13"/>
  <c r="BC212" i="13"/>
  <c r="BB212" i="13"/>
  <c r="K212" i="13"/>
  <c r="K214" i="13" s="1"/>
  <c r="I212" i="13"/>
  <c r="G212" i="13"/>
  <c r="BA212" i="13" s="1"/>
  <c r="BE211" i="13"/>
  <c r="BD211" i="13"/>
  <c r="BD214" i="13" s="1"/>
  <c r="H23" i="12" s="1"/>
  <c r="BC211" i="13"/>
  <c r="BB211" i="13"/>
  <c r="BB214" i="13" s="1"/>
  <c r="F23" i="12" s="1"/>
  <c r="K211" i="13"/>
  <c r="I211" i="13"/>
  <c r="I214" i="13" s="1"/>
  <c r="G211" i="13"/>
  <c r="BA211" i="13" s="1"/>
  <c r="B23" i="12"/>
  <c r="A23" i="12"/>
  <c r="BE197" i="13"/>
  <c r="BC197" i="13"/>
  <c r="BB197" i="13"/>
  <c r="BA197" i="13"/>
  <c r="K197" i="13"/>
  <c r="I197" i="13"/>
  <c r="G197" i="13"/>
  <c r="BD197" i="13" s="1"/>
  <c r="BE193" i="13"/>
  <c r="BC193" i="13"/>
  <c r="BB193" i="13"/>
  <c r="BA193" i="13"/>
  <c r="K193" i="13"/>
  <c r="I193" i="13"/>
  <c r="G193" i="13"/>
  <c r="BE188" i="13"/>
  <c r="BC188" i="13"/>
  <c r="BB188" i="13"/>
  <c r="BA188" i="13"/>
  <c r="K188" i="13"/>
  <c r="I188" i="13"/>
  <c r="G188" i="13"/>
  <c r="BD188" i="13" s="1"/>
  <c r="B22" i="12"/>
  <c r="A22" i="12"/>
  <c r="BB209" i="13"/>
  <c r="F22" i="12" s="1"/>
  <c r="BE185" i="13"/>
  <c r="BE186" i="13" s="1"/>
  <c r="I21" i="12" s="1"/>
  <c r="BC185" i="13"/>
  <c r="BC186" i="13" s="1"/>
  <c r="G21" i="12" s="1"/>
  <c r="BB185" i="13"/>
  <c r="BB186" i="13" s="1"/>
  <c r="F21" i="12" s="1"/>
  <c r="BA185" i="13"/>
  <c r="BA186" i="13" s="1"/>
  <c r="E21" i="12" s="1"/>
  <c r="K185" i="13"/>
  <c r="I185" i="13"/>
  <c r="I186" i="13" s="1"/>
  <c r="G185" i="13"/>
  <c r="B21" i="12"/>
  <c r="A21" i="12"/>
  <c r="K186" i="13"/>
  <c r="BE177" i="13"/>
  <c r="BD177" i="13"/>
  <c r="BC177" i="13"/>
  <c r="BA177" i="13"/>
  <c r="K177" i="13"/>
  <c r="I177" i="13"/>
  <c r="G177" i="13"/>
  <c r="BB177" i="13" s="1"/>
  <c r="BE171" i="13"/>
  <c r="BD171" i="13"/>
  <c r="BC171" i="13"/>
  <c r="BA171" i="13"/>
  <c r="K171" i="13"/>
  <c r="I171" i="13"/>
  <c r="G171" i="13"/>
  <c r="B20" i="12"/>
  <c r="A20" i="12"/>
  <c r="BA183" i="13"/>
  <c r="E20" i="12" s="1"/>
  <c r="BE164" i="13"/>
  <c r="BD164" i="13"/>
  <c r="BC164" i="13"/>
  <c r="BA164" i="13"/>
  <c r="K164" i="13"/>
  <c r="I164" i="13"/>
  <c r="G164" i="13"/>
  <c r="BB164" i="13" s="1"/>
  <c r="BE158" i="13"/>
  <c r="BE165" i="13" s="1"/>
  <c r="I18" i="12" s="1"/>
  <c r="BD158" i="13"/>
  <c r="BC158" i="13"/>
  <c r="BA158" i="13"/>
  <c r="K158" i="13"/>
  <c r="I158" i="13"/>
  <c r="G158" i="13"/>
  <c r="BB158" i="13" s="1"/>
  <c r="B18" i="12"/>
  <c r="A18" i="12"/>
  <c r="BE155" i="13"/>
  <c r="BD155" i="13"/>
  <c r="BC155" i="13"/>
  <c r="BA155" i="13"/>
  <c r="K155" i="13"/>
  <c r="I155" i="13"/>
  <c r="G155" i="13"/>
  <c r="BB155" i="13" s="1"/>
  <c r="BE151" i="13"/>
  <c r="BD151" i="13"/>
  <c r="BC151" i="13"/>
  <c r="BA151" i="13"/>
  <c r="K151" i="13"/>
  <c r="I151" i="13"/>
  <c r="G151" i="13"/>
  <c r="BB151" i="13" s="1"/>
  <c r="BE146" i="13"/>
  <c r="BD146" i="13"/>
  <c r="BC146" i="13"/>
  <c r="BA146" i="13"/>
  <c r="K146" i="13"/>
  <c r="I146" i="13"/>
  <c r="G146" i="13"/>
  <c r="BB146" i="13" s="1"/>
  <c r="BE141" i="13"/>
  <c r="BD141" i="13"/>
  <c r="BC141" i="13"/>
  <c r="BA141" i="13"/>
  <c r="K141" i="13"/>
  <c r="I141" i="13"/>
  <c r="G141" i="13"/>
  <c r="BB141" i="13" s="1"/>
  <c r="BE136" i="13"/>
  <c r="BD136" i="13"/>
  <c r="BC136" i="13"/>
  <c r="BA136" i="13"/>
  <c r="K136" i="13"/>
  <c r="I136" i="13"/>
  <c r="G136" i="13"/>
  <c r="BB136" i="13" s="1"/>
  <c r="BE132" i="13"/>
  <c r="BD132" i="13"/>
  <c r="BC132" i="13"/>
  <c r="BA132" i="13"/>
  <c r="K132" i="13"/>
  <c r="I132" i="13"/>
  <c r="G132" i="13"/>
  <c r="BB132" i="13" s="1"/>
  <c r="BE127" i="13"/>
  <c r="BD127" i="13"/>
  <c r="BC127" i="13"/>
  <c r="BA127" i="13"/>
  <c r="K127" i="13"/>
  <c r="I127" i="13"/>
  <c r="G127" i="13"/>
  <c r="BB127" i="13" s="1"/>
  <c r="BE123" i="13"/>
  <c r="BD123" i="13"/>
  <c r="BC123" i="13"/>
  <c r="BA123" i="13"/>
  <c r="K123" i="13"/>
  <c r="I123" i="13"/>
  <c r="G123" i="13"/>
  <c r="BB123" i="13" s="1"/>
  <c r="BE118" i="13"/>
  <c r="BE156" i="13" s="1"/>
  <c r="I17" i="12" s="1"/>
  <c r="BD118" i="13"/>
  <c r="BC118" i="13"/>
  <c r="BA118" i="13"/>
  <c r="K118" i="13"/>
  <c r="K156" i="13" s="1"/>
  <c r="I118" i="13"/>
  <c r="G118" i="13"/>
  <c r="BB118" i="13" s="1"/>
  <c r="B17" i="12"/>
  <c r="A17" i="12"/>
  <c r="BE113" i="13"/>
  <c r="BE116" i="13" s="1"/>
  <c r="I16" i="12" s="1"/>
  <c r="BD113" i="13"/>
  <c r="BD116" i="13" s="1"/>
  <c r="H16" i="12" s="1"/>
  <c r="BC113" i="13"/>
  <c r="BB113" i="13"/>
  <c r="BB116" i="13" s="1"/>
  <c r="F16" i="12" s="1"/>
  <c r="K113" i="13"/>
  <c r="K116" i="13" s="1"/>
  <c r="I113" i="13"/>
  <c r="I116" i="13" s="1"/>
  <c r="G113" i="13"/>
  <c r="BA113" i="13" s="1"/>
  <c r="BA116" i="13" s="1"/>
  <c r="E16" i="12" s="1"/>
  <c r="B16" i="12"/>
  <c r="A16" i="12"/>
  <c r="BC116" i="13"/>
  <c r="G16" i="12" s="1"/>
  <c r="G116" i="13"/>
  <c r="BE106" i="13"/>
  <c r="BE111" i="13" s="1"/>
  <c r="I15" i="12" s="1"/>
  <c r="BD106" i="13"/>
  <c r="BD111" i="13" s="1"/>
  <c r="H15" i="12" s="1"/>
  <c r="BC106" i="13"/>
  <c r="BB106" i="13"/>
  <c r="BB111" i="13" s="1"/>
  <c r="F15" i="12" s="1"/>
  <c r="K106" i="13"/>
  <c r="K111" i="13" s="1"/>
  <c r="I106" i="13"/>
  <c r="I111" i="13" s="1"/>
  <c r="G106" i="13"/>
  <c r="BA106" i="13" s="1"/>
  <c r="BA111" i="13" s="1"/>
  <c r="E15" i="12" s="1"/>
  <c r="B15" i="12"/>
  <c r="A15" i="12"/>
  <c r="BC111" i="13"/>
  <c r="G15" i="12" s="1"/>
  <c r="G111" i="13"/>
  <c r="BE99" i="13"/>
  <c r="BE104" i="13" s="1"/>
  <c r="I14" i="12" s="1"/>
  <c r="BD99" i="13"/>
  <c r="BD104" i="13" s="1"/>
  <c r="H14" i="12" s="1"/>
  <c r="BC99" i="13"/>
  <c r="BB99" i="13"/>
  <c r="BB104" i="13" s="1"/>
  <c r="F14" i="12" s="1"/>
  <c r="K99" i="13"/>
  <c r="K104" i="13" s="1"/>
  <c r="I99" i="13"/>
  <c r="I104" i="13" s="1"/>
  <c r="G99" i="13"/>
  <c r="BA99" i="13" s="1"/>
  <c r="BA104" i="13" s="1"/>
  <c r="E14" i="12" s="1"/>
  <c r="B14" i="12"/>
  <c r="A14" i="12"/>
  <c r="BC104" i="13"/>
  <c r="G14" i="12" s="1"/>
  <c r="G104" i="13"/>
  <c r="BE93" i="13"/>
  <c r="BE97" i="13" s="1"/>
  <c r="I13" i="12" s="1"/>
  <c r="BD93" i="13"/>
  <c r="BD97" i="13" s="1"/>
  <c r="H13" i="12" s="1"/>
  <c r="BC93" i="13"/>
  <c r="BB93" i="13"/>
  <c r="BB97" i="13" s="1"/>
  <c r="F13" i="12" s="1"/>
  <c r="K93" i="13"/>
  <c r="K97" i="13" s="1"/>
  <c r="I93" i="13"/>
  <c r="I97" i="13" s="1"/>
  <c r="G93" i="13"/>
  <c r="BA93" i="13" s="1"/>
  <c r="BA97" i="13" s="1"/>
  <c r="E13" i="12" s="1"/>
  <c r="B13" i="12"/>
  <c r="A13" i="12"/>
  <c r="BC97" i="13"/>
  <c r="G13" i="12" s="1"/>
  <c r="G97" i="13"/>
  <c r="BE86" i="13"/>
  <c r="BE91" i="13" s="1"/>
  <c r="I12" i="12" s="1"/>
  <c r="BD86" i="13"/>
  <c r="BD91" i="13" s="1"/>
  <c r="H12" i="12" s="1"/>
  <c r="BC86" i="13"/>
  <c r="BB86" i="13"/>
  <c r="BB91" i="13" s="1"/>
  <c r="F12" i="12" s="1"/>
  <c r="K86" i="13"/>
  <c r="K91" i="13" s="1"/>
  <c r="I86" i="13"/>
  <c r="I91" i="13" s="1"/>
  <c r="G86" i="13"/>
  <c r="BA86" i="13" s="1"/>
  <c r="BA91" i="13" s="1"/>
  <c r="E12" i="12" s="1"/>
  <c r="B12" i="12"/>
  <c r="A12" i="12"/>
  <c r="BC91" i="13"/>
  <c r="G12" i="12" s="1"/>
  <c r="G91" i="13"/>
  <c r="BE80" i="13"/>
  <c r="BE84" i="13" s="1"/>
  <c r="I11" i="12" s="1"/>
  <c r="BD80" i="13"/>
  <c r="BD84" i="13" s="1"/>
  <c r="H11" i="12" s="1"/>
  <c r="BC80" i="13"/>
  <c r="BB80" i="13"/>
  <c r="BB84" i="13" s="1"/>
  <c r="F11" i="12" s="1"/>
  <c r="K80" i="13"/>
  <c r="K84" i="13" s="1"/>
  <c r="I80" i="13"/>
  <c r="I84" i="13" s="1"/>
  <c r="G80" i="13"/>
  <c r="BA80" i="13" s="1"/>
  <c r="BA84" i="13" s="1"/>
  <c r="E11" i="12" s="1"/>
  <c r="B11" i="12"/>
  <c r="A11" i="12"/>
  <c r="BC84" i="13"/>
  <c r="G11" i="12" s="1"/>
  <c r="G84" i="13"/>
  <c r="BE73" i="13"/>
  <c r="BE78" i="13" s="1"/>
  <c r="I10" i="12" s="1"/>
  <c r="BD73" i="13"/>
  <c r="BD78" i="13" s="1"/>
  <c r="H10" i="12" s="1"/>
  <c r="BC73" i="13"/>
  <c r="BB73" i="13"/>
  <c r="BB78" i="13" s="1"/>
  <c r="F10" i="12" s="1"/>
  <c r="K73" i="13"/>
  <c r="K78" i="13" s="1"/>
  <c r="I73" i="13"/>
  <c r="I78" i="13" s="1"/>
  <c r="G73" i="13"/>
  <c r="BA73" i="13" s="1"/>
  <c r="BA78" i="13" s="1"/>
  <c r="E10" i="12" s="1"/>
  <c r="B10" i="12"/>
  <c r="A10" i="12"/>
  <c r="BC78" i="13"/>
  <c r="G10" i="12" s="1"/>
  <c r="G78" i="13"/>
  <c r="BE67" i="13"/>
  <c r="BE71" i="13" s="1"/>
  <c r="I9" i="12" s="1"/>
  <c r="BD67" i="13"/>
  <c r="BD71" i="13" s="1"/>
  <c r="H9" i="12" s="1"/>
  <c r="BC67" i="13"/>
  <c r="BB67" i="13"/>
  <c r="BB71" i="13" s="1"/>
  <c r="F9" i="12" s="1"/>
  <c r="K67" i="13"/>
  <c r="K71" i="13" s="1"/>
  <c r="I67" i="13"/>
  <c r="I71" i="13" s="1"/>
  <c r="G67" i="13"/>
  <c r="BA67" i="13" s="1"/>
  <c r="BA71" i="13" s="1"/>
  <c r="E9" i="12" s="1"/>
  <c r="B9" i="12"/>
  <c r="A9" i="12"/>
  <c r="BC71" i="13"/>
  <c r="G9" i="12" s="1"/>
  <c r="G71" i="13"/>
  <c r="BE61" i="13"/>
  <c r="BD61" i="13"/>
  <c r="BC61" i="13"/>
  <c r="BB61" i="13"/>
  <c r="K61" i="13"/>
  <c r="I61" i="13"/>
  <c r="G61" i="13"/>
  <c r="BA61" i="13" s="1"/>
  <c r="BE57" i="13"/>
  <c r="BD57" i="13"/>
  <c r="BC57" i="13"/>
  <c r="BB57" i="13"/>
  <c r="K57" i="13"/>
  <c r="I57" i="13"/>
  <c r="G57" i="13"/>
  <c r="BA57" i="13" s="1"/>
  <c r="BE53" i="13"/>
  <c r="BD53" i="13"/>
  <c r="BC53" i="13"/>
  <c r="BB53" i="13"/>
  <c r="K53" i="13"/>
  <c r="I53" i="13"/>
  <c r="G53" i="13"/>
  <c r="BA53" i="13" s="1"/>
  <c r="BE48" i="13"/>
  <c r="BD48" i="13"/>
  <c r="BC48" i="13"/>
  <c r="BB48" i="13"/>
  <c r="K48" i="13"/>
  <c r="I48" i="13"/>
  <c r="G48" i="13"/>
  <c r="BA48" i="13" s="1"/>
  <c r="BE44" i="13"/>
  <c r="BD44" i="13"/>
  <c r="BC44" i="13"/>
  <c r="BB44" i="13"/>
  <c r="K44" i="13"/>
  <c r="I44" i="13"/>
  <c r="G44" i="13"/>
  <c r="BA44" i="13" s="1"/>
  <c r="BE39" i="13"/>
  <c r="BD39" i="13"/>
  <c r="BC39" i="13"/>
  <c r="BB39" i="13"/>
  <c r="K39" i="13"/>
  <c r="I39" i="13"/>
  <c r="G39" i="13"/>
  <c r="BA39" i="13" s="1"/>
  <c r="BE34" i="13"/>
  <c r="BE65" i="13" s="1"/>
  <c r="I8" i="12" s="1"/>
  <c r="BD34" i="13"/>
  <c r="BC34" i="13"/>
  <c r="BB34" i="13"/>
  <c r="K34" i="13"/>
  <c r="I34" i="13"/>
  <c r="G34" i="13"/>
  <c r="BA34" i="13" s="1"/>
  <c r="B8" i="12"/>
  <c r="A8" i="12"/>
  <c r="BE28" i="13"/>
  <c r="BD28" i="13"/>
  <c r="BC28" i="13"/>
  <c r="BB28" i="13"/>
  <c r="K28" i="13"/>
  <c r="I28" i="13"/>
  <c r="G28" i="13"/>
  <c r="BA28" i="13" s="1"/>
  <c r="BE24" i="13"/>
  <c r="BD24" i="13"/>
  <c r="BC24" i="13"/>
  <c r="BB24" i="13"/>
  <c r="K24" i="13"/>
  <c r="I24" i="13"/>
  <c r="G24" i="13"/>
  <c r="BA24" i="13" s="1"/>
  <c r="BE20" i="13"/>
  <c r="BD20" i="13"/>
  <c r="BC20" i="13"/>
  <c r="BB20" i="13"/>
  <c r="K20" i="13"/>
  <c r="I20" i="13"/>
  <c r="G20" i="13"/>
  <c r="BA20" i="13" s="1"/>
  <c r="BE16" i="13"/>
  <c r="BD16" i="13"/>
  <c r="BC16" i="13"/>
  <c r="BB16" i="13"/>
  <c r="K16" i="13"/>
  <c r="I16" i="13"/>
  <c r="G16" i="13"/>
  <c r="BA16" i="13" s="1"/>
  <c r="BE12" i="13"/>
  <c r="BD12" i="13"/>
  <c r="BC12" i="13"/>
  <c r="BB12" i="13"/>
  <c r="K12" i="13"/>
  <c r="I12" i="13"/>
  <c r="G12" i="13"/>
  <c r="BA12" i="13" s="1"/>
  <c r="BE8" i="13"/>
  <c r="BD8" i="13"/>
  <c r="BC8" i="13"/>
  <c r="BB8" i="13"/>
  <c r="BB32" i="13" s="1"/>
  <c r="F7" i="12" s="1"/>
  <c r="K8" i="13"/>
  <c r="I8" i="13"/>
  <c r="I32" i="13" s="1"/>
  <c r="G8" i="13"/>
  <c r="B7" i="12"/>
  <c r="A7" i="12"/>
  <c r="BD32" i="13"/>
  <c r="H7" i="12" s="1"/>
  <c r="E4" i="13"/>
  <c r="F3" i="13"/>
  <c r="C33" i="11"/>
  <c r="F33" i="11" s="1"/>
  <c r="C31" i="11"/>
  <c r="G7" i="11"/>
  <c r="BE142" i="10"/>
  <c r="BD142" i="10"/>
  <c r="BC142" i="10"/>
  <c r="BA142" i="10"/>
  <c r="K142" i="10"/>
  <c r="I142" i="10"/>
  <c r="G142" i="10"/>
  <c r="BB142" i="10" s="1"/>
  <c r="BE138" i="10"/>
  <c r="BD138" i="10"/>
  <c r="BC138" i="10"/>
  <c r="BA138" i="10"/>
  <c r="K138" i="10"/>
  <c r="K143" i="10" s="1"/>
  <c r="I138" i="10"/>
  <c r="G138" i="10"/>
  <c r="BB138" i="10" s="1"/>
  <c r="BE134" i="10"/>
  <c r="BD134" i="10"/>
  <c r="BD143" i="10" s="1"/>
  <c r="H16" i="9" s="1"/>
  <c r="BC134" i="10"/>
  <c r="BA134" i="10"/>
  <c r="K134" i="10"/>
  <c r="I134" i="10"/>
  <c r="I143" i="10" s="1"/>
  <c r="G134" i="10"/>
  <c r="BB134" i="10" s="1"/>
  <c r="B16" i="9"/>
  <c r="A16" i="9"/>
  <c r="BE143" i="10"/>
  <c r="I16" i="9" s="1"/>
  <c r="BE131" i="10"/>
  <c r="BE132" i="10" s="1"/>
  <c r="I15" i="9" s="1"/>
  <c r="BD131" i="10"/>
  <c r="BD132" i="10" s="1"/>
  <c r="H15" i="9" s="1"/>
  <c r="BC131" i="10"/>
  <c r="BB131" i="10"/>
  <c r="BB132" i="10" s="1"/>
  <c r="F15" i="9" s="1"/>
  <c r="K131" i="10"/>
  <c r="K132" i="10" s="1"/>
  <c r="I131" i="10"/>
  <c r="I132" i="10" s="1"/>
  <c r="G131" i="10"/>
  <c r="BA131" i="10" s="1"/>
  <c r="BA132" i="10" s="1"/>
  <c r="E15" i="9" s="1"/>
  <c r="B15" i="9"/>
  <c r="A15" i="9"/>
  <c r="BC132" i="10"/>
  <c r="G15" i="9" s="1"/>
  <c r="G132" i="10"/>
  <c r="BE124" i="10"/>
  <c r="BD124" i="10"/>
  <c r="BC124" i="10"/>
  <c r="BB124" i="10"/>
  <c r="BB129" i="10" s="1"/>
  <c r="F14" i="9" s="1"/>
  <c r="K124" i="10"/>
  <c r="I124" i="10"/>
  <c r="I129" i="10" s="1"/>
  <c r="G124" i="10"/>
  <c r="BA124" i="10" s="1"/>
  <c r="BE118" i="10"/>
  <c r="BE129" i="10" s="1"/>
  <c r="I14" i="9" s="1"/>
  <c r="BD118" i="10"/>
  <c r="BC118" i="10"/>
  <c r="BC129" i="10" s="1"/>
  <c r="G14" i="9" s="1"/>
  <c r="BB118" i="10"/>
  <c r="K118" i="10"/>
  <c r="K129" i="10" s="1"/>
  <c r="I118" i="10"/>
  <c r="G118" i="10"/>
  <c r="B14" i="9"/>
  <c r="A14" i="9"/>
  <c r="BE112" i="10"/>
  <c r="BD112" i="10"/>
  <c r="BC112" i="10"/>
  <c r="BB112" i="10"/>
  <c r="K112" i="10"/>
  <c r="I112" i="10"/>
  <c r="G112" i="10"/>
  <c r="BA112" i="10" s="1"/>
  <c r="BE107" i="10"/>
  <c r="BD107" i="10"/>
  <c r="BC107" i="10"/>
  <c r="BB107" i="10"/>
  <c r="BB116" i="10" s="1"/>
  <c r="F13" i="9" s="1"/>
  <c r="K107" i="10"/>
  <c r="I107" i="10"/>
  <c r="I116" i="10" s="1"/>
  <c r="G107" i="10"/>
  <c r="BA107" i="10" s="1"/>
  <c r="BE102" i="10"/>
  <c r="BE116" i="10" s="1"/>
  <c r="I13" i="9" s="1"/>
  <c r="BD102" i="10"/>
  <c r="BC102" i="10"/>
  <c r="BC116" i="10" s="1"/>
  <c r="G13" i="9" s="1"/>
  <c r="BB102" i="10"/>
  <c r="K102" i="10"/>
  <c r="K116" i="10" s="1"/>
  <c r="I102" i="10"/>
  <c r="G102" i="10"/>
  <c r="B13" i="9"/>
  <c r="A13" i="9"/>
  <c r="BE94" i="10"/>
  <c r="BE100" i="10" s="1"/>
  <c r="I12" i="9" s="1"/>
  <c r="BD94" i="10"/>
  <c r="BC94" i="10"/>
  <c r="BC100" i="10" s="1"/>
  <c r="G12" i="9" s="1"/>
  <c r="BB94" i="10"/>
  <c r="K94" i="10"/>
  <c r="K100" i="10" s="1"/>
  <c r="I94" i="10"/>
  <c r="G94" i="10"/>
  <c r="B12" i="9"/>
  <c r="A12" i="9"/>
  <c r="BD100" i="10"/>
  <c r="H12" i="9" s="1"/>
  <c r="BB100" i="10"/>
  <c r="F12" i="9" s="1"/>
  <c r="I100" i="10"/>
  <c r="BE88" i="10"/>
  <c r="BD88" i="10"/>
  <c r="BC88" i="10"/>
  <c r="BB88" i="10"/>
  <c r="K88" i="10"/>
  <c r="K92" i="10" s="1"/>
  <c r="I88" i="10"/>
  <c r="G88" i="10"/>
  <c r="BA88" i="10" s="1"/>
  <c r="BE76" i="10"/>
  <c r="BD76" i="10"/>
  <c r="BD92" i="10" s="1"/>
  <c r="H11" i="9" s="1"/>
  <c r="BC76" i="10"/>
  <c r="BB76" i="10"/>
  <c r="BB92" i="10" s="1"/>
  <c r="F11" i="9" s="1"/>
  <c r="K76" i="10"/>
  <c r="I76" i="10"/>
  <c r="I92" i="10" s="1"/>
  <c r="G76" i="10"/>
  <c r="BA76" i="10" s="1"/>
  <c r="B11" i="9"/>
  <c r="A11" i="9"/>
  <c r="BE92" i="10"/>
  <c r="I11" i="9" s="1"/>
  <c r="BE68" i="10"/>
  <c r="BE74" i="10" s="1"/>
  <c r="I10" i="9" s="1"/>
  <c r="BD68" i="10"/>
  <c r="BD74" i="10" s="1"/>
  <c r="H10" i="9" s="1"/>
  <c r="BC68" i="10"/>
  <c r="BB68" i="10"/>
  <c r="BB74" i="10" s="1"/>
  <c r="F10" i="9" s="1"/>
  <c r="K68" i="10"/>
  <c r="K74" i="10" s="1"/>
  <c r="I68" i="10"/>
  <c r="I74" i="10" s="1"/>
  <c r="G68" i="10"/>
  <c r="BA68" i="10" s="1"/>
  <c r="BA74" i="10" s="1"/>
  <c r="E10" i="9" s="1"/>
  <c r="B10" i="9"/>
  <c r="A10" i="9"/>
  <c r="BC74" i="10"/>
  <c r="G10" i="9" s="1"/>
  <c r="G74" i="10"/>
  <c r="BE61" i="10"/>
  <c r="BD61" i="10"/>
  <c r="BC61" i="10"/>
  <c r="BB61" i="10"/>
  <c r="K61" i="10"/>
  <c r="I61" i="10"/>
  <c r="G61" i="10"/>
  <c r="BA61" i="10" s="1"/>
  <c r="BE56" i="10"/>
  <c r="BD56" i="10"/>
  <c r="BC56" i="10"/>
  <c r="BB56" i="10"/>
  <c r="K56" i="10"/>
  <c r="I56" i="10"/>
  <c r="G56" i="10"/>
  <c r="BA56" i="10" s="1"/>
  <c r="BE51" i="10"/>
  <c r="BD51" i="10"/>
  <c r="BC51" i="10"/>
  <c r="BB51" i="10"/>
  <c r="K51" i="10"/>
  <c r="I51" i="10"/>
  <c r="G51" i="10"/>
  <c r="BA51" i="10" s="1"/>
  <c r="BE46" i="10"/>
  <c r="BD46" i="10"/>
  <c r="BC46" i="10"/>
  <c r="BB46" i="10"/>
  <c r="K46" i="10"/>
  <c r="I46" i="10"/>
  <c r="G46" i="10"/>
  <c r="BA46" i="10" s="1"/>
  <c r="BE37" i="10"/>
  <c r="BD37" i="10"/>
  <c r="BC37" i="10"/>
  <c r="BB37" i="10"/>
  <c r="BB66" i="10" s="1"/>
  <c r="F9" i="9" s="1"/>
  <c r="K37" i="10"/>
  <c r="I37" i="10"/>
  <c r="I66" i="10" s="1"/>
  <c r="G37" i="10"/>
  <c r="BA37" i="10" s="1"/>
  <c r="BE32" i="10"/>
  <c r="BD32" i="10"/>
  <c r="BC32" i="10"/>
  <c r="BB32" i="10"/>
  <c r="K32" i="10"/>
  <c r="K66" i="10" s="1"/>
  <c r="I32" i="10"/>
  <c r="G32" i="10"/>
  <c r="B9" i="9"/>
  <c r="A9" i="9"/>
  <c r="BE22" i="10"/>
  <c r="BE30" i="10" s="1"/>
  <c r="I8" i="9" s="1"/>
  <c r="BD22" i="10"/>
  <c r="BC22" i="10"/>
  <c r="BC30" i="10" s="1"/>
  <c r="G8" i="9" s="1"/>
  <c r="BB22" i="10"/>
  <c r="K22" i="10"/>
  <c r="K30" i="10" s="1"/>
  <c r="I22" i="10"/>
  <c r="G22" i="10"/>
  <c r="B8" i="9"/>
  <c r="A8" i="9"/>
  <c r="BD30" i="10"/>
  <c r="H8" i="9" s="1"/>
  <c r="BB30" i="10"/>
  <c r="F8" i="9" s="1"/>
  <c r="I30" i="10"/>
  <c r="BE12" i="10"/>
  <c r="BD12" i="10"/>
  <c r="BC12" i="10"/>
  <c r="BB12" i="10"/>
  <c r="K12" i="10"/>
  <c r="K20" i="10" s="1"/>
  <c r="I12" i="10"/>
  <c r="G12" i="10"/>
  <c r="BA12" i="10" s="1"/>
  <c r="BE8" i="10"/>
  <c r="BD8" i="10"/>
  <c r="BD20" i="10" s="1"/>
  <c r="H7" i="9" s="1"/>
  <c r="BC8" i="10"/>
  <c r="BB8" i="10"/>
  <c r="BB20" i="10" s="1"/>
  <c r="F7" i="9" s="1"/>
  <c r="K8" i="10"/>
  <c r="I8" i="10"/>
  <c r="I20" i="10" s="1"/>
  <c r="G8" i="10"/>
  <c r="BA8" i="10" s="1"/>
  <c r="B7" i="9"/>
  <c r="A7" i="9"/>
  <c r="BE20" i="10"/>
  <c r="I7" i="9" s="1"/>
  <c r="E4" i="10"/>
  <c r="F3" i="10"/>
  <c r="C33" i="8"/>
  <c r="F33" i="8" s="1"/>
  <c r="C31" i="8"/>
  <c r="G7" i="8"/>
  <c r="BE845" i="7"/>
  <c r="BD845" i="7"/>
  <c r="BC845" i="7"/>
  <c r="BB845" i="7"/>
  <c r="K845" i="7"/>
  <c r="I845" i="7"/>
  <c r="G845" i="7"/>
  <c r="BA845" i="7" s="1"/>
  <c r="BE844" i="7"/>
  <c r="BD844" i="7"/>
  <c r="BC844" i="7"/>
  <c r="BB844" i="7"/>
  <c r="K844" i="7"/>
  <c r="I844" i="7"/>
  <c r="G844" i="7"/>
  <c r="BA844" i="7" s="1"/>
  <c r="BE843" i="7"/>
  <c r="BD843" i="7"/>
  <c r="BC843" i="7"/>
  <c r="BB843" i="7"/>
  <c r="BB846" i="7" s="1"/>
  <c r="F35" i="6" s="1"/>
  <c r="K843" i="7"/>
  <c r="I843" i="7"/>
  <c r="I846" i="7" s="1"/>
  <c r="G843" i="7"/>
  <c r="B35" i="6"/>
  <c r="A35" i="6"/>
  <c r="BD846" i="7"/>
  <c r="H35" i="6" s="1"/>
  <c r="BE836" i="7"/>
  <c r="BD836" i="7"/>
  <c r="BB836" i="7"/>
  <c r="BA836" i="7"/>
  <c r="K836" i="7"/>
  <c r="I836" i="7"/>
  <c r="G836" i="7"/>
  <c r="BC836" i="7" s="1"/>
  <c r="BE800" i="7"/>
  <c r="BC800" i="7"/>
  <c r="BB800" i="7"/>
  <c r="BA800" i="7"/>
  <c r="K800" i="7"/>
  <c r="I800" i="7"/>
  <c r="G800" i="7"/>
  <c r="BD800" i="7" s="1"/>
  <c r="BE795" i="7"/>
  <c r="BC795" i="7"/>
  <c r="BB795" i="7"/>
  <c r="BA795" i="7"/>
  <c r="K795" i="7"/>
  <c r="I795" i="7"/>
  <c r="G795" i="7"/>
  <c r="BD795" i="7" s="1"/>
  <c r="BE793" i="7"/>
  <c r="BC793" i="7"/>
  <c r="BB793" i="7"/>
  <c r="BA793" i="7"/>
  <c r="K793" i="7"/>
  <c r="I793" i="7"/>
  <c r="G793" i="7"/>
  <c r="BD793" i="7" s="1"/>
  <c r="BE788" i="7"/>
  <c r="BC788" i="7"/>
  <c r="BB788" i="7"/>
  <c r="BA788" i="7"/>
  <c r="K788" i="7"/>
  <c r="I788" i="7"/>
  <c r="G788" i="7"/>
  <c r="BD788" i="7" s="1"/>
  <c r="BE783" i="7"/>
  <c r="BC783" i="7"/>
  <c r="BB783" i="7"/>
  <c r="BA783" i="7"/>
  <c r="K783" i="7"/>
  <c r="I783" i="7"/>
  <c r="G783" i="7"/>
  <c r="BD783" i="7" s="1"/>
  <c r="BE778" i="7"/>
  <c r="BC778" i="7"/>
  <c r="BB778" i="7"/>
  <c r="BA778" i="7"/>
  <c r="K778" i="7"/>
  <c r="I778" i="7"/>
  <c r="G778" i="7"/>
  <c r="BD778" i="7" s="1"/>
  <c r="BE773" i="7"/>
  <c r="BC773" i="7"/>
  <c r="BB773" i="7"/>
  <c r="BA773" i="7"/>
  <c r="K773" i="7"/>
  <c r="I773" i="7"/>
  <c r="G773" i="7"/>
  <c r="BD773" i="7" s="1"/>
  <c r="BE767" i="7"/>
  <c r="BC767" i="7"/>
  <c r="BB767" i="7"/>
  <c r="BA767" i="7"/>
  <c r="K767" i="7"/>
  <c r="I767" i="7"/>
  <c r="G767" i="7"/>
  <c r="BD767" i="7" s="1"/>
  <c r="BE763" i="7"/>
  <c r="BC763" i="7"/>
  <c r="BB763" i="7"/>
  <c r="BA763" i="7"/>
  <c r="K763" i="7"/>
  <c r="I763" i="7"/>
  <c r="G763" i="7"/>
  <c r="BD763" i="7" s="1"/>
  <c r="BE756" i="7"/>
  <c r="BC756" i="7"/>
  <c r="BB756" i="7"/>
  <c r="BA756" i="7"/>
  <c r="K756" i="7"/>
  <c r="I756" i="7"/>
  <c r="G756" i="7"/>
  <c r="BD756" i="7" s="1"/>
  <c r="BE749" i="7"/>
  <c r="BC749" i="7"/>
  <c r="BB749" i="7"/>
  <c r="BA749" i="7"/>
  <c r="K749" i="7"/>
  <c r="I749" i="7"/>
  <c r="G749" i="7"/>
  <c r="BD749" i="7" s="1"/>
  <c r="BE743" i="7"/>
  <c r="BC743" i="7"/>
  <c r="BB743" i="7"/>
  <c r="BA743" i="7"/>
  <c r="K743" i="7"/>
  <c r="I743" i="7"/>
  <c r="G743" i="7"/>
  <c r="BD743" i="7" s="1"/>
  <c r="BE735" i="7"/>
  <c r="BC735" i="7"/>
  <c r="BB735" i="7"/>
  <c r="BA735" i="7"/>
  <c r="K735" i="7"/>
  <c r="I735" i="7"/>
  <c r="G735" i="7"/>
  <c r="BD735" i="7" s="1"/>
  <c r="BE727" i="7"/>
  <c r="BC727" i="7"/>
  <c r="BB727" i="7"/>
  <c r="BA727" i="7"/>
  <c r="K727" i="7"/>
  <c r="I727" i="7"/>
  <c r="G727" i="7"/>
  <c r="BD727" i="7" s="1"/>
  <c r="BE721" i="7"/>
  <c r="BC721" i="7"/>
  <c r="BB721" i="7"/>
  <c r="BA721" i="7"/>
  <c r="K721" i="7"/>
  <c r="I721" i="7"/>
  <c r="G721" i="7"/>
  <c r="BD721" i="7" s="1"/>
  <c r="BE715" i="7"/>
  <c r="BC715" i="7"/>
  <c r="BB715" i="7"/>
  <c r="BA715" i="7"/>
  <c r="K715" i="7"/>
  <c r="I715" i="7"/>
  <c r="G715" i="7"/>
  <c r="BD715" i="7" s="1"/>
  <c r="B34" i="6"/>
  <c r="A34" i="6"/>
  <c r="K841" i="7"/>
  <c r="BE712" i="7"/>
  <c r="BE713" i="7" s="1"/>
  <c r="I33" i="6" s="1"/>
  <c r="BC712" i="7"/>
  <c r="BC713" i="7" s="1"/>
  <c r="G33" i="6" s="1"/>
  <c r="BB712" i="7"/>
  <c r="BA712" i="7"/>
  <c r="BA713" i="7" s="1"/>
  <c r="E33" i="6" s="1"/>
  <c r="K712" i="7"/>
  <c r="I712" i="7"/>
  <c r="I713" i="7" s="1"/>
  <c r="G712" i="7"/>
  <c r="BD712" i="7" s="1"/>
  <c r="BD713" i="7" s="1"/>
  <c r="H33" i="6" s="1"/>
  <c r="B33" i="6"/>
  <c r="A33" i="6"/>
  <c r="BB713" i="7"/>
  <c r="F33" i="6" s="1"/>
  <c r="K713" i="7"/>
  <c r="G713" i="7"/>
  <c r="BE709" i="7"/>
  <c r="BE710" i="7" s="1"/>
  <c r="I32" i="6" s="1"/>
  <c r="BC709" i="7"/>
  <c r="BC710" i="7" s="1"/>
  <c r="G32" i="6" s="1"/>
  <c r="BB709" i="7"/>
  <c r="BB710" i="7" s="1"/>
  <c r="F32" i="6" s="1"/>
  <c r="BA709" i="7"/>
  <c r="BA710" i="7" s="1"/>
  <c r="E32" i="6" s="1"/>
  <c r="K709" i="7"/>
  <c r="K710" i="7" s="1"/>
  <c r="I709" i="7"/>
  <c r="I710" i="7" s="1"/>
  <c r="B32" i="6"/>
  <c r="A32" i="6"/>
  <c r="BE703" i="7"/>
  <c r="BD703" i="7"/>
  <c r="BC703" i="7"/>
  <c r="BC707" i="7" s="1"/>
  <c r="G31" i="6" s="1"/>
  <c r="BA703" i="7"/>
  <c r="K703" i="7"/>
  <c r="K707" i="7" s="1"/>
  <c r="I703" i="7"/>
  <c r="G703" i="7"/>
  <c r="BE696" i="7"/>
  <c r="BD696" i="7"/>
  <c r="BD707" i="7" s="1"/>
  <c r="H31" i="6" s="1"/>
  <c r="BC696" i="7"/>
  <c r="BA696" i="7"/>
  <c r="BA707" i="7" s="1"/>
  <c r="E31" i="6" s="1"/>
  <c r="K696" i="7"/>
  <c r="I696" i="7"/>
  <c r="I707" i="7" s="1"/>
  <c r="G696" i="7"/>
  <c r="BB696" i="7" s="1"/>
  <c r="B31" i="6"/>
  <c r="A31" i="6"/>
  <c r="BE707" i="7"/>
  <c r="I31" i="6" s="1"/>
  <c r="BE690" i="7"/>
  <c r="BE694" i="7" s="1"/>
  <c r="I30" i="6" s="1"/>
  <c r="BD690" i="7"/>
  <c r="BD694" i="7" s="1"/>
  <c r="H30" i="6" s="1"/>
  <c r="BC690" i="7"/>
  <c r="BC694" i="7" s="1"/>
  <c r="G30" i="6" s="1"/>
  <c r="BA690" i="7"/>
  <c r="BA694" i="7" s="1"/>
  <c r="E30" i="6" s="1"/>
  <c r="K690" i="7"/>
  <c r="K694" i="7" s="1"/>
  <c r="I690" i="7"/>
  <c r="I694" i="7" s="1"/>
  <c r="G690" i="7"/>
  <c r="BB690" i="7" s="1"/>
  <c r="BB694" i="7" s="1"/>
  <c r="F30" i="6" s="1"/>
  <c r="B30" i="6"/>
  <c r="A30" i="6"/>
  <c r="G694" i="7"/>
  <c r="BE687" i="7"/>
  <c r="BD687" i="7"/>
  <c r="BC687" i="7"/>
  <c r="BA687" i="7"/>
  <c r="K687" i="7"/>
  <c r="I687" i="7"/>
  <c r="G687" i="7"/>
  <c r="BB687" i="7" s="1"/>
  <c r="BE683" i="7"/>
  <c r="BD683" i="7"/>
  <c r="BC683" i="7"/>
  <c r="BC688" i="7" s="1"/>
  <c r="G29" i="6" s="1"/>
  <c r="BA683" i="7"/>
  <c r="K683" i="7"/>
  <c r="K688" i="7" s="1"/>
  <c r="I683" i="7"/>
  <c r="G683" i="7"/>
  <c r="BE679" i="7"/>
  <c r="BD679" i="7"/>
  <c r="BD688" i="7" s="1"/>
  <c r="H29" i="6" s="1"/>
  <c r="BC679" i="7"/>
  <c r="BA679" i="7"/>
  <c r="BA688" i="7" s="1"/>
  <c r="E29" i="6" s="1"/>
  <c r="K679" i="7"/>
  <c r="I679" i="7"/>
  <c r="I688" i="7" s="1"/>
  <c r="G679" i="7"/>
  <c r="BB679" i="7" s="1"/>
  <c r="B29" i="6"/>
  <c r="A29" i="6"/>
  <c r="BE688" i="7"/>
  <c r="I29" i="6" s="1"/>
  <c r="BE676" i="7"/>
  <c r="BD676" i="7"/>
  <c r="BC676" i="7"/>
  <c r="BA676" i="7"/>
  <c r="K676" i="7"/>
  <c r="I676" i="7"/>
  <c r="G676" i="7"/>
  <c r="BB676" i="7" s="1"/>
  <c r="BE671" i="7"/>
  <c r="BD671" i="7"/>
  <c r="BC671" i="7"/>
  <c r="BA671" i="7"/>
  <c r="K671" i="7"/>
  <c r="I671" i="7"/>
  <c r="G671" i="7"/>
  <c r="BB671" i="7" s="1"/>
  <c r="BE667" i="7"/>
  <c r="BD667" i="7"/>
  <c r="BC667" i="7"/>
  <c r="BA667" i="7"/>
  <c r="K667" i="7"/>
  <c r="I667" i="7"/>
  <c r="G667" i="7"/>
  <c r="BB667" i="7" s="1"/>
  <c r="BE663" i="7"/>
  <c r="BD663" i="7"/>
  <c r="BC663" i="7"/>
  <c r="BA663" i="7"/>
  <c r="BA677" i="7" s="1"/>
  <c r="E28" i="6" s="1"/>
  <c r="K663" i="7"/>
  <c r="I663" i="7"/>
  <c r="I677" i="7" s="1"/>
  <c r="G663" i="7"/>
  <c r="B28" i="6"/>
  <c r="A28" i="6"/>
  <c r="BD677" i="7"/>
  <c r="H28" i="6" s="1"/>
  <c r="BE660" i="7"/>
  <c r="BD660" i="7"/>
  <c r="BC660" i="7"/>
  <c r="BA660" i="7"/>
  <c r="K660" i="7"/>
  <c r="I660" i="7"/>
  <c r="G660" i="7"/>
  <c r="BB660" i="7" s="1"/>
  <c r="BE658" i="7"/>
  <c r="BD658" i="7"/>
  <c r="BC658" i="7"/>
  <c r="BA658" i="7"/>
  <c r="K658" i="7"/>
  <c r="I658" i="7"/>
  <c r="G658" i="7"/>
  <c r="BB658" i="7" s="1"/>
  <c r="BE656" i="7"/>
  <c r="BD656" i="7"/>
  <c r="BC656" i="7"/>
  <c r="BA656" i="7"/>
  <c r="K656" i="7"/>
  <c r="I656" i="7"/>
  <c r="G656" i="7"/>
  <c r="BB656" i="7" s="1"/>
  <c r="BE654" i="7"/>
  <c r="BD654" i="7"/>
  <c r="BC654" i="7"/>
  <c r="BA654" i="7"/>
  <c r="K654" i="7"/>
  <c r="I654" i="7"/>
  <c r="G654" i="7"/>
  <c r="BB654" i="7" s="1"/>
  <c r="BE652" i="7"/>
  <c r="BD652" i="7"/>
  <c r="BC652" i="7"/>
  <c r="BA652" i="7"/>
  <c r="K652" i="7"/>
  <c r="I652" i="7"/>
  <c r="G652" i="7"/>
  <c r="BB652" i="7" s="1"/>
  <c r="BE644" i="7"/>
  <c r="BD644" i="7"/>
  <c r="BC644" i="7"/>
  <c r="BA644" i="7"/>
  <c r="K644" i="7"/>
  <c r="I644" i="7"/>
  <c r="G644" i="7"/>
  <c r="BB644" i="7" s="1"/>
  <c r="BE642" i="7"/>
  <c r="BD642" i="7"/>
  <c r="BC642" i="7"/>
  <c r="BA642" i="7"/>
  <c r="K642" i="7"/>
  <c r="I642" i="7"/>
  <c r="G642" i="7"/>
  <c r="BB642" i="7" s="1"/>
  <c r="BE640" i="7"/>
  <c r="BD640" i="7"/>
  <c r="BC640" i="7"/>
  <c r="BA640" i="7"/>
  <c r="K640" i="7"/>
  <c r="I640" i="7"/>
  <c r="G640" i="7"/>
  <c r="BB640" i="7" s="1"/>
  <c r="BE638" i="7"/>
  <c r="BD638" i="7"/>
  <c r="BC638" i="7"/>
  <c r="BA638" i="7"/>
  <c r="K638" i="7"/>
  <c r="I638" i="7"/>
  <c r="G638" i="7"/>
  <c r="BB638" i="7" s="1"/>
  <c r="BE636" i="7"/>
  <c r="BD636" i="7"/>
  <c r="BC636" i="7"/>
  <c r="BA636" i="7"/>
  <c r="K636" i="7"/>
  <c r="I636" i="7"/>
  <c r="G636" i="7"/>
  <c r="BB636" i="7" s="1"/>
  <c r="BE634" i="7"/>
  <c r="BD634" i="7"/>
  <c r="BC634" i="7"/>
  <c r="BA634" i="7"/>
  <c r="K634" i="7"/>
  <c r="I634" i="7"/>
  <c r="G634" i="7"/>
  <c r="BB634" i="7" s="1"/>
  <c r="BE632" i="7"/>
  <c r="BD632" i="7"/>
  <c r="BC632" i="7"/>
  <c r="BA632" i="7"/>
  <c r="K632" i="7"/>
  <c r="I632" i="7"/>
  <c r="G632" i="7"/>
  <c r="BB632" i="7" s="1"/>
  <c r="BE630" i="7"/>
  <c r="BD630" i="7"/>
  <c r="BC630" i="7"/>
  <c r="BA630" i="7"/>
  <c r="K630" i="7"/>
  <c r="I630" i="7"/>
  <c r="G630" i="7"/>
  <c r="BB630" i="7" s="1"/>
  <c r="BE628" i="7"/>
  <c r="BE661" i="7" s="1"/>
  <c r="I27" i="6" s="1"/>
  <c r="BD628" i="7"/>
  <c r="BC628" i="7"/>
  <c r="BA628" i="7"/>
  <c r="K628" i="7"/>
  <c r="I628" i="7"/>
  <c r="G628" i="7"/>
  <c r="BB628" i="7" s="1"/>
  <c r="B27" i="6"/>
  <c r="A27" i="6"/>
  <c r="K661" i="7"/>
  <c r="BE625" i="7"/>
  <c r="BD625" i="7"/>
  <c r="BD626" i="7" s="1"/>
  <c r="H26" i="6" s="1"/>
  <c r="BC625" i="7"/>
  <c r="BA625" i="7"/>
  <c r="BA626" i="7" s="1"/>
  <c r="E26" i="6" s="1"/>
  <c r="K625" i="7"/>
  <c r="I625" i="7"/>
  <c r="I626" i="7" s="1"/>
  <c r="G625" i="7"/>
  <c r="BB625" i="7" s="1"/>
  <c r="BE617" i="7"/>
  <c r="BE626" i="7" s="1"/>
  <c r="I26" i="6" s="1"/>
  <c r="BD617" i="7"/>
  <c r="BC617" i="7"/>
  <c r="BC626" i="7" s="1"/>
  <c r="G26" i="6" s="1"/>
  <c r="BA617" i="7"/>
  <c r="K617" i="7"/>
  <c r="K626" i="7" s="1"/>
  <c r="I617" i="7"/>
  <c r="G617" i="7"/>
  <c r="B26" i="6"/>
  <c r="A26" i="6"/>
  <c r="BE614" i="7"/>
  <c r="BD614" i="7"/>
  <c r="BC614" i="7"/>
  <c r="BA614" i="7"/>
  <c r="K614" i="7"/>
  <c r="I614" i="7"/>
  <c r="G614" i="7"/>
  <c r="BB614" i="7" s="1"/>
  <c r="BE608" i="7"/>
  <c r="BD608" i="7"/>
  <c r="BD615" i="7" s="1"/>
  <c r="H25" i="6" s="1"/>
  <c r="BC608" i="7"/>
  <c r="BA608" i="7"/>
  <c r="BA615" i="7" s="1"/>
  <c r="E25" i="6" s="1"/>
  <c r="K608" i="7"/>
  <c r="I608" i="7"/>
  <c r="I615" i="7" s="1"/>
  <c r="G608" i="7"/>
  <c r="BB608" i="7" s="1"/>
  <c r="BE602" i="7"/>
  <c r="BE615" i="7" s="1"/>
  <c r="I25" i="6" s="1"/>
  <c r="BD602" i="7"/>
  <c r="BC602" i="7"/>
  <c r="BC615" i="7" s="1"/>
  <c r="G25" i="6" s="1"/>
  <c r="BA602" i="7"/>
  <c r="K602" i="7"/>
  <c r="K615" i="7" s="1"/>
  <c r="I602" i="7"/>
  <c r="G602" i="7"/>
  <c r="B25" i="6"/>
  <c r="A25" i="6"/>
  <c r="BE599" i="7"/>
  <c r="BD599" i="7"/>
  <c r="BC599" i="7"/>
  <c r="BC600" i="7" s="1"/>
  <c r="G24" i="6" s="1"/>
  <c r="BA599" i="7"/>
  <c r="K599" i="7"/>
  <c r="K600" i="7" s="1"/>
  <c r="I599" i="7"/>
  <c r="G599" i="7"/>
  <c r="BE595" i="7"/>
  <c r="BD595" i="7"/>
  <c r="BD600" i="7" s="1"/>
  <c r="H24" i="6" s="1"/>
  <c r="BC595" i="7"/>
  <c r="BA595" i="7"/>
  <c r="BA600" i="7" s="1"/>
  <c r="E24" i="6" s="1"/>
  <c r="K595" i="7"/>
  <c r="I595" i="7"/>
  <c r="I600" i="7" s="1"/>
  <c r="G595" i="7"/>
  <c r="BB595" i="7" s="1"/>
  <c r="B24" i="6"/>
  <c r="A24" i="6"/>
  <c r="BE600" i="7"/>
  <c r="I24" i="6" s="1"/>
  <c r="BE592" i="7"/>
  <c r="BD592" i="7"/>
  <c r="BC592" i="7"/>
  <c r="BA592" i="7"/>
  <c r="K592" i="7"/>
  <c r="I592" i="7"/>
  <c r="G592" i="7"/>
  <c r="BB592" i="7" s="1"/>
  <c r="BE585" i="7"/>
  <c r="BD585" i="7"/>
  <c r="BC585" i="7"/>
  <c r="BA585" i="7"/>
  <c r="K585" i="7"/>
  <c r="I585" i="7"/>
  <c r="G585" i="7"/>
  <c r="BB585" i="7" s="1"/>
  <c r="BE580" i="7"/>
  <c r="BD580" i="7"/>
  <c r="BC580" i="7"/>
  <c r="BA580" i="7"/>
  <c r="K580" i="7"/>
  <c r="I580" i="7"/>
  <c r="G580" i="7"/>
  <c r="BB580" i="7" s="1"/>
  <c r="BE574" i="7"/>
  <c r="BD574" i="7"/>
  <c r="BC574" i="7"/>
  <c r="BA574" i="7"/>
  <c r="K574" i="7"/>
  <c r="I574" i="7"/>
  <c r="G574" i="7"/>
  <c r="BB574" i="7" s="1"/>
  <c r="BE569" i="7"/>
  <c r="BD569" i="7"/>
  <c r="BC569" i="7"/>
  <c r="BA569" i="7"/>
  <c r="K569" i="7"/>
  <c r="I569" i="7"/>
  <c r="G569" i="7"/>
  <c r="BB569" i="7" s="1"/>
  <c r="BE565" i="7"/>
  <c r="BD565" i="7"/>
  <c r="BC565" i="7"/>
  <c r="BA565" i="7"/>
  <c r="K565" i="7"/>
  <c r="I565" i="7"/>
  <c r="G565" i="7"/>
  <c r="BB565" i="7" s="1"/>
  <c r="BE561" i="7"/>
  <c r="BD561" i="7"/>
  <c r="BC561" i="7"/>
  <c r="BA561" i="7"/>
  <c r="K561" i="7"/>
  <c r="I561" i="7"/>
  <c r="G561" i="7"/>
  <c r="BB561" i="7" s="1"/>
  <c r="BE556" i="7"/>
  <c r="BD556" i="7"/>
  <c r="BC556" i="7"/>
  <c r="BA556" i="7"/>
  <c r="K556" i="7"/>
  <c r="I556" i="7"/>
  <c r="G556" i="7"/>
  <c r="BB556" i="7" s="1"/>
  <c r="BE552" i="7"/>
  <c r="BD552" i="7"/>
  <c r="BC552" i="7"/>
  <c r="BA552" i="7"/>
  <c r="K552" i="7"/>
  <c r="I552" i="7"/>
  <c r="G552" i="7"/>
  <c r="BB552" i="7" s="1"/>
  <c r="BE547" i="7"/>
  <c r="BD547" i="7"/>
  <c r="BC547" i="7"/>
  <c r="BA547" i="7"/>
  <c r="K547" i="7"/>
  <c r="I547" i="7"/>
  <c r="G547" i="7"/>
  <c r="BB547" i="7" s="1"/>
  <c r="BE542" i="7"/>
  <c r="BD542" i="7"/>
  <c r="BC542" i="7"/>
  <c r="BA542" i="7"/>
  <c r="K542" i="7"/>
  <c r="I542" i="7"/>
  <c r="G542" i="7"/>
  <c r="BB542" i="7" s="1"/>
  <c r="BE537" i="7"/>
  <c r="BD537" i="7"/>
  <c r="BC537" i="7"/>
  <c r="BA537" i="7"/>
  <c r="K537" i="7"/>
  <c r="I537" i="7"/>
  <c r="G537" i="7"/>
  <c r="BB537" i="7" s="1"/>
  <c r="BE532" i="7"/>
  <c r="BD532" i="7"/>
  <c r="BC532" i="7"/>
  <c r="BA532" i="7"/>
  <c r="K532" i="7"/>
  <c r="I532" i="7"/>
  <c r="G532" i="7"/>
  <c r="BB532" i="7" s="1"/>
  <c r="BE526" i="7"/>
  <c r="BD526" i="7"/>
  <c r="BC526" i="7"/>
  <c r="BA526" i="7"/>
  <c r="K526" i="7"/>
  <c r="I526" i="7"/>
  <c r="G526" i="7"/>
  <c r="BB526" i="7" s="1"/>
  <c r="BE520" i="7"/>
  <c r="BD520" i="7"/>
  <c r="BC520" i="7"/>
  <c r="BA520" i="7"/>
  <c r="K520" i="7"/>
  <c r="I520" i="7"/>
  <c r="G520" i="7"/>
  <c r="BB520" i="7" s="1"/>
  <c r="BE514" i="7"/>
  <c r="BD514" i="7"/>
  <c r="BC514" i="7"/>
  <c r="BA514" i="7"/>
  <c r="K514" i="7"/>
  <c r="I514" i="7"/>
  <c r="G514" i="7"/>
  <c r="B23" i="6"/>
  <c r="A23" i="6"/>
  <c r="BA593" i="7"/>
  <c r="E23" i="6" s="1"/>
  <c r="BE511" i="7"/>
  <c r="BD511" i="7"/>
  <c r="BC511" i="7"/>
  <c r="BA511" i="7"/>
  <c r="K511" i="7"/>
  <c r="I511" i="7"/>
  <c r="G511" i="7"/>
  <c r="BB511" i="7" s="1"/>
  <c r="BE510" i="7"/>
  <c r="BD510" i="7"/>
  <c r="BC510" i="7"/>
  <c r="BA510" i="7"/>
  <c r="K510" i="7"/>
  <c r="I510" i="7"/>
  <c r="G510" i="7"/>
  <c r="BB510" i="7" s="1"/>
  <c r="BE509" i="7"/>
  <c r="BD509" i="7"/>
  <c r="BC509" i="7"/>
  <c r="BA509" i="7"/>
  <c r="K509" i="7"/>
  <c r="I509" i="7"/>
  <c r="G509" i="7"/>
  <c r="BB509" i="7" s="1"/>
  <c r="BE508" i="7"/>
  <c r="BE512" i="7" s="1"/>
  <c r="I22" i="6" s="1"/>
  <c r="BD508" i="7"/>
  <c r="BC508" i="7"/>
  <c r="BA508" i="7"/>
  <c r="K508" i="7"/>
  <c r="K512" i="7" s="1"/>
  <c r="I508" i="7"/>
  <c r="G508" i="7"/>
  <c r="BB508" i="7" s="1"/>
  <c r="B22" i="6"/>
  <c r="A22" i="6"/>
  <c r="BE505" i="7"/>
  <c r="BD505" i="7"/>
  <c r="BC505" i="7"/>
  <c r="BA505" i="7"/>
  <c r="K505" i="7"/>
  <c r="I505" i="7"/>
  <c r="G505" i="7"/>
  <c r="BB505" i="7" s="1"/>
  <c r="BE504" i="7"/>
  <c r="BD504" i="7"/>
  <c r="BC504" i="7"/>
  <c r="BA504" i="7"/>
  <c r="BA506" i="7" s="1"/>
  <c r="E21" i="6" s="1"/>
  <c r="K504" i="7"/>
  <c r="I504" i="7"/>
  <c r="G504" i="7"/>
  <c r="B21" i="6"/>
  <c r="A21" i="6"/>
  <c r="BD506" i="7"/>
  <c r="H21" i="6" s="1"/>
  <c r="I506" i="7"/>
  <c r="BE501" i="7"/>
  <c r="BD501" i="7"/>
  <c r="BC501" i="7"/>
  <c r="BA501" i="7"/>
  <c r="K501" i="7"/>
  <c r="I501" i="7"/>
  <c r="G501" i="7"/>
  <c r="BB501" i="7" s="1"/>
  <c r="BE496" i="7"/>
  <c r="BD496" i="7"/>
  <c r="BC496" i="7"/>
  <c r="BA496" i="7"/>
  <c r="K496" i="7"/>
  <c r="I496" i="7"/>
  <c r="G496" i="7"/>
  <c r="BB496" i="7" s="1"/>
  <c r="BE492" i="7"/>
  <c r="BD492" i="7"/>
  <c r="BC492" i="7"/>
  <c r="BA492" i="7"/>
  <c r="K492" i="7"/>
  <c r="I492" i="7"/>
  <c r="G492" i="7"/>
  <c r="BB492" i="7" s="1"/>
  <c r="BE487" i="7"/>
  <c r="BD487" i="7"/>
  <c r="BC487" i="7"/>
  <c r="BA487" i="7"/>
  <c r="K487" i="7"/>
  <c r="I487" i="7"/>
  <c r="G487" i="7"/>
  <c r="BB487" i="7" s="1"/>
  <c r="BE481" i="7"/>
  <c r="BD481" i="7"/>
  <c r="BC481" i="7"/>
  <c r="BA481" i="7"/>
  <c r="K481" i="7"/>
  <c r="I481" i="7"/>
  <c r="G481" i="7"/>
  <c r="BB481" i="7" s="1"/>
  <c r="BE476" i="7"/>
  <c r="BD476" i="7"/>
  <c r="BC476" i="7"/>
  <c r="BA476" i="7"/>
  <c r="K476" i="7"/>
  <c r="I476" i="7"/>
  <c r="G476" i="7"/>
  <c r="BB476" i="7" s="1"/>
  <c r="BE472" i="7"/>
  <c r="BD472" i="7"/>
  <c r="BC472" i="7"/>
  <c r="BA472" i="7"/>
  <c r="K472" i="7"/>
  <c r="I472" i="7"/>
  <c r="G472" i="7"/>
  <c r="BB472" i="7" s="1"/>
  <c r="BE467" i="7"/>
  <c r="BD467" i="7"/>
  <c r="BC467" i="7"/>
  <c r="BA467" i="7"/>
  <c r="K467" i="7"/>
  <c r="I467" i="7"/>
  <c r="G467" i="7"/>
  <c r="BB467" i="7" s="1"/>
  <c r="BE463" i="7"/>
  <c r="BD463" i="7"/>
  <c r="BC463" i="7"/>
  <c r="BA463" i="7"/>
  <c r="K463" i="7"/>
  <c r="I463" i="7"/>
  <c r="I502" i="7" s="1"/>
  <c r="G463" i="7"/>
  <c r="B20" i="6"/>
  <c r="A20" i="6"/>
  <c r="BD502" i="7"/>
  <c r="H20" i="6" s="1"/>
  <c r="BE457" i="7"/>
  <c r="BE461" i="7" s="1"/>
  <c r="I19" i="6" s="1"/>
  <c r="BD457" i="7"/>
  <c r="BC457" i="7"/>
  <c r="BC461" i="7" s="1"/>
  <c r="G19" i="6" s="1"/>
  <c r="BB457" i="7"/>
  <c r="K457" i="7"/>
  <c r="K461" i="7" s="1"/>
  <c r="I457" i="7"/>
  <c r="G457" i="7"/>
  <c r="B19" i="6"/>
  <c r="A19" i="6"/>
  <c r="BD461" i="7"/>
  <c r="H19" i="6" s="1"/>
  <c r="BB461" i="7"/>
  <c r="F19" i="6" s="1"/>
  <c r="I461" i="7"/>
  <c r="BE444" i="7"/>
  <c r="BD444" i="7"/>
  <c r="BC444" i="7"/>
  <c r="BB444" i="7"/>
  <c r="K444" i="7"/>
  <c r="I444" i="7"/>
  <c r="G444" i="7"/>
  <c r="BA444" i="7" s="1"/>
  <c r="BE432" i="7"/>
  <c r="BD432" i="7"/>
  <c r="BC432" i="7"/>
  <c r="BB432" i="7"/>
  <c r="K432" i="7"/>
  <c r="I432" i="7"/>
  <c r="G432" i="7"/>
  <c r="BA432" i="7" s="1"/>
  <c r="BE428" i="7"/>
  <c r="BD428" i="7"/>
  <c r="BC428" i="7"/>
  <c r="BB428" i="7"/>
  <c r="K428" i="7"/>
  <c r="I428" i="7"/>
  <c r="G428" i="7"/>
  <c r="BA428" i="7" s="1"/>
  <c r="BE423" i="7"/>
  <c r="BD423" i="7"/>
  <c r="BD455" i="7" s="1"/>
  <c r="H18" i="6" s="1"/>
  <c r="BC423" i="7"/>
  <c r="BB423" i="7"/>
  <c r="K423" i="7"/>
  <c r="I423" i="7"/>
  <c r="I455" i="7" s="1"/>
  <c r="G423" i="7"/>
  <c r="BA423" i="7" s="1"/>
  <c r="BE417" i="7"/>
  <c r="BE455" i="7" s="1"/>
  <c r="I18" i="6" s="1"/>
  <c r="BD417" i="7"/>
  <c r="BC417" i="7"/>
  <c r="BC455" i="7" s="1"/>
  <c r="G18" i="6" s="1"/>
  <c r="BB417" i="7"/>
  <c r="K417" i="7"/>
  <c r="K455" i="7" s="1"/>
  <c r="I417" i="7"/>
  <c r="G417" i="7"/>
  <c r="B18" i="6"/>
  <c r="A18" i="6"/>
  <c r="BB455" i="7"/>
  <c r="F18" i="6" s="1"/>
  <c r="BE410" i="7"/>
  <c r="BD410" i="7"/>
  <c r="BC410" i="7"/>
  <c r="BB410" i="7"/>
  <c r="K410" i="7"/>
  <c r="I410" i="7"/>
  <c r="G410" i="7"/>
  <c r="BA410" i="7" s="1"/>
  <c r="BE405" i="7"/>
  <c r="BD405" i="7"/>
  <c r="BC405" i="7"/>
  <c r="BB405" i="7"/>
  <c r="K405" i="7"/>
  <c r="I405" i="7"/>
  <c r="G405" i="7"/>
  <c r="BA405" i="7" s="1"/>
  <c r="BE400" i="7"/>
  <c r="BD400" i="7"/>
  <c r="BC400" i="7"/>
  <c r="BB400" i="7"/>
  <c r="K400" i="7"/>
  <c r="I400" i="7"/>
  <c r="G400" i="7"/>
  <c r="BA400" i="7" s="1"/>
  <c r="BE396" i="7"/>
  <c r="BD396" i="7"/>
  <c r="BC396" i="7"/>
  <c r="BB396" i="7"/>
  <c r="K396" i="7"/>
  <c r="I396" i="7"/>
  <c r="G396" i="7"/>
  <c r="BA396" i="7" s="1"/>
  <c r="BE392" i="7"/>
  <c r="BD392" i="7"/>
  <c r="BC392" i="7"/>
  <c r="BB392" i="7"/>
  <c r="BB415" i="7" s="1"/>
  <c r="F17" i="6" s="1"/>
  <c r="K392" i="7"/>
  <c r="I392" i="7"/>
  <c r="I415" i="7" s="1"/>
  <c r="G392" i="7"/>
  <c r="BA392" i="7" s="1"/>
  <c r="B17" i="6"/>
  <c r="A17" i="6"/>
  <c r="BD415" i="7"/>
  <c r="H17" i="6" s="1"/>
  <c r="K415" i="7"/>
  <c r="G415" i="7"/>
  <c r="BE382" i="7"/>
  <c r="BD382" i="7"/>
  <c r="BC382" i="7"/>
  <c r="BB382" i="7"/>
  <c r="K382" i="7"/>
  <c r="I382" i="7"/>
  <c r="G382" i="7"/>
  <c r="BA382" i="7" s="1"/>
  <c r="BE378" i="7"/>
  <c r="BD378" i="7"/>
  <c r="BC378" i="7"/>
  <c r="BB378" i="7"/>
  <c r="K378" i="7"/>
  <c r="I378" i="7"/>
  <c r="G378" i="7"/>
  <c r="BA378" i="7" s="1"/>
  <c r="BE369" i="7"/>
  <c r="BD369" i="7"/>
  <c r="BC369" i="7"/>
  <c r="BB369" i="7"/>
  <c r="K369" i="7"/>
  <c r="I369" i="7"/>
  <c r="G369" i="7"/>
  <c r="BA369" i="7" s="1"/>
  <c r="BE364" i="7"/>
  <c r="BE390" i="7" s="1"/>
  <c r="I16" i="6" s="1"/>
  <c r="BD364" i="7"/>
  <c r="BC364" i="7"/>
  <c r="BB364" i="7"/>
  <c r="K364" i="7"/>
  <c r="I364" i="7"/>
  <c r="G364" i="7"/>
  <c r="BA364" i="7" s="1"/>
  <c r="B16" i="6"/>
  <c r="A16" i="6"/>
  <c r="K390" i="7"/>
  <c r="BE358" i="7"/>
  <c r="BD358" i="7"/>
  <c r="BD362" i="7" s="1"/>
  <c r="H15" i="6" s="1"/>
  <c r="BC358" i="7"/>
  <c r="BB358" i="7"/>
  <c r="K358" i="7"/>
  <c r="I358" i="7"/>
  <c r="I362" i="7" s="1"/>
  <c r="G358" i="7"/>
  <c r="BA358" i="7" s="1"/>
  <c r="BE352" i="7"/>
  <c r="BE362" i="7" s="1"/>
  <c r="I15" i="6" s="1"/>
  <c r="BD352" i="7"/>
  <c r="BC352" i="7"/>
  <c r="BC362" i="7" s="1"/>
  <c r="G15" i="6" s="1"/>
  <c r="BB352" i="7"/>
  <c r="K352" i="7"/>
  <c r="K362" i="7" s="1"/>
  <c r="I352" i="7"/>
  <c r="G352" i="7"/>
  <c r="B15" i="6"/>
  <c r="A15" i="6"/>
  <c r="BB362" i="7"/>
  <c r="F15" i="6" s="1"/>
  <c r="BE345" i="7"/>
  <c r="BD345" i="7"/>
  <c r="BC345" i="7"/>
  <c r="BB345" i="7"/>
  <c r="K345" i="7"/>
  <c r="I345" i="7"/>
  <c r="G345" i="7"/>
  <c r="BA345" i="7" s="1"/>
  <c r="BE339" i="7"/>
  <c r="BD339" i="7"/>
  <c r="BC339" i="7"/>
  <c r="BB339" i="7"/>
  <c r="K339" i="7"/>
  <c r="I339" i="7"/>
  <c r="G339" i="7"/>
  <c r="BA339" i="7" s="1"/>
  <c r="BE333" i="7"/>
  <c r="BD333" i="7"/>
  <c r="BC333" i="7"/>
  <c r="BB333" i="7"/>
  <c r="K333" i="7"/>
  <c r="I333" i="7"/>
  <c r="G333" i="7"/>
  <c r="BA333" i="7" s="1"/>
  <c r="BE328" i="7"/>
  <c r="BD328" i="7"/>
  <c r="BC328" i="7"/>
  <c r="BB328" i="7"/>
  <c r="K328" i="7"/>
  <c r="I328" i="7"/>
  <c r="G328" i="7"/>
  <c r="BA328" i="7" s="1"/>
  <c r="BE321" i="7"/>
  <c r="BD321" i="7"/>
  <c r="BC321" i="7"/>
  <c r="BB321" i="7"/>
  <c r="K321" i="7"/>
  <c r="I321" i="7"/>
  <c r="G321" i="7"/>
  <c r="BA321" i="7" s="1"/>
  <c r="BE316" i="7"/>
  <c r="BD316" i="7"/>
  <c r="BC316" i="7"/>
  <c r="BB316" i="7"/>
  <c r="BB350" i="7" s="1"/>
  <c r="F14" i="6" s="1"/>
  <c r="K316" i="7"/>
  <c r="I316" i="7"/>
  <c r="G316" i="7"/>
  <c r="BA316" i="7" s="1"/>
  <c r="BE310" i="7"/>
  <c r="BE350" i="7" s="1"/>
  <c r="I14" i="6" s="1"/>
  <c r="BD310" i="7"/>
  <c r="BC310" i="7"/>
  <c r="BC350" i="7" s="1"/>
  <c r="G14" i="6" s="1"/>
  <c r="BB310" i="7"/>
  <c r="K310" i="7"/>
  <c r="K350" i="7" s="1"/>
  <c r="I310" i="7"/>
  <c r="G310" i="7"/>
  <c r="B14" i="6"/>
  <c r="A14" i="6"/>
  <c r="I350" i="7"/>
  <c r="BE300" i="7"/>
  <c r="BE308" i="7" s="1"/>
  <c r="I13" i="6" s="1"/>
  <c r="BD300" i="7"/>
  <c r="BC300" i="7"/>
  <c r="BC308" i="7" s="1"/>
  <c r="G13" i="6" s="1"/>
  <c r="BB300" i="7"/>
  <c r="BB308" i="7" s="1"/>
  <c r="F13" i="6" s="1"/>
  <c r="K300" i="7"/>
  <c r="K308" i="7" s="1"/>
  <c r="I300" i="7"/>
  <c r="G300" i="7"/>
  <c r="B13" i="6"/>
  <c r="A13" i="6"/>
  <c r="BD308" i="7"/>
  <c r="H13" i="6" s="1"/>
  <c r="I308" i="7"/>
  <c r="BE292" i="7"/>
  <c r="BD292" i="7"/>
  <c r="BC292" i="7"/>
  <c r="BB292" i="7"/>
  <c r="K292" i="7"/>
  <c r="I292" i="7"/>
  <c r="G292" i="7"/>
  <c r="BA292" i="7" s="1"/>
  <c r="BE281" i="7"/>
  <c r="BD281" i="7"/>
  <c r="BC281" i="7"/>
  <c r="BB281" i="7"/>
  <c r="K281" i="7"/>
  <c r="I281" i="7"/>
  <c r="G281" i="7"/>
  <c r="BA281" i="7" s="1"/>
  <c r="BE275" i="7"/>
  <c r="BD275" i="7"/>
  <c r="BC275" i="7"/>
  <c r="BB275" i="7"/>
  <c r="K275" i="7"/>
  <c r="I275" i="7"/>
  <c r="G275" i="7"/>
  <c r="BA275" i="7" s="1"/>
  <c r="BE271" i="7"/>
  <c r="BE298" i="7" s="1"/>
  <c r="I12" i="6" s="1"/>
  <c r="BD271" i="7"/>
  <c r="BC271" i="7"/>
  <c r="BB271" i="7"/>
  <c r="K271" i="7"/>
  <c r="I271" i="7"/>
  <c r="G271" i="7"/>
  <c r="BA271" i="7" s="1"/>
  <c r="B12" i="6"/>
  <c r="A12" i="6"/>
  <c r="K298" i="7"/>
  <c r="BE264" i="7"/>
  <c r="BD264" i="7"/>
  <c r="BD269" i="7" s="1"/>
  <c r="H11" i="6" s="1"/>
  <c r="BC264" i="7"/>
  <c r="BB264" i="7"/>
  <c r="BB269" i="7" s="1"/>
  <c r="F11" i="6" s="1"/>
  <c r="K264" i="7"/>
  <c r="I264" i="7"/>
  <c r="I269" i="7" s="1"/>
  <c r="G264" i="7"/>
  <c r="BA264" i="7" s="1"/>
  <c r="BA269" i="7" s="1"/>
  <c r="E11" i="6" s="1"/>
  <c r="B11" i="6"/>
  <c r="A11" i="6"/>
  <c r="BE269" i="7"/>
  <c r="I11" i="6" s="1"/>
  <c r="BC269" i="7"/>
  <c r="G11" i="6" s="1"/>
  <c r="K269" i="7"/>
  <c r="G269" i="7"/>
  <c r="BE258" i="7"/>
  <c r="BD258" i="7"/>
  <c r="BC258" i="7"/>
  <c r="BB258" i="7"/>
  <c r="K258" i="7"/>
  <c r="I258" i="7"/>
  <c r="G258" i="7"/>
  <c r="BA258" i="7" s="1"/>
  <c r="BE249" i="7"/>
  <c r="BD249" i="7"/>
  <c r="BC249" i="7"/>
  <c r="BB249" i="7"/>
  <c r="K249" i="7"/>
  <c r="I249" i="7"/>
  <c r="G249" i="7"/>
  <c r="BA249" i="7" s="1"/>
  <c r="BE244" i="7"/>
  <c r="BD244" i="7"/>
  <c r="BC244" i="7"/>
  <c r="BB244" i="7"/>
  <c r="K244" i="7"/>
  <c r="I244" i="7"/>
  <c r="G244" i="7"/>
  <c r="BA244" i="7" s="1"/>
  <c r="BE237" i="7"/>
  <c r="BD237" i="7"/>
  <c r="BC237" i="7"/>
  <c r="BB237" i="7"/>
  <c r="K237" i="7"/>
  <c r="I237" i="7"/>
  <c r="G237" i="7"/>
  <c r="BA237" i="7" s="1"/>
  <c r="BE232" i="7"/>
  <c r="BD232" i="7"/>
  <c r="BC232" i="7"/>
  <c r="BB232" i="7"/>
  <c r="K232" i="7"/>
  <c r="I232" i="7"/>
  <c r="G232" i="7"/>
  <c r="BA232" i="7" s="1"/>
  <c r="BE228" i="7"/>
  <c r="BD228" i="7"/>
  <c r="BC228" i="7"/>
  <c r="BB228" i="7"/>
  <c r="K228" i="7"/>
  <c r="I228" i="7"/>
  <c r="G228" i="7"/>
  <c r="BA228" i="7" s="1"/>
  <c r="BE224" i="7"/>
  <c r="BD224" i="7"/>
  <c r="BC224" i="7"/>
  <c r="BB224" i="7"/>
  <c r="K224" i="7"/>
  <c r="I224" i="7"/>
  <c r="G224" i="7"/>
  <c r="BA224" i="7" s="1"/>
  <c r="BE220" i="7"/>
  <c r="BD220" i="7"/>
  <c r="BC220" i="7"/>
  <c r="BB220" i="7"/>
  <c r="K220" i="7"/>
  <c r="I220" i="7"/>
  <c r="G220" i="7"/>
  <c r="BA220" i="7" s="1"/>
  <c r="BE215" i="7"/>
  <c r="BD215" i="7"/>
  <c r="BC215" i="7"/>
  <c r="BB215" i="7"/>
  <c r="K215" i="7"/>
  <c r="I215" i="7"/>
  <c r="G215" i="7"/>
  <c r="BA215" i="7" s="1"/>
  <c r="BE210" i="7"/>
  <c r="BD210" i="7"/>
  <c r="BC210" i="7"/>
  <c r="BB210" i="7"/>
  <c r="K210" i="7"/>
  <c r="I210" i="7"/>
  <c r="G210" i="7"/>
  <c r="BA210" i="7" s="1"/>
  <c r="BE203" i="7"/>
  <c r="BD203" i="7"/>
  <c r="BC203" i="7"/>
  <c r="BB203" i="7"/>
  <c r="K203" i="7"/>
  <c r="I203" i="7"/>
  <c r="G203" i="7"/>
  <c r="BA203" i="7" s="1"/>
  <c r="BE197" i="7"/>
  <c r="BD197" i="7"/>
  <c r="BC197" i="7"/>
  <c r="BB197" i="7"/>
  <c r="K197" i="7"/>
  <c r="I197" i="7"/>
  <c r="G197" i="7"/>
  <c r="BA197" i="7" s="1"/>
  <c r="BE192" i="7"/>
  <c r="BD192" i="7"/>
  <c r="BC192" i="7"/>
  <c r="BB192" i="7"/>
  <c r="K192" i="7"/>
  <c r="I192" i="7"/>
  <c r="G192" i="7"/>
  <c r="BA192" i="7" s="1"/>
  <c r="BE186" i="7"/>
  <c r="BD186" i="7"/>
  <c r="BC186" i="7"/>
  <c r="BB186" i="7"/>
  <c r="K186" i="7"/>
  <c r="I186" i="7"/>
  <c r="G186" i="7"/>
  <c r="B10" i="6"/>
  <c r="A10" i="6"/>
  <c r="BB262" i="7"/>
  <c r="F10" i="6" s="1"/>
  <c r="BE176" i="7"/>
  <c r="BE184" i="7" s="1"/>
  <c r="I9" i="6" s="1"/>
  <c r="BD176" i="7"/>
  <c r="BC176" i="7"/>
  <c r="BC184" i="7" s="1"/>
  <c r="G9" i="6" s="1"/>
  <c r="BB176" i="7"/>
  <c r="BB184" i="7" s="1"/>
  <c r="F9" i="6" s="1"/>
  <c r="K176" i="7"/>
  <c r="K184" i="7" s="1"/>
  <c r="I176" i="7"/>
  <c r="G176" i="7"/>
  <c r="B9" i="6"/>
  <c r="A9" i="6"/>
  <c r="BD184" i="7"/>
  <c r="H9" i="6" s="1"/>
  <c r="I184" i="7"/>
  <c r="BE142" i="7"/>
  <c r="BD142" i="7"/>
  <c r="BC142" i="7"/>
  <c r="BB142" i="7"/>
  <c r="K142" i="7"/>
  <c r="I142" i="7"/>
  <c r="G142" i="7"/>
  <c r="BA142" i="7" s="1"/>
  <c r="BE137" i="7"/>
  <c r="BD137" i="7"/>
  <c r="BC137" i="7"/>
  <c r="BB137" i="7"/>
  <c r="K137" i="7"/>
  <c r="I137" i="7"/>
  <c r="G137" i="7"/>
  <c r="BA137" i="7" s="1"/>
  <c r="BE133" i="7"/>
  <c r="BD133" i="7"/>
  <c r="BC133" i="7"/>
  <c r="BB133" i="7"/>
  <c r="K133" i="7"/>
  <c r="I133" i="7"/>
  <c r="G133" i="7"/>
  <c r="BA133" i="7" s="1"/>
  <c r="BE129" i="7"/>
  <c r="BD129" i="7"/>
  <c r="BC129" i="7"/>
  <c r="BB129" i="7"/>
  <c r="K129" i="7"/>
  <c r="I129" i="7"/>
  <c r="G129" i="7"/>
  <c r="BA129" i="7" s="1"/>
  <c r="BE121" i="7"/>
  <c r="BD121" i="7"/>
  <c r="BC121" i="7"/>
  <c r="BB121" i="7"/>
  <c r="K121" i="7"/>
  <c r="I121" i="7"/>
  <c r="G121" i="7"/>
  <c r="BA121" i="7" s="1"/>
  <c r="BE105" i="7"/>
  <c r="BD105" i="7"/>
  <c r="BC105" i="7"/>
  <c r="BB105" i="7"/>
  <c r="K105" i="7"/>
  <c r="I105" i="7"/>
  <c r="G105" i="7"/>
  <c r="BA105" i="7" s="1"/>
  <c r="BE97" i="7"/>
  <c r="BD97" i="7"/>
  <c r="BC97" i="7"/>
  <c r="BB97" i="7"/>
  <c r="K97" i="7"/>
  <c r="I97" i="7"/>
  <c r="G97" i="7"/>
  <c r="BA97" i="7" s="1"/>
  <c r="BE82" i="7"/>
  <c r="BD82" i="7"/>
  <c r="BC82" i="7"/>
  <c r="BB82" i="7"/>
  <c r="K82" i="7"/>
  <c r="I82" i="7"/>
  <c r="G82" i="7"/>
  <c r="BA82" i="7" s="1"/>
  <c r="BE76" i="7"/>
  <c r="BD76" i="7"/>
  <c r="BC76" i="7"/>
  <c r="BB76" i="7"/>
  <c r="K76" i="7"/>
  <c r="I76" i="7"/>
  <c r="G76" i="7"/>
  <c r="BA76" i="7" s="1"/>
  <c r="BE68" i="7"/>
  <c r="BD68" i="7"/>
  <c r="BC68" i="7"/>
  <c r="BB68" i="7"/>
  <c r="BB174" i="7" s="1"/>
  <c r="F8" i="6" s="1"/>
  <c r="K68" i="7"/>
  <c r="I68" i="7"/>
  <c r="I174" i="7" s="1"/>
  <c r="G68" i="7"/>
  <c r="B8" i="6"/>
  <c r="A8" i="6"/>
  <c r="BD174" i="7"/>
  <c r="H8" i="6" s="1"/>
  <c r="BE61" i="7"/>
  <c r="BD61" i="7"/>
  <c r="BC61" i="7"/>
  <c r="BB61" i="7"/>
  <c r="K61" i="7"/>
  <c r="I61" i="7"/>
  <c r="G61" i="7"/>
  <c r="BA61" i="7" s="1"/>
  <c r="BE55" i="7"/>
  <c r="BD55" i="7"/>
  <c r="BC55" i="7"/>
  <c r="BB55" i="7"/>
  <c r="K55" i="7"/>
  <c r="I55" i="7"/>
  <c r="G55" i="7"/>
  <c r="BA55" i="7" s="1"/>
  <c r="BE50" i="7"/>
  <c r="BD50" i="7"/>
  <c r="BC50" i="7"/>
  <c r="BB50" i="7"/>
  <c r="K50" i="7"/>
  <c r="I50" i="7"/>
  <c r="G50" i="7"/>
  <c r="BA50" i="7" s="1"/>
  <c r="BE38" i="7"/>
  <c r="BD38" i="7"/>
  <c r="BC38" i="7"/>
  <c r="BB38" i="7"/>
  <c r="K38" i="7"/>
  <c r="I38" i="7"/>
  <c r="G38" i="7"/>
  <c r="BA38" i="7" s="1"/>
  <c r="BE26" i="7"/>
  <c r="BD26" i="7"/>
  <c r="BC26" i="7"/>
  <c r="BB26" i="7"/>
  <c r="K26" i="7"/>
  <c r="I26" i="7"/>
  <c r="G26" i="7"/>
  <c r="BA26" i="7" s="1"/>
  <c r="BE17" i="7"/>
  <c r="BD17" i="7"/>
  <c r="BD66" i="7" s="1"/>
  <c r="H7" i="6" s="1"/>
  <c r="BC17" i="7"/>
  <c r="BB17" i="7"/>
  <c r="BB66" i="7" s="1"/>
  <c r="F7" i="6" s="1"/>
  <c r="K17" i="7"/>
  <c r="I17" i="7"/>
  <c r="I66" i="7" s="1"/>
  <c r="G17" i="7"/>
  <c r="BA17" i="7" s="1"/>
  <c r="BE8" i="7"/>
  <c r="BE66" i="7" s="1"/>
  <c r="I7" i="6" s="1"/>
  <c r="BD8" i="7"/>
  <c r="BC8" i="7"/>
  <c r="BC66" i="7" s="1"/>
  <c r="G7" i="6" s="1"/>
  <c r="BB8" i="7"/>
  <c r="K8" i="7"/>
  <c r="K66" i="7" s="1"/>
  <c r="I8" i="7"/>
  <c r="G8" i="7"/>
  <c r="B7" i="6"/>
  <c r="A7" i="6"/>
  <c r="E4" i="7"/>
  <c r="F3" i="7"/>
  <c r="F33" i="5"/>
  <c r="C33" i="5"/>
  <c r="C31" i="5"/>
  <c r="G7" i="5"/>
  <c r="BE143" i="4"/>
  <c r="BD143" i="4"/>
  <c r="BC143" i="4"/>
  <c r="BC144" i="4" s="1"/>
  <c r="G13" i="3" s="1"/>
  <c r="BB143" i="4"/>
  <c r="K143" i="4"/>
  <c r="I143" i="4"/>
  <c r="G143" i="4"/>
  <c r="BA143" i="4" s="1"/>
  <c r="BE141" i="4"/>
  <c r="BD141" i="4"/>
  <c r="BD144" i="4" s="1"/>
  <c r="H13" i="3" s="1"/>
  <c r="BC141" i="4"/>
  <c r="BB141" i="4"/>
  <c r="BB144" i="4" s="1"/>
  <c r="F13" i="3" s="1"/>
  <c r="K141" i="4"/>
  <c r="I141" i="4"/>
  <c r="I144" i="4" s="1"/>
  <c r="G141" i="4"/>
  <c r="BA141" i="4" s="1"/>
  <c r="B13" i="3"/>
  <c r="A13" i="3"/>
  <c r="BE144" i="4"/>
  <c r="I13" i="3" s="1"/>
  <c r="K144" i="4"/>
  <c r="BE132" i="4"/>
  <c r="BD132" i="4"/>
  <c r="BC132" i="4"/>
  <c r="BA132" i="4"/>
  <c r="K132" i="4"/>
  <c r="I132" i="4"/>
  <c r="G132" i="4"/>
  <c r="BB132" i="4" s="1"/>
  <c r="BE125" i="4"/>
  <c r="BD125" i="4"/>
  <c r="BC125" i="4"/>
  <c r="BA125" i="4"/>
  <c r="K125" i="4"/>
  <c r="I125" i="4"/>
  <c r="G125" i="4"/>
  <c r="B12" i="3"/>
  <c r="A12" i="3"/>
  <c r="BA139" i="4"/>
  <c r="E12" i="3" s="1"/>
  <c r="BE122" i="4"/>
  <c r="BE123" i="4" s="1"/>
  <c r="I11" i="3" s="1"/>
  <c r="BD122" i="4"/>
  <c r="BC122" i="4"/>
  <c r="BC123" i="4" s="1"/>
  <c r="G11" i="3" s="1"/>
  <c r="BB122" i="4"/>
  <c r="BB123" i="4" s="1"/>
  <c r="F11" i="3" s="1"/>
  <c r="K122" i="4"/>
  <c r="K123" i="4" s="1"/>
  <c r="I122" i="4"/>
  <c r="G122" i="4"/>
  <c r="B11" i="3"/>
  <c r="A11" i="3"/>
  <c r="BD123" i="4"/>
  <c r="H11" i="3" s="1"/>
  <c r="I123" i="4"/>
  <c r="BE114" i="4"/>
  <c r="BD114" i="4"/>
  <c r="BC114" i="4"/>
  <c r="BB114" i="4"/>
  <c r="K114" i="4"/>
  <c r="I114" i="4"/>
  <c r="G114" i="4"/>
  <c r="BA114" i="4" s="1"/>
  <c r="BE108" i="4"/>
  <c r="BD108" i="4"/>
  <c r="BC108" i="4"/>
  <c r="BB108" i="4"/>
  <c r="K108" i="4"/>
  <c r="I108" i="4"/>
  <c r="G108" i="4"/>
  <c r="BA108" i="4" s="1"/>
  <c r="BE102" i="4"/>
  <c r="BD102" i="4"/>
  <c r="BC102" i="4"/>
  <c r="BB102" i="4"/>
  <c r="K102" i="4"/>
  <c r="I102" i="4"/>
  <c r="G102" i="4"/>
  <c r="B10" i="3"/>
  <c r="A10" i="3"/>
  <c r="BB120" i="4"/>
  <c r="F10" i="3" s="1"/>
  <c r="BE96" i="4"/>
  <c r="BD96" i="4"/>
  <c r="BC96" i="4"/>
  <c r="BB96" i="4"/>
  <c r="K96" i="4"/>
  <c r="I96" i="4"/>
  <c r="G96" i="4"/>
  <c r="BA96" i="4" s="1"/>
  <c r="BE92" i="4"/>
  <c r="BE100" i="4" s="1"/>
  <c r="I9" i="3" s="1"/>
  <c r="BD92" i="4"/>
  <c r="BC92" i="4"/>
  <c r="BB92" i="4"/>
  <c r="K92" i="4"/>
  <c r="I92" i="4"/>
  <c r="G92" i="4"/>
  <c r="BA92" i="4" s="1"/>
  <c r="B9" i="3"/>
  <c r="A9" i="3"/>
  <c r="K100" i="4"/>
  <c r="BE79" i="4"/>
  <c r="BD79" i="4"/>
  <c r="BD90" i="4" s="1"/>
  <c r="H8" i="3" s="1"/>
  <c r="BC79" i="4"/>
  <c r="BB79" i="4"/>
  <c r="BB90" i="4" s="1"/>
  <c r="F8" i="3" s="1"/>
  <c r="K79" i="4"/>
  <c r="I79" i="4"/>
  <c r="I90" i="4" s="1"/>
  <c r="G79" i="4"/>
  <c r="BA79" i="4" s="1"/>
  <c r="BA90" i="4" s="1"/>
  <c r="E8" i="3" s="1"/>
  <c r="B8" i="3"/>
  <c r="A8" i="3"/>
  <c r="BE90" i="4"/>
  <c r="I8" i="3" s="1"/>
  <c r="BC90" i="4"/>
  <c r="G8" i="3" s="1"/>
  <c r="K90" i="4"/>
  <c r="G90" i="4"/>
  <c r="BE71" i="4"/>
  <c r="BD71" i="4"/>
  <c r="BC71" i="4"/>
  <c r="BB71" i="4"/>
  <c r="K71" i="4"/>
  <c r="I71" i="4"/>
  <c r="G71" i="4"/>
  <c r="BA71" i="4" s="1"/>
  <c r="BE67" i="4"/>
  <c r="BD67" i="4"/>
  <c r="BC67" i="4"/>
  <c r="BB67" i="4"/>
  <c r="K67" i="4"/>
  <c r="I67" i="4"/>
  <c r="G67" i="4"/>
  <c r="BA67" i="4" s="1"/>
  <c r="BE61" i="4"/>
  <c r="BD61" i="4"/>
  <c r="BC61" i="4"/>
  <c r="BB61" i="4"/>
  <c r="K61" i="4"/>
  <c r="I61" i="4"/>
  <c r="G61" i="4"/>
  <c r="BA61" i="4" s="1"/>
  <c r="BE56" i="4"/>
  <c r="BD56" i="4"/>
  <c r="BC56" i="4"/>
  <c r="BB56" i="4"/>
  <c r="K56" i="4"/>
  <c r="I56" i="4"/>
  <c r="G56" i="4"/>
  <c r="BA56" i="4" s="1"/>
  <c r="BE50" i="4"/>
  <c r="BD50" i="4"/>
  <c r="BC50" i="4"/>
  <c r="BB50" i="4"/>
  <c r="K50" i="4"/>
  <c r="I50" i="4"/>
  <c r="G50" i="4"/>
  <c r="BA50" i="4" s="1"/>
  <c r="BE45" i="4"/>
  <c r="BD45" i="4"/>
  <c r="BC45" i="4"/>
  <c r="BB45" i="4"/>
  <c r="K45" i="4"/>
  <c r="I45" i="4"/>
  <c r="G45" i="4"/>
  <c r="BA45" i="4" s="1"/>
  <c r="BE40" i="4"/>
  <c r="BD40" i="4"/>
  <c r="BC40" i="4"/>
  <c r="BB40" i="4"/>
  <c r="K40" i="4"/>
  <c r="I40" i="4"/>
  <c r="G40" i="4"/>
  <c r="BA40" i="4" s="1"/>
  <c r="BE31" i="4"/>
  <c r="BD31" i="4"/>
  <c r="BC31" i="4"/>
  <c r="BB31" i="4"/>
  <c r="K31" i="4"/>
  <c r="I31" i="4"/>
  <c r="G31" i="4"/>
  <c r="BA31" i="4" s="1"/>
  <c r="BE18" i="4"/>
  <c r="BD18" i="4"/>
  <c r="BC18" i="4"/>
  <c r="BB18" i="4"/>
  <c r="K18" i="4"/>
  <c r="I18" i="4"/>
  <c r="G18" i="4"/>
  <c r="BA18" i="4" s="1"/>
  <c r="BE14" i="4"/>
  <c r="BD14" i="4"/>
  <c r="BC14" i="4"/>
  <c r="BB14" i="4"/>
  <c r="K14" i="4"/>
  <c r="I14" i="4"/>
  <c r="G14" i="4"/>
  <c r="BA14" i="4" s="1"/>
  <c r="BE8" i="4"/>
  <c r="BD8" i="4"/>
  <c r="BC8" i="4"/>
  <c r="BB8" i="4"/>
  <c r="K8" i="4"/>
  <c r="I8" i="4"/>
  <c r="G8" i="4"/>
  <c r="B7" i="3"/>
  <c r="A7" i="3"/>
  <c r="BD77" i="4"/>
  <c r="H7" i="3" s="1"/>
  <c r="I77" i="4"/>
  <c r="E4" i="4"/>
  <c r="F3" i="4"/>
  <c r="C33" i="2"/>
  <c r="F33" i="2" s="1"/>
  <c r="C31" i="2"/>
  <c r="G7" i="2"/>
  <c r="G49" i="1"/>
  <c r="H43" i="1"/>
  <c r="G43" i="1"/>
  <c r="I20" i="1"/>
  <c r="H30" i="1"/>
  <c r="G30" i="1"/>
  <c r="D23" i="1"/>
  <c r="D21" i="1"/>
  <c r="B37" i="25" l="1"/>
  <c r="F709" i="7" s="1"/>
  <c r="G709" i="7" s="1"/>
  <c r="G710" i="7" s="1"/>
  <c r="BB77" i="4"/>
  <c r="F7" i="3" s="1"/>
  <c r="I100" i="4"/>
  <c r="BB100" i="4"/>
  <c r="F9" i="3" s="1"/>
  <c r="BD100" i="4"/>
  <c r="H9" i="3" s="1"/>
  <c r="K120" i="4"/>
  <c r="BC120" i="4"/>
  <c r="G10" i="3" s="1"/>
  <c r="BE120" i="4"/>
  <c r="I10" i="3" s="1"/>
  <c r="I120" i="4"/>
  <c r="K139" i="4"/>
  <c r="BC139" i="4"/>
  <c r="G12" i="3" s="1"/>
  <c r="BE139" i="4"/>
  <c r="I12" i="3" s="1"/>
  <c r="I139" i="4"/>
  <c r="G144" i="4"/>
  <c r="K262" i="7"/>
  <c r="BC262" i="7"/>
  <c r="G10" i="6" s="1"/>
  <c r="BE262" i="7"/>
  <c r="I10" i="6" s="1"/>
  <c r="I262" i="7"/>
  <c r="I298" i="7"/>
  <c r="BB298" i="7"/>
  <c r="F12" i="6" s="1"/>
  <c r="BD298" i="7"/>
  <c r="H12" i="6" s="1"/>
  <c r="I390" i="7"/>
  <c r="BB390" i="7"/>
  <c r="F16" i="6" s="1"/>
  <c r="BD390" i="7"/>
  <c r="H16" i="6" s="1"/>
  <c r="BC415" i="7"/>
  <c r="G17" i="6" s="1"/>
  <c r="BE415" i="7"/>
  <c r="I17" i="6" s="1"/>
  <c r="K502" i="7"/>
  <c r="BC502" i="7"/>
  <c r="G20" i="6" s="1"/>
  <c r="BE502" i="7"/>
  <c r="I20" i="6" s="1"/>
  <c r="K506" i="7"/>
  <c r="BC506" i="7"/>
  <c r="G21" i="6" s="1"/>
  <c r="BE506" i="7"/>
  <c r="I21" i="6" s="1"/>
  <c r="I512" i="7"/>
  <c r="BD185" i="13"/>
  <c r="BD186" i="13" s="1"/>
  <c r="H21" i="12" s="1"/>
  <c r="G186" i="13"/>
  <c r="BD350" i="7"/>
  <c r="H14" i="6" s="1"/>
  <c r="BA502" i="7"/>
  <c r="E20" i="6" s="1"/>
  <c r="BB599" i="7"/>
  <c r="G600" i="7"/>
  <c r="BB683" i="7"/>
  <c r="G688" i="7"/>
  <c r="BB703" i="7"/>
  <c r="G707" i="7"/>
  <c r="BD193" i="13"/>
  <c r="G209" i="13"/>
  <c r="K593" i="7"/>
  <c r="BC593" i="7"/>
  <c r="G23" i="6" s="1"/>
  <c r="BE593" i="7"/>
  <c r="I23" i="6" s="1"/>
  <c r="I593" i="7"/>
  <c r="I661" i="7"/>
  <c r="BA661" i="7"/>
  <c r="E27" i="6" s="1"/>
  <c r="BD661" i="7"/>
  <c r="H27" i="6" s="1"/>
  <c r="K677" i="7"/>
  <c r="BC677" i="7"/>
  <c r="G28" i="6" s="1"/>
  <c r="BE677" i="7"/>
  <c r="I28" i="6" s="1"/>
  <c r="BD841" i="7"/>
  <c r="H34" i="6" s="1"/>
  <c r="BB841" i="7"/>
  <c r="F34" i="6" s="1"/>
  <c r="BE841" i="7"/>
  <c r="I34" i="6" s="1"/>
  <c r="I841" i="7"/>
  <c r="K846" i="7"/>
  <c r="BC846" i="7"/>
  <c r="G35" i="6" s="1"/>
  <c r="BE846" i="7"/>
  <c r="I35" i="6" s="1"/>
  <c r="I65" i="13"/>
  <c r="BB65" i="13"/>
  <c r="F8" i="12" s="1"/>
  <c r="BD65" i="13"/>
  <c r="H8" i="12" s="1"/>
  <c r="K65" i="13"/>
  <c r="I165" i="13"/>
  <c r="BA165" i="13"/>
  <c r="E18" i="12" s="1"/>
  <c r="BD165" i="13"/>
  <c r="H18" i="12" s="1"/>
  <c r="K165" i="13"/>
  <c r="K183" i="13"/>
  <c r="BC183" i="13"/>
  <c r="G20" i="12" s="1"/>
  <c r="BE183" i="13"/>
  <c r="I20" i="12" s="1"/>
  <c r="I183" i="13"/>
  <c r="BD183" i="13"/>
  <c r="H20" i="12" s="1"/>
  <c r="K209" i="13"/>
  <c r="BE209" i="13"/>
  <c r="I22" i="12" s="1"/>
  <c r="K119" i="16"/>
  <c r="BC119" i="16"/>
  <c r="G7" i="15" s="1"/>
  <c r="BE119" i="16"/>
  <c r="I7" i="15" s="1"/>
  <c r="BD119" i="16"/>
  <c r="H7" i="15" s="1"/>
  <c r="H12" i="15" s="1"/>
  <c r="C17" i="14" s="1"/>
  <c r="BE340" i="16"/>
  <c r="I10" i="15" s="1"/>
  <c r="K32" i="13"/>
  <c r="BC32" i="13"/>
  <c r="G7" i="12" s="1"/>
  <c r="BE32" i="13"/>
  <c r="I7" i="12" s="1"/>
  <c r="I156" i="13"/>
  <c r="I209" i="13"/>
  <c r="BA209" i="13"/>
  <c r="E22" i="12" s="1"/>
  <c r="BC209" i="13"/>
  <c r="G22" i="12" s="1"/>
  <c r="BB340" i="16"/>
  <c r="F10" i="15" s="1"/>
  <c r="BD340" i="16"/>
  <c r="H10" i="15" s="1"/>
  <c r="BC214" i="13"/>
  <c r="G23" i="12" s="1"/>
  <c r="BC165" i="13"/>
  <c r="G18" i="12" s="1"/>
  <c r="BA156" i="13"/>
  <c r="E17" i="12" s="1"/>
  <c r="BD156" i="13"/>
  <c r="H17" i="12" s="1"/>
  <c r="BC156" i="13"/>
  <c r="G17" i="12" s="1"/>
  <c r="BC65" i="13"/>
  <c r="G8" i="12" s="1"/>
  <c r="BA143" i="10"/>
  <c r="E16" i="9" s="1"/>
  <c r="BC143" i="10"/>
  <c r="G16" i="9" s="1"/>
  <c r="BD129" i="10"/>
  <c r="H14" i="9" s="1"/>
  <c r="BD116" i="10"/>
  <c r="H13" i="9" s="1"/>
  <c r="BC92" i="10"/>
  <c r="G11" i="9" s="1"/>
  <c r="BC66" i="10"/>
  <c r="G9" i="9" s="1"/>
  <c r="BE66" i="10"/>
  <c r="I9" i="9" s="1"/>
  <c r="I17" i="9" s="1"/>
  <c r="C21" i="8" s="1"/>
  <c r="BD66" i="10"/>
  <c r="H9" i="9" s="1"/>
  <c r="BC20" i="10"/>
  <c r="G7" i="9" s="1"/>
  <c r="BA841" i="7"/>
  <c r="E34" i="6" s="1"/>
  <c r="BC661" i="7"/>
  <c r="G27" i="6" s="1"/>
  <c r="BD593" i="7"/>
  <c r="H23" i="6" s="1"/>
  <c r="BA512" i="7"/>
  <c r="E22" i="6" s="1"/>
  <c r="BD512" i="7"/>
  <c r="H22" i="6" s="1"/>
  <c r="BC512" i="7"/>
  <c r="G22" i="6" s="1"/>
  <c r="BA415" i="7"/>
  <c r="E17" i="6" s="1"/>
  <c r="BC390" i="7"/>
  <c r="G16" i="6" s="1"/>
  <c r="BC298" i="7"/>
  <c r="G12" i="6" s="1"/>
  <c r="BD262" i="7"/>
  <c r="H10" i="6" s="1"/>
  <c r="BC174" i="7"/>
  <c r="G8" i="6" s="1"/>
  <c r="BE174" i="7"/>
  <c r="I8" i="6" s="1"/>
  <c r="BD139" i="4"/>
  <c r="H12" i="3" s="1"/>
  <c r="BD120" i="4"/>
  <c r="H10" i="3" s="1"/>
  <c r="BC100" i="4"/>
  <c r="G9" i="3" s="1"/>
  <c r="BC77" i="4"/>
  <c r="G7" i="3" s="1"/>
  <c r="BE77" i="4"/>
  <c r="I7" i="3" s="1"/>
  <c r="I14" i="3"/>
  <c r="C21" i="2" s="1"/>
  <c r="BA102" i="4"/>
  <c r="BA120" i="4" s="1"/>
  <c r="E10" i="3" s="1"/>
  <c r="G120" i="4"/>
  <c r="BB125" i="4"/>
  <c r="BB139" i="4" s="1"/>
  <c r="F12" i="3" s="1"/>
  <c r="G139" i="4"/>
  <c r="BA8" i="4"/>
  <c r="G77" i="4"/>
  <c r="BA8" i="7"/>
  <c r="BA66" i="7" s="1"/>
  <c r="E7" i="6" s="1"/>
  <c r="G66" i="7"/>
  <c r="BA68" i="7"/>
  <c r="G174" i="7"/>
  <c r="BA417" i="7"/>
  <c r="BA455" i="7" s="1"/>
  <c r="E18" i="6" s="1"/>
  <c r="G455" i="7"/>
  <c r="BA457" i="7"/>
  <c r="BA461" i="7" s="1"/>
  <c r="E19" i="6" s="1"/>
  <c r="G461" i="7"/>
  <c r="BB463" i="7"/>
  <c r="BB502" i="7" s="1"/>
  <c r="F20" i="6" s="1"/>
  <c r="G502" i="7"/>
  <c r="BB504" i="7"/>
  <c r="BB506" i="7" s="1"/>
  <c r="F21" i="6" s="1"/>
  <c r="G506" i="7"/>
  <c r="BB602" i="7"/>
  <c r="BB615" i="7" s="1"/>
  <c r="F25" i="6" s="1"/>
  <c r="G615" i="7"/>
  <c r="BB617" i="7"/>
  <c r="BB626" i="7" s="1"/>
  <c r="F26" i="6" s="1"/>
  <c r="G626" i="7"/>
  <c r="BD709" i="7"/>
  <c r="BD710" i="7" s="1"/>
  <c r="H32" i="6" s="1"/>
  <c r="BA22" i="10"/>
  <c r="BA30" i="10" s="1"/>
  <c r="E8" i="9" s="1"/>
  <c r="G30" i="10"/>
  <c r="BA32" i="10"/>
  <c r="BA66" i="10" s="1"/>
  <c r="E9" i="9" s="1"/>
  <c r="G66" i="10"/>
  <c r="BA94" i="10"/>
  <c r="BA100" i="10" s="1"/>
  <c r="E12" i="9" s="1"/>
  <c r="G100" i="10"/>
  <c r="BA102" i="10"/>
  <c r="BA116" i="10" s="1"/>
  <c r="E13" i="9" s="1"/>
  <c r="G116" i="10"/>
  <c r="BA118" i="10"/>
  <c r="G129" i="10"/>
  <c r="BA8" i="13"/>
  <c r="BA32" i="13" s="1"/>
  <c r="E7" i="12" s="1"/>
  <c r="G32" i="13"/>
  <c r="BA77" i="4"/>
  <c r="E7" i="3" s="1"/>
  <c r="K77" i="4"/>
  <c r="G100" i="4"/>
  <c r="K174" i="7"/>
  <c r="G298" i="7"/>
  <c r="G512" i="7"/>
  <c r="G661" i="7"/>
  <c r="G841" i="7"/>
  <c r="G65" i="13"/>
  <c r="G165" i="13"/>
  <c r="BA122" i="4"/>
  <c r="BA123" i="4" s="1"/>
  <c r="E11" i="3" s="1"/>
  <c r="G123" i="4"/>
  <c r="BA176" i="7"/>
  <c r="BA184" i="7" s="1"/>
  <c r="E9" i="6" s="1"/>
  <c r="G184" i="7"/>
  <c r="BA186" i="7"/>
  <c r="BA262" i="7" s="1"/>
  <c r="E10" i="6" s="1"/>
  <c r="G262" i="7"/>
  <c r="BA300" i="7"/>
  <c r="BA308" i="7" s="1"/>
  <c r="E13" i="6" s="1"/>
  <c r="G308" i="7"/>
  <c r="BA310" i="7"/>
  <c r="BA350" i="7" s="1"/>
  <c r="E14" i="6" s="1"/>
  <c r="G350" i="7"/>
  <c r="BA352" i="7"/>
  <c r="BA362" i="7" s="1"/>
  <c r="E15" i="6" s="1"/>
  <c r="G362" i="7"/>
  <c r="BB514" i="7"/>
  <c r="BB593" i="7" s="1"/>
  <c r="F23" i="6" s="1"/>
  <c r="G593" i="7"/>
  <c r="BB663" i="7"/>
  <c r="BB677" i="7" s="1"/>
  <c r="F28" i="6" s="1"/>
  <c r="G677" i="7"/>
  <c r="BA843" i="7"/>
  <c r="BA846" i="7" s="1"/>
  <c r="E35" i="6" s="1"/>
  <c r="G846" i="7"/>
  <c r="BB171" i="13"/>
  <c r="G183" i="13"/>
  <c r="G14" i="3"/>
  <c r="C18" i="2" s="1"/>
  <c r="BA174" i="7"/>
  <c r="E8" i="6" s="1"/>
  <c r="G390" i="7"/>
  <c r="BC841" i="7"/>
  <c r="G34" i="6" s="1"/>
  <c r="G20" i="10"/>
  <c r="G92" i="10"/>
  <c r="G143" i="10"/>
  <c r="G156" i="13"/>
  <c r="G214" i="13"/>
  <c r="F12" i="15"/>
  <c r="C16" i="14" s="1"/>
  <c r="BB143" i="10"/>
  <c r="F16" i="9" s="1"/>
  <c r="F17" i="9" s="1"/>
  <c r="C16" i="8" s="1"/>
  <c r="BA65" i="13"/>
  <c r="E8" i="12" s="1"/>
  <c r="BB156" i="13"/>
  <c r="F17" i="12" s="1"/>
  <c r="BB165" i="13"/>
  <c r="F18" i="12" s="1"/>
  <c r="BD209" i="13"/>
  <c r="H22" i="12" s="1"/>
  <c r="BA214" i="13"/>
  <c r="E23" i="12" s="1"/>
  <c r="G119" i="16"/>
  <c r="G128" i="16"/>
  <c r="G154" i="16"/>
  <c r="BA340" i="16"/>
  <c r="E10" i="15" s="1"/>
  <c r="G343" i="16"/>
  <c r="I24" i="12"/>
  <c r="C21" i="11" s="1"/>
  <c r="G12" i="15"/>
  <c r="C18" i="14" s="1"/>
  <c r="I12" i="15"/>
  <c r="C21" i="14" s="1"/>
  <c r="F14" i="3"/>
  <c r="C16" i="2" s="1"/>
  <c r="H14" i="3"/>
  <c r="C17" i="2" s="1"/>
  <c r="BA119" i="16"/>
  <c r="E7" i="15" s="1"/>
  <c r="BA154" i="16"/>
  <c r="E9" i="15" s="1"/>
  <c r="BB183" i="13"/>
  <c r="F20" i="12" s="1"/>
  <c r="BA20" i="10"/>
  <c r="E7" i="9" s="1"/>
  <c r="BA92" i="10"/>
  <c r="E11" i="9" s="1"/>
  <c r="BA129" i="10"/>
  <c r="E14" i="9" s="1"/>
  <c r="I36" i="6"/>
  <c r="C21" i="5" s="1"/>
  <c r="BA298" i="7"/>
  <c r="E12" i="6" s="1"/>
  <c r="BA390" i="7"/>
  <c r="E16" i="6" s="1"/>
  <c r="BB512" i="7"/>
  <c r="F22" i="6" s="1"/>
  <c r="BB600" i="7"/>
  <c r="F24" i="6" s="1"/>
  <c r="BB661" i="7"/>
  <c r="F27" i="6" s="1"/>
  <c r="BB688" i="7"/>
  <c r="F29" i="6" s="1"/>
  <c r="BB707" i="7"/>
  <c r="F31" i="6" s="1"/>
  <c r="I21" i="1"/>
  <c r="BA100" i="4"/>
  <c r="E9" i="3" s="1"/>
  <c r="BA144" i="4"/>
  <c r="E13" i="3" s="1"/>
  <c r="H24" i="12" l="1"/>
  <c r="C17" i="11" s="1"/>
  <c r="G24" i="12"/>
  <c r="C18" i="11" s="1"/>
  <c r="F24" i="12"/>
  <c r="C16" i="11" s="1"/>
  <c r="E24" i="12"/>
  <c r="C15" i="11" s="1"/>
  <c r="H17" i="9"/>
  <c r="C17" i="8" s="1"/>
  <c r="G17" i="9"/>
  <c r="C18" i="8" s="1"/>
  <c r="G36" i="6"/>
  <c r="C18" i="5" s="1"/>
  <c r="H36" i="6"/>
  <c r="C17" i="5" s="1"/>
  <c r="E12" i="15"/>
  <c r="C15" i="14" s="1"/>
  <c r="C19" i="14" s="1"/>
  <c r="C22" i="14" s="1"/>
  <c r="C23" i="14" s="1"/>
  <c r="F36" i="6"/>
  <c r="C16" i="5" s="1"/>
  <c r="E36" i="6"/>
  <c r="C15" i="5" s="1"/>
  <c r="E17" i="9"/>
  <c r="C15" i="8" s="1"/>
  <c r="E14" i="3"/>
  <c r="C15" i="2" s="1"/>
  <c r="C19" i="2" s="1"/>
  <c r="C22" i="2" s="1"/>
  <c r="C23" i="2" s="1"/>
  <c r="C19" i="8" l="1"/>
  <c r="C22" i="8" s="1"/>
  <c r="C23" i="8" s="1"/>
  <c r="C19" i="11"/>
  <c r="C22" i="11" s="1"/>
  <c r="C23" i="11" s="1"/>
  <c r="F30" i="11" s="1"/>
  <c r="F31" i="11" s="1"/>
  <c r="F34" i="11" s="1"/>
  <c r="F30" i="14"/>
  <c r="H48" i="1"/>
  <c r="F30" i="8"/>
  <c r="H46" i="1"/>
  <c r="C19" i="5"/>
  <c r="C22" i="5" s="1"/>
  <c r="C23" i="5" s="1"/>
  <c r="F30" i="5" s="1"/>
  <c r="F31" i="5" s="1"/>
  <c r="F34" i="5" s="1"/>
  <c r="F30" i="2"/>
  <c r="F31" i="2" s="1"/>
  <c r="F34" i="2" s="1"/>
  <c r="H44" i="1"/>
  <c r="F31" i="8"/>
  <c r="F34" i="8" s="1"/>
  <c r="H47" i="1" l="1"/>
  <c r="H34" i="1" s="1"/>
  <c r="I34" i="1" s="1"/>
  <c r="F34" i="1" s="1"/>
  <c r="H45" i="1"/>
  <c r="I45" i="1" s="1"/>
  <c r="F45" i="1" s="1"/>
  <c r="F31" i="14"/>
  <c r="F34" i="14" s="1"/>
  <c r="H35" i="1"/>
  <c r="I35" i="1" s="1"/>
  <c r="F35" i="1" s="1"/>
  <c r="I48" i="1"/>
  <c r="F48" i="1" s="1"/>
  <c r="H33" i="1"/>
  <c r="I33" i="1" s="1"/>
  <c r="F33" i="1" s="1"/>
  <c r="I46" i="1"/>
  <c r="F46" i="1" s="1"/>
  <c r="I44" i="1"/>
  <c r="H31" i="1"/>
  <c r="I47" i="1" l="1"/>
  <c r="F47" i="1" s="1"/>
  <c r="H32" i="1"/>
  <c r="I32" i="1" s="1"/>
  <c r="F32" i="1" s="1"/>
  <c r="H49" i="1"/>
  <c r="I31" i="1"/>
  <c r="F44" i="1"/>
  <c r="F49" i="1" l="1"/>
  <c r="I49" i="1"/>
  <c r="H37" i="1"/>
  <c r="I22" i="1" s="1"/>
  <c r="I23" i="1" s="1"/>
  <c r="I24" i="1" s="1"/>
  <c r="F31" i="1"/>
  <c r="F37" i="1" s="1"/>
  <c r="I37" i="1"/>
  <c r="J36" i="1" l="1"/>
  <c r="J48" i="1"/>
  <c r="J44" i="1"/>
  <c r="J47" i="1"/>
  <c r="J37" i="1"/>
  <c r="J33" i="1"/>
  <c r="J32" i="1"/>
  <c r="J31" i="1"/>
  <c r="J49" i="1"/>
  <c r="J46" i="1"/>
  <c r="J45" i="1"/>
  <c r="J35" i="1"/>
  <c r="J34" i="1"/>
</calcChain>
</file>

<file path=xl/sharedStrings.xml><?xml version="1.0" encoding="utf-8"?>
<sst xmlns="http://schemas.openxmlformats.org/spreadsheetml/2006/main" count="4869" uniqueCount="1655">
  <si>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</si>
  <si>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</si>
  <si>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</si>
  <si>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</si>
  <si>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</si>
  <si>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</si>
  <si>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</si>
  <si>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</si>
  <si>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</si>
  <si>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</si>
  <si>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</si>
  <si>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</si>
  <si>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</si>
  <si>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</si>
  <si>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</si>
  <si>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</si>
  <si>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</si>
  <si>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</si>
  <si>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</si>
  <si>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</si>
  <si>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</si>
  <si>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</si>
  <si>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</si>
  <si>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</si>
  <si>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</si>
  <si>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</si>
  <si>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</si>
  <si>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</si>
  <si>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</si>
  <si>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</si>
  <si>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</si>
  <si>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</si>
  <si>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</si>
  <si>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</si>
  <si>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</si>
  <si>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</si>
  <si>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</si>
  <si>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</si>
  <si>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</si>
  <si>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</si>
  <si>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</si>
  <si>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</si>
  <si>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</si>
  <si>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</si>
  <si>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</si>
  <si>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</si>
  <si>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</si>
  <si>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</si>
  <si>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</si>
  <si>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</si>
  <si>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</si>
  <si>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</si>
  <si>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</si>
  <si>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</si>
  <si>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</si>
  <si>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</si>
  <si>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</si>
  <si>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</si>
  <si>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</si>
  <si>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</si>
  <si>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</si>
  <si>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</si>
  <si>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</si>
  <si>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</si>
  <si>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</si>
  <si>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</si>
  <si>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</si>
  <si>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</si>
  <si>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</si>
  <si>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</si>
  <si>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</si>
  <si>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</si>
  <si>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</si>
  <si>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</si>
  <si>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</si>
  <si>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</si>
  <si>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</si>
  <si>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</si>
  <si>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</si>
  <si>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</si>
  <si>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</si>
  <si>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</si>
  <si>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</si>
  <si>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</si>
  <si>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</si>
  <si>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</si>
  <si>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</si>
  <si>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</si>
  <si>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</si>
  <si>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</si>
  <si>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</si>
  <si>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Pivovar Svijany a.s., Modernizace zastaralých ....</t>
  </si>
  <si>
    <t>01</t>
  </si>
  <si>
    <t>Bourací práce, příprava území, HTÚ</t>
  </si>
  <si>
    <t>01 Bourací práce, příprava území, HTÚ</t>
  </si>
  <si>
    <t>823</t>
  </si>
  <si>
    <t>m2</t>
  </si>
  <si>
    <t>1 Zemní práce</t>
  </si>
  <si>
    <t>111201102R00</t>
  </si>
  <si>
    <t xml:space="preserve">Odstranění křovin i s kořeny na ploše do 10000 m2 </t>
  </si>
  <si>
    <t>Položka je určena i pro odstranění stromů o průměru kmene do 10 cm.</t>
  </si>
  <si>
    <t>Součástí položky je i příp. nutné odklizení křovin a stromů na hromady do 50 m nebo s naložením na dopravní prostředek.</t>
  </si>
  <si>
    <t>TZ D.1.1.01a:</t>
  </si>
  <si>
    <t>v.č. D.1.1.01b-01 až 04:</t>
  </si>
  <si>
    <t>Upravovaná plocha:1100,00</t>
  </si>
  <si>
    <t>112100001RAA</t>
  </si>
  <si>
    <t>Kácení stromů do 500 mm a odstranění pařezů včetně odvozu, štěpkování větví</t>
  </si>
  <si>
    <t>kus</t>
  </si>
  <si>
    <t>Stromy do 50 cm:5</t>
  </si>
  <si>
    <t>113107221RAB</t>
  </si>
  <si>
    <t>Odstranění asfaltbet.krytu ABS tl. 10 cm do 200 m2 včetně nakládání a odvozu na skládku do 1 km</t>
  </si>
  <si>
    <t>Položka obsahuje:</t>
  </si>
  <si>
    <t>- řezání živičného krytu</t>
  </si>
  <si>
    <t>- odstranění asfaltbetonového krytu tl. 10 cm</t>
  </si>
  <si>
    <t>- odstranění kameniva obalovaného asfaltem tl. 20 cm</t>
  </si>
  <si>
    <t xml:space="preserve">- odstranění hrubého štěrku tl. 20 cm </t>
  </si>
  <si>
    <t>- odstranění štěrkopísku tl. 10 cm</t>
  </si>
  <si>
    <t>- nakládání suti</t>
  </si>
  <si>
    <t>- vodorovná doprava suti na skládku zhotovitele</t>
  </si>
  <si>
    <t>- poplatek za skládku suti</t>
  </si>
  <si>
    <t>Stávající asfaltová plocha:40,00</t>
  </si>
  <si>
    <t>113201111RX0</t>
  </si>
  <si>
    <t xml:space="preserve">Vytrhání obrub chodníkových ležatých </t>
  </si>
  <si>
    <t>m</t>
  </si>
  <si>
    <t>- vybourání obrubníků včetně lože</t>
  </si>
  <si>
    <t>Silniční obrubníky:73,00</t>
  </si>
  <si>
    <t>122101103R00</t>
  </si>
  <si>
    <t xml:space="preserve">Odkopávky nezapažené v hor. 2 do 10000 m3,STROJNĚ </t>
  </si>
  <si>
    <t>m3</t>
  </si>
  <si>
    <t>Položka obsahuje provedení odkopávky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</si>
  <si>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Odkopávky v hornině tř. 4 - 50%:2180,00*0,5</t>
  </si>
  <si>
    <t>122201103R00</t>
  </si>
  <si>
    <t xml:space="preserve">Odkopávky nezapažené v hor. 3 do 10000 m3,STROJNĚ </t>
  </si>
  <si>
    <t>Odkopávky v hornině tř. 3 - 50%:2180,00*0,5</t>
  </si>
  <si>
    <t>162601102R00</t>
  </si>
  <si>
    <t>Vodorovné přemístění výkopku z hor.1-4 na skládku zhotovitele</t>
  </si>
  <si>
    <t>Odkopávky v hornině tř. 3 a 4:2180,00</t>
  </si>
  <si>
    <t>Odpočet:</t>
  </si>
  <si>
    <t>Násypy z hornin tř. 1 až 4:-680,00</t>
  </si>
  <si>
    <t>166101101RX0</t>
  </si>
  <si>
    <t>Přehození nebo přemístění výkopku na staveništi výkopk z hor.1-4</t>
  </si>
  <si>
    <t>Součástí položky je i případné nutné naložení zeminy</t>
  </si>
  <si>
    <t>Násypy z hornin tř. 1 až 4:680,00</t>
  </si>
  <si>
    <t>171101102R00</t>
  </si>
  <si>
    <t xml:space="preserve">Uložení sypaniny do násypů zhutněných na 96% PS </t>
  </si>
  <si>
    <t>Položka se používá pro násypy z hornin soudržných.</t>
  </si>
  <si>
    <t>Hutnění po vrstvách předepsaných v projektové dokumentaci.</t>
  </si>
  <si>
    <t>181201102R00</t>
  </si>
  <si>
    <t xml:space="preserve">Úprava pláně v násypech v hor. 1-4, se zhutněním </t>
  </si>
  <si>
    <t>Vápněné plochy:802,00+1116,00+1150,00</t>
  </si>
  <si>
    <t>199000002R00</t>
  </si>
  <si>
    <t xml:space="preserve">Poplatek za skládku horniny 1- 4 </t>
  </si>
  <si>
    <t>21</t>
  </si>
  <si>
    <t>Úprava podloží a základ.spáry</t>
  </si>
  <si>
    <t>21 Úprava podloží a základ.spáry</t>
  </si>
  <si>
    <t>212810010RAC</t>
  </si>
  <si>
    <t>Trativody z PVC drenážních flexibilních trubek lože a obsyp štěrkopískem, trubky d 100 mm</t>
  </si>
  <si>
    <t xml:space="preserve">Součástí položky jsou i zemní práce </t>
  </si>
  <si>
    <t>- výkop rýhy pro položení drenáže v hornině tř. 1 až 4</t>
  </si>
  <si>
    <t>- odvoz přabytečného výkopku na skládku zhotovitele</t>
  </si>
  <si>
    <t>- poplatek za skládku zeminy</t>
  </si>
  <si>
    <t>a zaústění drenážky do nově budované dešťové kanalizace</t>
  </si>
  <si>
    <t>TZ D.1..03.a:</t>
  </si>
  <si>
    <t>v.č. D.1.1.03.b-01 a 02:</t>
  </si>
  <si>
    <t>Dlenáž dle PD:85,00</t>
  </si>
  <si>
    <t>5</t>
  </si>
  <si>
    <t>Komunikace</t>
  </si>
  <si>
    <t>5 Komunikace</t>
  </si>
  <si>
    <t>561471127R00</t>
  </si>
  <si>
    <t xml:space="preserve">Podklad ze zeminy stab.vápnem tl. do 50 cm </t>
  </si>
  <si>
    <t>58530160</t>
  </si>
  <si>
    <t>Vápno bílé CL 90 (nehašené) JM     VL</t>
  </si>
  <si>
    <t>T</t>
  </si>
  <si>
    <t>Vápněné plochy - 3% až 4% na 1 m3:(802,00+1116,00+1150,00)*0,50*(0,0531+0,0708)/2*1,01</t>
  </si>
  <si>
    <t>98</t>
  </si>
  <si>
    <t>Demolice</t>
  </si>
  <si>
    <t>98 Demolice</t>
  </si>
  <si>
    <t>981011312R00</t>
  </si>
  <si>
    <t xml:space="preserve">Demolice budov, zdivo, podíl konstr. do 15 %, MVC </t>
  </si>
  <si>
    <t>Položka je určena pro demolice budov postupným rozebíráním, výšky do 35 m, z cihel, kamene, smíšeného a hrázděného zdiva a z tvárnic na MV, MVC.</t>
  </si>
  <si>
    <t>Množství jednotek se určuje v m3 obestavěného prostoru ve smyslu ČSN 73 4055.</t>
  </si>
  <si>
    <t>Zděná přístavba ocelové haly:440,00</t>
  </si>
  <si>
    <t>981130311RX0</t>
  </si>
  <si>
    <t xml:space="preserve">Demolice ocelových hal postupným rozebrání </t>
  </si>
  <si>
    <t>Položka je určena pro demolice ocelových hal postupným rozebíráním, výšky do 35 m.</t>
  </si>
  <si>
    <t>Ocelová hala bez vnitřní zděné vestavby:7530,00-1003,00</t>
  </si>
  <si>
    <t>981132311R00</t>
  </si>
  <si>
    <t xml:space="preserve">Demolice hal jiným zp.,zdivo,podíl kons.do 10%,MVC </t>
  </si>
  <si>
    <t>Položka je určena pro hal postupným rozebíráním, výšky do 35 m, z cihel, kamene, smíšeného a hrázděného zdiva a z tvárnic na MV, MVC.</t>
  </si>
  <si>
    <t>Vnitřní vestavba ocelové haly:1003,00</t>
  </si>
  <si>
    <t>99</t>
  </si>
  <si>
    <t>Staveništní přesun hmot</t>
  </si>
  <si>
    <t>99 Staveništní přesun hmot</t>
  </si>
  <si>
    <t>998235031R00</t>
  </si>
  <si>
    <t xml:space="preserve">Přesun hmot pro přípravu území </t>
  </si>
  <si>
    <t>t</t>
  </si>
  <si>
    <t>767</t>
  </si>
  <si>
    <t>Konstrukce zámečnické</t>
  </si>
  <si>
    <t>767 Konstrukce zámečnické</t>
  </si>
  <si>
    <t>767911825RX0</t>
  </si>
  <si>
    <t>Demontáž drátěného pletiva výšky do 2,0 m oplocení bez podezdívky</t>
  </si>
  <si>
    <t>Součástí položky je:</t>
  </si>
  <si>
    <t>- demontáž drátěného oplocení včetně případného ostnatého drátu</t>
  </si>
  <si>
    <t xml:space="preserve">- demontáž sloupků a vzpěr včetně základové betonové konstrukce </t>
  </si>
  <si>
    <t>Stávající oplocení bez podezdívky:32,00</t>
  </si>
  <si>
    <t>767911826RX0</t>
  </si>
  <si>
    <t>Demontáž drátěného pletiva výšky do 2,0 m oplocení s podezdívkou</t>
  </si>
  <si>
    <t xml:space="preserve">- demontáž sloupků a vzpěr včetně základové betonové konstrukce a podezdívky </t>
  </si>
  <si>
    <t>Stávající oplocení s podezdívkou:30,00</t>
  </si>
  <si>
    <t>D96</t>
  </si>
  <si>
    <t>Přesuny suti a vybouraných hmot</t>
  </si>
  <si>
    <t>D96 Přesuny suti a vybouraných hmot</t>
  </si>
  <si>
    <t>979083112R00</t>
  </si>
  <si>
    <t xml:space="preserve">Vodorovné přemístění suti na skládku zhotovitele </t>
  </si>
  <si>
    <t>V položce jsou zakalkulovány i náklady na naložení suti na dopravní prostředek a složení.</t>
  </si>
  <si>
    <t>979990107R00</t>
  </si>
  <si>
    <t xml:space="preserve">Poplatek za skládku suti z demolic objektů </t>
  </si>
  <si>
    <t>.</t>
  </si>
  <si>
    <t>Pivovar Svijany a.s.</t>
  </si>
  <si>
    <t>PROFES PROJEKT spol.s r.o.</t>
  </si>
  <si>
    <t>3094/SO01 Bourací práce, příprava území, HTÚ</t>
  </si>
  <si>
    <t>02</t>
  </si>
  <si>
    <t>Skladová hala</t>
  </si>
  <si>
    <t>02 Skladová hala</t>
  </si>
  <si>
    <t>811.7</t>
  </si>
  <si>
    <t>131101111R00</t>
  </si>
  <si>
    <t xml:space="preserve">Hloubení nezapaž. jam hor.2 do 100 m3, STROJNĚ 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</si>
  <si>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</si>
  <si>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TZ D.1.1.02.a:</t>
  </si>
  <si>
    <t>v.č. D.1.1.02.b-01 až 10:</t>
  </si>
  <si>
    <t>Začátek provozního součtu</t>
  </si>
  <si>
    <t>Výkopy pro opěrnou stěnu:5,505*2*(1,60+0,10*2)*0,50</t>
  </si>
  <si>
    <t>(67,010+0,10*2)*(2,10+0,10*2)*0,50</t>
  </si>
  <si>
    <t>Konec provozního součtu</t>
  </si>
  <si>
    <t>V hornině tř. 2 - 50%:87,2005*0,5</t>
  </si>
  <si>
    <t>131201111R00</t>
  </si>
  <si>
    <t xml:space="preserve">Hloubení nezapaž. jam hor.3 do 100 m3, STROJNĚ </t>
  </si>
  <si>
    <t>V hornině tř. 3 - 50%:87,2005*0,5</t>
  </si>
  <si>
    <t>132101111R00</t>
  </si>
  <si>
    <t xml:space="preserve">Hloubení rýh š.do 60 cm v hor.2 do 100 m3, STROJNĚ 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</si>
  <si>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</si>
  <si>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TZ D.1.4.e.02-01:</t>
  </si>
  <si>
    <t>v.č. D.1.1.02b-02:</t>
  </si>
  <si>
    <t>Výkopy pro základové pasy pod vrata:</t>
  </si>
  <si>
    <t>Osa 1:(5,62+5,35)*0,50*0,85</t>
  </si>
  <si>
    <t>Osa 4:(3,12+4,62)*0,50*0,85</t>
  </si>
  <si>
    <t>Osa 15:(4,62+0,82+0,72)*0,50*0,81</t>
  </si>
  <si>
    <t>Osa C:5,46*4*0,50*0,85</t>
  </si>
  <si>
    <t>V hornině tř. 2 - 50%:19,7285*0,5</t>
  </si>
  <si>
    <t>132201111R00</t>
  </si>
  <si>
    <t xml:space="preserve">Hloubení rýh š.do 60 cm v hor.3 do 100 m3, STROJNĚ </t>
  </si>
  <si>
    <t>V hornině tř. 3 - 50%:19,7285*0,5</t>
  </si>
  <si>
    <t>Vodorovné přemístění výkopku na skládku zhotovitele</t>
  </si>
  <si>
    <t>Výkopy pro opěrnou stěnu:87,2005</t>
  </si>
  <si>
    <t>Výkopy pro základové pasy pod vrata:19,7285</t>
  </si>
  <si>
    <t>175200022RAA</t>
  </si>
  <si>
    <t>Obsyp objektu materiálem dle PD (např. ŠD) včetně nákupu a dovozu materiálu</t>
  </si>
  <si>
    <t>Zásyp za opěrnou zdí:(5,505*2+63,81)*(0,60+0,40)/2*0,50</t>
  </si>
  <si>
    <t>63,81*(2,60+1,20)/2*2,63+5,505*2*(2,60+1,20)/2*2,63</t>
  </si>
  <si>
    <t>Odpočet obsypů drenáže:-(5,505*2+0,55*2+63,81)*0,50</t>
  </si>
  <si>
    <t xml:space="preserve">Poplatek za skládku horniny </t>
  </si>
  <si>
    <t>2</t>
  </si>
  <si>
    <t>Základy a zvláštní zakládání</t>
  </si>
  <si>
    <t>2 Základy a zvláštní zakládání</t>
  </si>
  <si>
    <t>212810090RAB</t>
  </si>
  <si>
    <t>Trativody z PVC drenážních flexibilních trubek lože a obsyp štěrkopískem, trubky d 80 mm</t>
  </si>
  <si>
    <t>- dodávka a položení drenážního potrubí včetně potřebných spojek a taverovek.</t>
  </si>
  <si>
    <t>- lože a obsyp potrubí štěrkodrtí fr. 8-32 o objemu do 0,5 m3/mb.</t>
  </si>
  <si>
    <t>- opláštění obsypu geotextílií 300 g/m2 včetně její dodávky.</t>
  </si>
  <si>
    <t>v.č. D.1.1.02.b-04:</t>
  </si>
  <si>
    <t>Drenážní potrubí DN80 s obsypem:5,50*2+63,80+0,95*2+0,45*11</t>
  </si>
  <si>
    <t>272313511R00</t>
  </si>
  <si>
    <t xml:space="preserve">Beton základových kleneb prostý C 12/15 </t>
  </si>
  <si>
    <t>Položka obsahuje náklady na dodávku a uložení betonu do připravené konstrukce.</t>
  </si>
  <si>
    <t>Opěrná stěna - podkladní beton:5,505*(1,60+0,10*2)*0,10*2</t>
  </si>
  <si>
    <t>(67,01+0,10*2)*(2,10+2*0,10)*0,10</t>
  </si>
  <si>
    <t>274122011R00</t>
  </si>
  <si>
    <t xml:space="preserve">Montáž základ. pasů, prahů a věnců ze ŽB do 1,5 t </t>
  </si>
  <si>
    <t>v.č. D.1.1.02b-03:</t>
  </si>
  <si>
    <t>Prefabrikované prahy do 1,5 t:</t>
  </si>
  <si>
    <t>P6:1</t>
  </si>
  <si>
    <t>P7:1</t>
  </si>
  <si>
    <t>P10:1</t>
  </si>
  <si>
    <t>P11:1</t>
  </si>
  <si>
    <t>P12:1</t>
  </si>
  <si>
    <t>P13:1</t>
  </si>
  <si>
    <t>P17:1</t>
  </si>
  <si>
    <t>P18:1</t>
  </si>
  <si>
    <t>P23:1</t>
  </si>
  <si>
    <t>P24:1</t>
  </si>
  <si>
    <t>P27:1</t>
  </si>
  <si>
    <t>274122021R00</t>
  </si>
  <si>
    <t xml:space="preserve">Montáž základ. pasů, prahů a věnců ze ŽB do 3 t </t>
  </si>
  <si>
    <t>Prefabrikované prahy nad 1,5 t do 3 t:</t>
  </si>
  <si>
    <t>P9:1</t>
  </si>
  <si>
    <t>P14:1</t>
  </si>
  <si>
    <t>P19:1</t>
  </si>
  <si>
    <t>P25:1</t>
  </si>
  <si>
    <t>274122031R00</t>
  </si>
  <si>
    <t xml:space="preserve">Montáž základ. pasů, prahů a věnců ze ŽB do 5 t </t>
  </si>
  <si>
    <t>Prefabrikované prahy nad 3 t do 5 t:</t>
  </si>
  <si>
    <t>P1:1</t>
  </si>
  <si>
    <t>P2:9</t>
  </si>
  <si>
    <t>P3:1</t>
  </si>
  <si>
    <t>P4:1</t>
  </si>
  <si>
    <t>P5:1</t>
  </si>
  <si>
    <t>P8:1</t>
  </si>
  <si>
    <t>P15:1</t>
  </si>
  <si>
    <t>P16:1</t>
  </si>
  <si>
    <t>P20:1</t>
  </si>
  <si>
    <t>P21:1</t>
  </si>
  <si>
    <t>P22:1</t>
  </si>
  <si>
    <t>P26:1</t>
  </si>
  <si>
    <t>274313511R00</t>
  </si>
  <si>
    <t xml:space="preserve">Beton základových pasů prostý C 12/15 </t>
  </si>
  <si>
    <t>Základové pasy pod vrata:</t>
  </si>
  <si>
    <t>Osa 1:(5,62+5,35)*0,50*0,85*1,035</t>
  </si>
  <si>
    <t>Osa 4:(3,12+4,62)*0,50*0,85*1,035</t>
  </si>
  <si>
    <t>Osa 15:(4,62+0,82+0,72)*0,50*0,81*1,035</t>
  </si>
  <si>
    <t>Osa C:5,46*4*0,50*0,85*1,035</t>
  </si>
  <si>
    <t>275321611R00</t>
  </si>
  <si>
    <t xml:space="preserve">Železobeton základových patek C 30/37 XF2 </t>
  </si>
  <si>
    <t>Obetonování sloupů přístřešku:0,30^2*Pi*1,00*5</t>
  </si>
  <si>
    <t>275351215RT2</t>
  </si>
  <si>
    <t>Bednění stěn základových patek - zřízení bednicí materiál papírové bednění</t>
  </si>
  <si>
    <t>Obetonování sloupů přístřešku:2*0,30*Pi*1,00*5</t>
  </si>
  <si>
    <t>275351216R00</t>
  </si>
  <si>
    <t xml:space="preserve">Bednění stěn základových patek - odstranění </t>
  </si>
  <si>
    <t>59321000</t>
  </si>
  <si>
    <t>Prefabrikovaný ŽB práh včetně tepelné izolace ozn. P1 až P27</t>
  </si>
  <si>
    <t xml:space="preserve">Provedení dle popisu v projektové dokumentaci </t>
  </si>
  <si>
    <t>Beton pohledový</t>
  </si>
  <si>
    <t>P1:1*1,801</t>
  </si>
  <si>
    <t>P2:9*1,770</t>
  </si>
  <si>
    <t>P3:1*1,786</t>
  </si>
  <si>
    <t>P4:1*1,778</t>
  </si>
  <si>
    <t>P5:1*1,514</t>
  </si>
  <si>
    <t>P6:1*0,456</t>
  </si>
  <si>
    <t>P7:1*0,303</t>
  </si>
  <si>
    <t>P8:1*2,313</t>
  </si>
  <si>
    <t>P9:1*1,415</t>
  </si>
  <si>
    <t>P10:1*0,218</t>
  </si>
  <si>
    <t>P11:1*0,187</t>
  </si>
  <si>
    <t>P12:1*0,187</t>
  </si>
  <si>
    <t>P13:1*0,218</t>
  </si>
  <si>
    <t>P14:1*1,413</t>
  </si>
  <si>
    <t>P15:1*2,329</t>
  </si>
  <si>
    <t>P16:1*2,273</t>
  </si>
  <si>
    <t>P17:1*0,193</t>
  </si>
  <si>
    <t>P18:1*0,216</t>
  </si>
  <si>
    <t>P19:1*1,664</t>
  </si>
  <si>
    <t>P20:1*2,321</t>
  </si>
  <si>
    <t>P21:1*2,306</t>
  </si>
  <si>
    <t>P22:1*2,313</t>
  </si>
  <si>
    <t>P23:1*0,598</t>
  </si>
  <si>
    <t>P24:1*0,064</t>
  </si>
  <si>
    <t>P25:1*1,950</t>
  </si>
  <si>
    <t>P26:1*1,751</t>
  </si>
  <si>
    <t>P27:1*0,094</t>
  </si>
  <si>
    <t>22</t>
  </si>
  <si>
    <t>Piloty</t>
  </si>
  <si>
    <t>22 Piloty</t>
  </si>
  <si>
    <t>224321008TA0</t>
  </si>
  <si>
    <t xml:space="preserve">Vrtané piloty, vytaž. výpažnice, výplň ŽB, D 620 </t>
  </si>
  <si>
    <t>Součástí položky je kompletní provedení piloty dle projektové dokumentace včetně odvozu vyvrtané zeminy na skládku zhotovitele a poplatku.</t>
  </si>
  <si>
    <t>v.č. D.1.1.02.b-01:</t>
  </si>
  <si>
    <t>Piloty - Armokoš A:9,00*28</t>
  </si>
  <si>
    <t>Piloty - Armokoš B:6,00*30</t>
  </si>
  <si>
    <t>Piloty - Armokoš C:2,00*8</t>
  </si>
  <si>
    <t>Piloty - Armokoš D:2,00*5</t>
  </si>
  <si>
    <t>3</t>
  </si>
  <si>
    <t>Svislé a kompletní konstrukce</t>
  </si>
  <si>
    <t>3 Svislé a kompletní konstrukce</t>
  </si>
  <si>
    <t>310238211RT1</t>
  </si>
  <si>
    <t>Zazdívka otvorů plochy do 1 m2 cihlami na MVC s použitím suché maltové směsi</t>
  </si>
  <si>
    <t>Stávající část objektu:1,00*0,75*0,30*2</t>
  </si>
  <si>
    <t>1,10*0,85*0,50*1</t>
  </si>
  <si>
    <t>0,70*2,60*0,40*1</t>
  </si>
  <si>
    <t>317234410RT2</t>
  </si>
  <si>
    <t>Vyzdívka mezi nosníky cihlami pálenými na MC s použitím suché maltové směsi</t>
  </si>
  <si>
    <t>Stávající část objektu:</t>
  </si>
  <si>
    <t>IPE200:(1,70+1,90)*0,50*0,20</t>
  </si>
  <si>
    <t>317944313RT5</t>
  </si>
  <si>
    <t>Válcované nosníky č.14-22 osazené do otvorů včetně dodávky profilu  IPE 200</t>
  </si>
  <si>
    <t>Položky obsahují i náklady na dodávku nosníku profilu IPE 200 včetně jeho nařezání na potřebný rozměr.</t>
  </si>
  <si>
    <t>IPE200:(1,70+1,90)*2*0,0224</t>
  </si>
  <si>
    <t>327321825R00</t>
  </si>
  <si>
    <t>Zdi a valy ze železobetonu pohledového C 25/30 XC4, XF2</t>
  </si>
  <si>
    <t>Součástí položky je i vytvoření dilatačních spar určených projektovou dokumentací včetně jejich výplně.</t>
  </si>
  <si>
    <t>Opěrná stěna:5,505*1,60*0,40*2</t>
  </si>
  <si>
    <t>67,01*2,10*0,40</t>
  </si>
  <si>
    <t>((5,505+0,55)*2+(67,01-0,25*2))*0,40*2,63</t>
  </si>
  <si>
    <t>327351211R00</t>
  </si>
  <si>
    <t xml:space="preserve">Bednění zdí a valů H do 20 m - zřízení </t>
  </si>
  <si>
    <t>Opěrná stěna:(67,01+7,605+5,505)*2*0,40</t>
  </si>
  <si>
    <t>(67,01-0,25*2+7,605-1,15+5,505+0,55)*2*2,63</t>
  </si>
  <si>
    <t>327351221R00</t>
  </si>
  <si>
    <t xml:space="preserve">Bednění zdí a valů H do 20 m - odbednění </t>
  </si>
  <si>
    <t>327361005R00</t>
  </si>
  <si>
    <t xml:space="preserve">Výztuž zdí a valů, ocel B500 B do 12mm </t>
  </si>
  <si>
    <t>Opěrná stěna - výztuž do 12 mm:1,0428</t>
  </si>
  <si>
    <t>327361015R00</t>
  </si>
  <si>
    <t xml:space="preserve">Výztuž zdí a valů z oceli  B500 B, D nad 12 mm </t>
  </si>
  <si>
    <t>Opěrná stěna - výztuž nad 12 mm:10,1381</t>
  </si>
  <si>
    <t>327361040R00</t>
  </si>
  <si>
    <t xml:space="preserve">Výztuž zdí a valů ze svařovaných sítí </t>
  </si>
  <si>
    <t>Opěrná stěna - sítě:0,7193</t>
  </si>
  <si>
    <t>340239212R00</t>
  </si>
  <si>
    <t xml:space="preserve">Zazdívka otvorů pl.4 m2,cihlami tl.zdi nad 10 cm </t>
  </si>
  <si>
    <t>Zazdívka niky</t>
  </si>
  <si>
    <t>Stávající část objektu:1,50*1,50*1</t>
  </si>
  <si>
    <t>342241162R00</t>
  </si>
  <si>
    <t xml:space="preserve">Příčky z cihel plných CP29  tl. 140 mm </t>
  </si>
  <si>
    <t>Včetně pomocného lešení výšky do 1900 mm a pro zatížení do 1,5 kPa.</t>
  </si>
  <si>
    <t>Obezdívka sloupů:(0,50+0,35)*4,20</t>
  </si>
  <si>
    <t>(0,50*2+0,52-0,15*2)*4,20</t>
  </si>
  <si>
    <t>346244381RT2</t>
  </si>
  <si>
    <t>Plentování ocelových nosníků výšky do 20 cm s použitím suché maltové směsi</t>
  </si>
  <si>
    <t>IPE200:(1,70+1,90)*2*0,20</t>
  </si>
  <si>
    <t>347015111R00</t>
  </si>
  <si>
    <t xml:space="preserve">Předstěna SDK, tl.65mm, ocel. kce CW, 1x RB 12,5mm </t>
  </si>
  <si>
    <t xml:space="preserve">Včetně: 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</si>
  <si>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</si>
  <si>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</si>
  <si>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</si>
  <si>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Tepelná izolace tl. min. 40 mm</t>
  </si>
  <si>
    <t>Opláštění stávajícího vazníku:19,20*((0,59+2,56)/2+0,25)</t>
  </si>
  <si>
    <t>349231811RT2</t>
  </si>
  <si>
    <t>Přizdívka ostění s ozubem z cihel, kapsy do 15 cm s použitím suché maltové směsi</t>
  </si>
  <si>
    <t>Stávající část objektu:0,15*2,10*1</t>
  </si>
  <si>
    <t>4</t>
  </si>
  <si>
    <t>Vodorovné konstrukce</t>
  </si>
  <si>
    <t>4 Vodorovné konstrukce</t>
  </si>
  <si>
    <t>416021122R00</t>
  </si>
  <si>
    <t xml:space="preserve">Podhledy SDK, kovová.kce CD. 1x deska RF 12,5 mm </t>
  </si>
  <si>
    <t>s úpravou rohů, koutů a hran konstrukcí, přebroušení a tmelení spár,</t>
  </si>
  <si>
    <t>m.č. 1.07:4,30*2,70</t>
  </si>
  <si>
    <t>61</t>
  </si>
  <si>
    <t>Upravy povrchů vnitřní</t>
  </si>
  <si>
    <t>61 Upravy povrchů vnitřní</t>
  </si>
  <si>
    <t>612401391RT2</t>
  </si>
  <si>
    <t>Omítka malých ploch vnitřních stěn do 1 m2 s použitím suché maltové směsi</t>
  </si>
  <si>
    <t>m.č. 1.02:2</t>
  </si>
  <si>
    <t>612425931RT2</t>
  </si>
  <si>
    <t>Omítka vápenná vnitřního ostění - štuková s použitím suché maltové směsi</t>
  </si>
  <si>
    <t>m.č. 1.02 a 1.01:</t>
  </si>
  <si>
    <t>Dozdívka špalety :(0,70*2+0,50)*2,60</t>
  </si>
  <si>
    <t>m.č. 1.06 x 1.01:(1,30+2*2,20)*0,40</t>
  </si>
  <si>
    <t>612473182R00</t>
  </si>
  <si>
    <t xml:space="preserve">Omítka vnitřního zdiva ze suché směsi, štuková </t>
  </si>
  <si>
    <t>m.č. 1.06:(1,70+2,80+1,80+3,50)*3,50</t>
  </si>
  <si>
    <t>-1,00*2,05*1</t>
  </si>
  <si>
    <t>-0,60*1,97*2</t>
  </si>
  <si>
    <t>-1,20*2,00*1</t>
  </si>
  <si>
    <t>m.č. 1.07:(4,30+2,70)*3,50</t>
  </si>
  <si>
    <t>-0,60*1,97*1</t>
  </si>
  <si>
    <t>-1,50*1,25*1+(1,50+2*1,25)*0,40*1</t>
  </si>
  <si>
    <t>-3,00*1,50</t>
  </si>
  <si>
    <t>613421173RT2</t>
  </si>
  <si>
    <t>Omítka sloupů, plocha rovná, MVC, štuková s použitím suché maltové směsi</t>
  </si>
  <si>
    <t>(0,50*2+0,52)*4,20</t>
  </si>
  <si>
    <t>62</t>
  </si>
  <si>
    <t>Úpravy povrchů vnější</t>
  </si>
  <si>
    <t>62 Úpravy povrchů vnější</t>
  </si>
  <si>
    <t>622311132RXE</t>
  </si>
  <si>
    <t>Zateplovací systém, fasáda, EPS F tl.100 mm Doplnění stávajícího KZS</t>
  </si>
  <si>
    <t>oložka obsahuje: nanesení lepicího tmelu na izolační desky, nalepení desek, zajištění talířovými hmoždinkami (6 ks/m2), přebroušení desek, natažení stěrky, vtlačení výztužné tkaniny (1,15 m2/m2), přehlazení stěrky, kontaktní nátěr a povrchovou úpravu omítkou. V položce je obsaženo 0,14 m rohových lišt na m2.</t>
  </si>
  <si>
    <t>Stávající část objektu:1,20*0,95*1</t>
  </si>
  <si>
    <t>1,60*1,60*1</t>
  </si>
  <si>
    <t>2,00*0,25*1</t>
  </si>
  <si>
    <t>1,80*0,25*1</t>
  </si>
  <si>
    <t>63</t>
  </si>
  <si>
    <t>Podlahy a podlahové konstrukce</t>
  </si>
  <si>
    <t>63 Podlahy a podlahové konstrukce</t>
  </si>
  <si>
    <t>631312141R00</t>
  </si>
  <si>
    <t xml:space="preserve">Doplnění rýh betonem v dosavadních mazaninách </t>
  </si>
  <si>
    <t>v.č. D.1.4.e.02-02 a 03:</t>
  </si>
  <si>
    <t>Rýha pro vodovod:3,00*0,20*0,20</t>
  </si>
  <si>
    <t>v.č. D.1.1.02.b-05:</t>
  </si>
  <si>
    <t>Rýha u dveří:1,30*0,50*0,20</t>
  </si>
  <si>
    <t>631312611R00</t>
  </si>
  <si>
    <t xml:space="preserve">Mazanina betonová tl. 5 - 8 cm C 16/20 </t>
  </si>
  <si>
    <t>Podlaha haly - část m.č. 1.01 - vyrovnávací beton:(874,00+221,00)*0,05</t>
  </si>
  <si>
    <t>631315711RT3</t>
  </si>
  <si>
    <t>Mazanina betonová tl. 12 - 24 cm C 25/30 vyztužená ocelovými vlákny 25 kg/m3</t>
  </si>
  <si>
    <t xml:space="preserve">V položce jsou zakalkulovány i náklady na vytvoření dilatačních spár v mazanině včetně zaplnění. </t>
  </si>
  <si>
    <t>Pro zvýšení pevnosti mazaniny jsou použita do betonové směsi ocelová vlákna.</t>
  </si>
  <si>
    <t>Podlaha haly - část m.č. 1.01:(2470,00-874,00-430,00)*0,15</t>
  </si>
  <si>
    <t>Původní podlaha :(874,00+221,00)*0,15</t>
  </si>
  <si>
    <t>631316115R00</t>
  </si>
  <si>
    <t xml:space="preserve">Postřik nových beton. podlah proti prvotn. vysych. </t>
  </si>
  <si>
    <t>Podlaha haly - část m.č. 1.01:2470,00</t>
  </si>
  <si>
    <t>Původní neupravovaná podlaha:-209,00</t>
  </si>
  <si>
    <t>631316211RT4</t>
  </si>
  <si>
    <t>Povrchový vsyp na betonové podlahy strojně hlazený posypový vysyp dle PD</t>
  </si>
  <si>
    <t>Stažení přebytečné záměsové vody z čerstvého (3 - 5 hod po uložení) betonového povrchu, oživení povrchu rotační hladičkou, vsyp směsi (2 - 3 kg/ m2), zapravení povrchu hladičkou, nanesení druhé vrstvy vsypu (1 - 2 kg/ m2), hlazení povrchu do požadovaného stupně konečné úpravy včetně pečetícího vosku</t>
  </si>
  <si>
    <t>631571018R00</t>
  </si>
  <si>
    <t xml:space="preserve">Násyp z písku prosátého tl. do 30 mm </t>
  </si>
  <si>
    <t>Původní podlaha bez izolace:-874,00</t>
  </si>
  <si>
    <t>Původní neupravovaná podlaha:-430,00</t>
  </si>
  <si>
    <t>632411104RT1</t>
  </si>
  <si>
    <t>Vyrovnávací stěrka, ruční zprac. tl.4 mm samonivelační anhydritová směs 30 MPa</t>
  </si>
  <si>
    <t>m.č. 1.06:5,80</t>
  </si>
  <si>
    <t>m.č. 1.07:11,70</t>
  </si>
  <si>
    <t>94</t>
  </si>
  <si>
    <t>Lešení a stavební výtahy</t>
  </si>
  <si>
    <t>94 Lešení a stavební výtahy</t>
  </si>
  <si>
    <t>941955002R00</t>
  </si>
  <si>
    <t xml:space="preserve">Lešení lehké pomocné, výška podlahy do 1,9 m </t>
  </si>
  <si>
    <t>m.č. 1.02:25,00</t>
  </si>
  <si>
    <t>m.č. 1.06:5,80*2</t>
  </si>
  <si>
    <t>m.č. 1.07:11,70*2</t>
  </si>
  <si>
    <t>941955004R00</t>
  </si>
  <si>
    <t xml:space="preserve">Lešení lehké pomocné, výška podlahy do 3,5 m </t>
  </si>
  <si>
    <t>m.č. 1.01 u expedice:(19,50+11,00)*1,20*2</t>
  </si>
  <si>
    <t>95</t>
  </si>
  <si>
    <t>Dokončovací konstrukce na pozemních stavbách</t>
  </si>
  <si>
    <t>95 Dokončovací konstrukce na pozemních stavbách</t>
  </si>
  <si>
    <t>952901221R00</t>
  </si>
  <si>
    <t xml:space="preserve">Vyčištění průmyslových budov a objektů výrobních </t>
  </si>
  <si>
    <t>Položka je určena pro vyčištění budov a objektů výrobních, skladovacích, garáží, dílen nebo hal apod. s nespalnou podlahou - 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před předáním do užívání</t>
  </si>
  <si>
    <t>Hala včetně expedice:2830,00</t>
  </si>
  <si>
    <t>953943121R00</t>
  </si>
  <si>
    <t xml:space="preserve">Osazení kovových předmětů do betonu, 1 kg / kus </t>
  </si>
  <si>
    <t>Položka je určena pro osazování drobných kovových předmětů jinde neuvedených (např. kotev), se zajištěním polohy k bednění či k výztuži před zabetonováním, bez dodání.</t>
  </si>
  <si>
    <t>Základové pasy pod vrata - trny:</t>
  </si>
  <si>
    <t>Osa 1:9</t>
  </si>
  <si>
    <t>Osa 4:9</t>
  </si>
  <si>
    <t>Osa 15:9</t>
  </si>
  <si>
    <t>Osa C:18</t>
  </si>
  <si>
    <t>955 80-5001.RR0</t>
  </si>
  <si>
    <t xml:space="preserve">D+M HP - P6Te (21A) </t>
  </si>
  <si>
    <t>soubor</t>
  </si>
  <si>
    <t>Součástí dodávky je tabulka označení "Přenosného hasícího přístroje"</t>
  </si>
  <si>
    <t>v.č. D.1.3.02.b-01:</t>
  </si>
  <si>
    <t>HP P6Te (21A):9</t>
  </si>
  <si>
    <t>58953340</t>
  </si>
  <si>
    <t>Výztuž do betonu ocel BSt 500 S d 12 mm</t>
  </si>
  <si>
    <t>Osa 1:9*0,50*0,00098*1,08</t>
  </si>
  <si>
    <t>Osa 4:9*0,50*0,00098*1,08</t>
  </si>
  <si>
    <t>Osa 15:9*0,50*0,00098*1,08</t>
  </si>
  <si>
    <t>Osa C:18*0,50*0,00098*1,08</t>
  </si>
  <si>
    <t>96</t>
  </si>
  <si>
    <t>Bourání konstrukcí</t>
  </si>
  <si>
    <t>96 Bourání konstrukcí</t>
  </si>
  <si>
    <t>965041441R00</t>
  </si>
  <si>
    <t xml:space="preserve">Bourání mazanin škvárobet. tl. nad 10 cm, nad 4 m2 </t>
  </si>
  <si>
    <t>Původní podlaha - část ve zděné vestavbě:221,00*0,15</t>
  </si>
  <si>
    <t>965081713RT2</t>
  </si>
  <si>
    <t>Bourání dlaždic keramických tl. 1 cm, nad 1 m2 sbíječka, dlaždice keramické</t>
  </si>
  <si>
    <t>967031132R00</t>
  </si>
  <si>
    <t xml:space="preserve">Přisekání rovných ostění cihelných na MVC </t>
  </si>
  <si>
    <t>Stávající část objektu:(1,50+2*1,25)*0,50*1</t>
  </si>
  <si>
    <t>2,20*0,50*1</t>
  </si>
  <si>
    <t>968062354R00</t>
  </si>
  <si>
    <t xml:space="preserve">Vybourání dřevěných rámů oken dvojitých pl. 1 m2 </t>
  </si>
  <si>
    <t>Stávající část objektu:1,00*0,75*2</t>
  </si>
  <si>
    <t>1,10*0,85*1</t>
  </si>
  <si>
    <t>968072559R00</t>
  </si>
  <si>
    <t xml:space="preserve">Vybourání kovových vrat plochy nad 5 m2 </t>
  </si>
  <si>
    <t>Včetně pomocného lešení o výšce podlahy do 1900 mm a pro zatížení do 1,5 kPa  (150 kg/m2).</t>
  </si>
  <si>
    <t>Stávající část objektu:3,00*2,60*1</t>
  </si>
  <si>
    <t>97</t>
  </si>
  <si>
    <t>Prorážení otvorů</t>
  </si>
  <si>
    <t>97 Prorážení otvorů</t>
  </si>
  <si>
    <t>971033651R00</t>
  </si>
  <si>
    <t xml:space="preserve">Vybourání otv. zeď cihel. pl.4 m2, tl.60 cm, MVC </t>
  </si>
  <si>
    <t>Stávající část objektu:1,30*2,20*0,50*1</t>
  </si>
  <si>
    <t>1,50*1,25*0,50*1</t>
  </si>
  <si>
    <t>974031666R00</t>
  </si>
  <si>
    <t xml:space="preserve">Vysekání rýh zeď cihelná vtah. nosníků 15 x 25 cm </t>
  </si>
  <si>
    <t>Pro IPE200:(1,70+1,90)*3</t>
  </si>
  <si>
    <t>974042575R00</t>
  </si>
  <si>
    <t xml:space="preserve">Vysekání rýh betonová, monolitická dlažba 20x20 cm </t>
  </si>
  <si>
    <t>Rýha pro vodovod:3,00</t>
  </si>
  <si>
    <t>978013191R00</t>
  </si>
  <si>
    <t xml:space="preserve">Otlučení omítek vnitřních stěn v rozsahu do 100 % </t>
  </si>
  <si>
    <t>-1,20*2,10*1</t>
  </si>
  <si>
    <t>-1,00*0,75*2</t>
  </si>
  <si>
    <t>-1,50*1,25*1</t>
  </si>
  <si>
    <t>-1,10*0,85*1</t>
  </si>
  <si>
    <t>978041110R00</t>
  </si>
  <si>
    <t xml:space="preserve">Odstranění KZS EPS F tl. 100 mm s omítkou </t>
  </si>
  <si>
    <t>Položka obsahuje demontáž kontaktního zateplovacího systému  (omítka, stěrka, síťovina, kotvy, izolant) včetně systémových lišt.</t>
  </si>
  <si>
    <t>Obsah prací:</t>
  </si>
  <si>
    <t>- rozřezání povrchu na čtverce</t>
  </si>
  <si>
    <t>- odstranění omítky s tepelnou izolací</t>
  </si>
  <si>
    <t>- odstranění kotev izolantu</t>
  </si>
  <si>
    <t>- odstranění lepidla bez začištění nosné konstrukce (pro novou povrchovou úpravu)</t>
  </si>
  <si>
    <t>Stávající část objektu:1,30*2,20*1+1,80*0,25*1</t>
  </si>
  <si>
    <t>1,50*1,25*1+2,00*0,25*1</t>
  </si>
  <si>
    <t>998021021R00</t>
  </si>
  <si>
    <t xml:space="preserve">Přesun hmot pro haly zděné výšky do 20 m </t>
  </si>
  <si>
    <t>Položka je určena pro přesun hmot pro haly občanské výstavby (JKSO 802), pro haly pro výrobu a služby (JKSO 811), s nosnou svislou konstrukcí zděnou z cihel, tvárnic nebo bloků nebo kovovou.</t>
  </si>
  <si>
    <t>Položka je určena i pro haly s kovovým skeletem s výplňovým zdivem z cihel nebo tvárnic.</t>
  </si>
  <si>
    <t>Položka neplatí pro přesun kovového skeletu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</si>
  <si>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</si>
  <si>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</si>
  <si>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</si>
  <si>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</si>
  <si>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</si>
  <si>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Opěrná stěna:5,505*0,95*2+(67,01-0,25*2-0,40*2)*0,55</t>
  </si>
  <si>
    <t>711112001RZ1</t>
  </si>
  <si>
    <t>Izolace proti vlhkosti svis. nátěr ALP, za studena 1x nátěr - včetně dodávky asfaltového laku</t>
  </si>
  <si>
    <t>Opěrná stěna:(5,505*2+63,81)*0,40</t>
  </si>
  <si>
    <t>(5,505+0,55)*2*2,63+(63,81+0,95*2)*2,63</t>
  </si>
  <si>
    <t>711141559RZ4</t>
  </si>
  <si>
    <t>Izolace proti vlhk. vodorovná pásy přitavením 2 vrstvy - včetně dodávky mod.asfalt.pasu dle PD</t>
  </si>
  <si>
    <t>711142559RZ4</t>
  </si>
  <si>
    <t>Izolace proti vlhkosti svislá pásy přitavením 2 vrstvy - včetně dodávky mod.asfalt.pásu dle PD</t>
  </si>
  <si>
    <t>711471051RZ2</t>
  </si>
  <si>
    <t>Izolace, tlak. voda, vodorovná fólií PVC, volně včetně dodávky fólie tl. min. 0,6 mm</t>
  </si>
  <si>
    <t>Součástí položky je provedení kompletní izolace včetně systémových detailů a napojení na stávající izolace.</t>
  </si>
  <si>
    <t>711491171RZ1</t>
  </si>
  <si>
    <t>Izolace tlaková, podkladní textilie, vodorovná včetně dodávky geotextilie 200 g/m2</t>
  </si>
  <si>
    <t>711491172RZ1</t>
  </si>
  <si>
    <t>Izolace tlaková, ochranná textilie, vodorovná včetně dodávky geotextilie 300 g/m2</t>
  </si>
  <si>
    <t>711491272RZ1</t>
  </si>
  <si>
    <t>Izolace tlaková, ochranná textilie svislá včetně dodávky geotextilie 300 g/m2</t>
  </si>
  <si>
    <t>998711102R00</t>
  </si>
  <si>
    <t xml:space="preserve">Přesun hmot pro izolace proti vodě, výšky do 12 m </t>
  </si>
  <si>
    <t>712</t>
  </si>
  <si>
    <t>Živičné krytiny</t>
  </si>
  <si>
    <t>712 Živičné krytiny</t>
  </si>
  <si>
    <t>712471958RX0</t>
  </si>
  <si>
    <t>Úprava úžlabí fólií PVC včetně detailů 1 vrstva - včetně fólie dle PD</t>
  </si>
  <si>
    <t>998712102R00</t>
  </si>
  <si>
    <t xml:space="preserve">Přesun hmot pro povlakové krytiny, výšky do 12 m </t>
  </si>
  <si>
    <t>721</t>
  </si>
  <si>
    <t>Vnitřní kanalizace</t>
  </si>
  <si>
    <t>721 Vnitřní kanalizace</t>
  </si>
  <si>
    <t>721234143RX2</t>
  </si>
  <si>
    <t>Vtok střešní HL63 do úžlabí HL 63H/1 s PVC povrchem a límcem, DN 75,110,125 mm</t>
  </si>
  <si>
    <t>721242201R00</t>
  </si>
  <si>
    <t xml:space="preserve">Lapač střešních splavenin pro DN 70 </t>
  </si>
  <si>
    <t>721242205RX0</t>
  </si>
  <si>
    <t xml:space="preserve">Lapač střešních splavenin pro DN 150 </t>
  </si>
  <si>
    <t>998721102R00</t>
  </si>
  <si>
    <t xml:space="preserve">Přesun hmot pro vnitřní kanalizaci, výšky do 12 m </t>
  </si>
  <si>
    <t>722</t>
  </si>
  <si>
    <t>Vnitřní vodovod</t>
  </si>
  <si>
    <t>722 Vnitřní vodovod</t>
  </si>
  <si>
    <t>722130234R00</t>
  </si>
  <si>
    <t xml:space="preserve">Potrubí z trub.závit.pozink.svařovan. 11343,DN 32 </t>
  </si>
  <si>
    <t>Potrubí včetně tvarovek, závěsů a zednických výpomocí.</t>
  </si>
  <si>
    <t>Včetně pomocného lešení pro montáž potrubí</t>
  </si>
  <si>
    <t>Požární vodovod DN32:75,00</t>
  </si>
  <si>
    <t>722130235R00</t>
  </si>
  <si>
    <t xml:space="preserve">Potrubí z trub.závit.pozink.svařovan. 11343,DN 40 </t>
  </si>
  <si>
    <t>Potrubí včetně tvarovek,závěsů a zednických výpomocí.</t>
  </si>
  <si>
    <t>Požární vodovod DN40:21,00</t>
  </si>
  <si>
    <t>722172312R00</t>
  </si>
  <si>
    <t xml:space="preserve">Potrubí z PPR , studená, D 25/3,5 mm </t>
  </si>
  <si>
    <t>Potrubí včetně tvarovek, přechpdek, závěsů a zednických výpomocí.</t>
  </si>
  <si>
    <t>Požární vodovod DN25:4,00</t>
  </si>
  <si>
    <t>722181214RT8</t>
  </si>
  <si>
    <t>Izolace návleková tl. stěny 20 mm vnitřní průměr 25 mm</t>
  </si>
  <si>
    <t>V položce je kalkulována dodávka izolační trubice, spon a lepicí pásky.</t>
  </si>
  <si>
    <t>722181214RU1</t>
  </si>
  <si>
    <t>Izolace návleková tl. stěny 20 mm vnitřní průměr 32 mm</t>
  </si>
  <si>
    <t>722181214RU4</t>
  </si>
  <si>
    <t>Izolace návleková tl. stěny 20 mm vnitřní průměr 42 mm</t>
  </si>
  <si>
    <t>722200010RA0</t>
  </si>
  <si>
    <t xml:space="preserve">Úprava stávajícího rozvodu vody u nových vrat </t>
  </si>
  <si>
    <t>Přemístění stávajícího vodovou dle popisu v TZ</t>
  </si>
  <si>
    <t>Úprava stávajícího vodovodu:1</t>
  </si>
  <si>
    <t>722220234R00</t>
  </si>
  <si>
    <t xml:space="preserve">Přechodka plast PPR PN20 D 40XG5/4 </t>
  </si>
  <si>
    <t>Přechodka PE/OC 50-40:1</t>
  </si>
  <si>
    <t>722236346R00</t>
  </si>
  <si>
    <t xml:space="preserve">Elektromagnetický ventil EVPE 2040.11 DN 40 </t>
  </si>
  <si>
    <t>Součástí položky je i propojení ventilu na EPS a tvarovky dle PD</t>
  </si>
  <si>
    <t>Ventil s napojením na EPS:1</t>
  </si>
  <si>
    <t>722237124R00</t>
  </si>
  <si>
    <t xml:space="preserve">Kohout kulový,2xvnitřní záv. R250D DN 32 </t>
  </si>
  <si>
    <t>Požární vodovod DN32 - KK:2</t>
  </si>
  <si>
    <t>722237135R00</t>
  </si>
  <si>
    <t xml:space="preserve">Kohout kulový s vypouštěním, R250DS DN 40 </t>
  </si>
  <si>
    <t>Požární vodovod DN40 - KK:2</t>
  </si>
  <si>
    <t>722254201RT3</t>
  </si>
  <si>
    <t>Hydrantový systém, box s plnými dveřmi průměr 25/30, stálotvará hadice</t>
  </si>
  <si>
    <t>Součástí dodávky je tabulka označení "Vnitřního odběrného místa - hydrantu"</t>
  </si>
  <si>
    <t>HS:2</t>
  </si>
  <si>
    <t>722280106R00</t>
  </si>
  <si>
    <t xml:space="preserve">Tlaková zkouška vodovodního potrubí DN 32 </t>
  </si>
  <si>
    <t>Včetně dodávky vody, uzavření a zabezpečení konců potrubí.</t>
  </si>
  <si>
    <t>722280107R00</t>
  </si>
  <si>
    <t xml:space="preserve">Tlaková zkouška vodovodního potrubí DN 40 </t>
  </si>
  <si>
    <t>722290234R00</t>
  </si>
  <si>
    <t xml:space="preserve">Proplach a dezinfekce vodovod.potrubí DN 80 </t>
  </si>
  <si>
    <t>Včetně dodání desinfekčního prostředku.</t>
  </si>
  <si>
    <t>998722102R00</t>
  </si>
  <si>
    <t xml:space="preserve">Přesun hmot pro vnitřní vodovod, výšky do 12 m </t>
  </si>
  <si>
    <t>725</t>
  </si>
  <si>
    <t>Zařizovací předměty</t>
  </si>
  <si>
    <t>725 Zařizovací předměty</t>
  </si>
  <si>
    <t>725210912R00</t>
  </si>
  <si>
    <t xml:space="preserve">Demontáž a zpět.montáž umyvadla s 1stoj.ventilem </t>
  </si>
  <si>
    <t>m.č. 1.07:1</t>
  </si>
  <si>
    <t>998725102R00</t>
  </si>
  <si>
    <t xml:space="preserve">Přesun hmot pro zařizovací předměty, výšky do 12 m </t>
  </si>
  <si>
    <t>731</t>
  </si>
  <si>
    <t>Kotelny</t>
  </si>
  <si>
    <t>731 Kotelny</t>
  </si>
  <si>
    <t>731119900RX0</t>
  </si>
  <si>
    <t xml:space="preserve">Demontáž a zpětná montáž kotle dle PD </t>
  </si>
  <si>
    <t>- demontáž stávajícího kotle včetně odpojení od přívodního a odvodního potrubí a včech médií</t>
  </si>
  <si>
    <t>- zpětná montáž</t>
  </si>
  <si>
    <t>- stavbení přípomoce</t>
  </si>
  <si>
    <t>- revize kotle</t>
  </si>
  <si>
    <t>731119985RX0</t>
  </si>
  <si>
    <t xml:space="preserve">Úprava odkouření stávajícího kotle dle PD </t>
  </si>
  <si>
    <t>- demontáž stávajícího horizontálního odkouření</t>
  </si>
  <si>
    <t>- dodávka a montáž nového vertikálního odkouření</t>
  </si>
  <si>
    <t>- pomocné lešení</t>
  </si>
  <si>
    <t>998731102R00</t>
  </si>
  <si>
    <t xml:space="preserve">Přesun hmot pro kotelny, výšky do 12 m </t>
  </si>
  <si>
    <t>766</t>
  </si>
  <si>
    <t>Konstrukce truhlářské</t>
  </si>
  <si>
    <t>766 Konstrukce truhlářské</t>
  </si>
  <si>
    <t>766 01-0001.SUB</t>
  </si>
  <si>
    <t>D+M Dřevěného nárarníku vč.kotvení a povr.úpravy pol. 1/T</t>
  </si>
  <si>
    <t>- dodávka a montáž smrkové fošny šířka 200 mm a tl. 40 mm se sraženou hranou</t>
  </si>
  <si>
    <t>- kotevní prvky do betonové konstrukce - HRD-UGT 10x120/20 á 75 cm</t>
  </si>
  <si>
    <t>- nátěr lazurovacím lakem dle PD</t>
  </si>
  <si>
    <t>v.č. D.1.1.02.b-10:</t>
  </si>
  <si>
    <t>Dřevěný nárazník - 1/T:180,00</t>
  </si>
  <si>
    <t>998766202R00</t>
  </si>
  <si>
    <t xml:space="preserve">Přesun hmot pro truhlářské konstr., výšky do 12 m </t>
  </si>
  <si>
    <t>767 01-0001.SUB</t>
  </si>
  <si>
    <t>D+M Průmyslových sekčních vrat 450x450 cm pol. 1A</t>
  </si>
  <si>
    <t>Dodávka a vystrojení dle popisu v PD - v.č. D.1.1.02.b-05</t>
  </si>
  <si>
    <t>767 01-0002.SUB</t>
  </si>
  <si>
    <t>D+M Průmyslových sekčních vrat 450x450 cm pol. 1B</t>
  </si>
  <si>
    <t>767 01-0003.SUB</t>
  </si>
  <si>
    <t>D+M Venkovních ocelových dveří 80x200 cm pol. 2A</t>
  </si>
  <si>
    <t>767 01-0004.SUB</t>
  </si>
  <si>
    <t>D+M Venkovních ocelových dveří 80x200 cm pol. 2B</t>
  </si>
  <si>
    <t>767 01-0005.SUB</t>
  </si>
  <si>
    <t>D+M Vnitřních ocelových dveří 80x200 cm pol. 3</t>
  </si>
  <si>
    <t>767 01-0006.SUB</t>
  </si>
  <si>
    <t>D+M Vnitřní protipožární rolety 230x260 cm pol. 4</t>
  </si>
  <si>
    <t>767 01-0007.SUB</t>
  </si>
  <si>
    <t>D+M Okna 150x125 cm pol. 5</t>
  </si>
  <si>
    <t>767 03-0001.SUB</t>
  </si>
  <si>
    <t>D+M Nárazníku u vrat pol. 1/Z</t>
  </si>
  <si>
    <t>Dodávka a vystrojení dle popisu v PD - v.č. D.1.1.02.b-09</t>
  </si>
  <si>
    <t>767 03-0004.SUB</t>
  </si>
  <si>
    <t>D+M lemovacích úhelníků pol. 4/Z</t>
  </si>
  <si>
    <t>Dodávka a provedení dle popisu v PD - v.č. D.1.1.02.b-09 a TZ D.1.1.02.a</t>
  </si>
  <si>
    <t>v.č. D.1.1.02.b-09:</t>
  </si>
  <si>
    <t>Dveře:0,96*5</t>
  </si>
  <si>
    <t>Vrata:4,50*5</t>
  </si>
  <si>
    <t>Roleta:2,30*1</t>
  </si>
  <si>
    <t>Rampy:35,00</t>
  </si>
  <si>
    <t>767 03-0005.SUB</t>
  </si>
  <si>
    <t>D+M Svodidla u ramky včetně kotvení pol. 5/Z</t>
  </si>
  <si>
    <t>Dodávka a provedení dle popisu v PD - v.č. D.1.1.02.b-09</t>
  </si>
  <si>
    <t>767 03-0006.SUB</t>
  </si>
  <si>
    <t>D+M Ochranných rámů sloupů včetně kotvení pol. 6.Z</t>
  </si>
  <si>
    <t>767 03-0007.SUB</t>
  </si>
  <si>
    <t>D+M Ochranných rámů sloupů včetně kotvení pol. 7/Z</t>
  </si>
  <si>
    <t>767 03-0008.SUB</t>
  </si>
  <si>
    <t>D+M Ochranných rámů sloupů včetně kotvení pol. 8/Z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</si>
  <si>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</si>
  <si>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</si>
  <si>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</si>
  <si>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</si>
  <si>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</si>
  <si>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771475014R00</t>
  </si>
  <si>
    <t xml:space="preserve">Obklad soklíků keram.rovných, tmel,výška 10 cm </t>
  </si>
  <si>
    <t>m.č. 1.07:(4,30+2,70)*2-3,00-0,60</t>
  </si>
  <si>
    <t>771575107R00</t>
  </si>
  <si>
    <t xml:space="preserve">Montáž podlah keram.,režné hladké, tmel, 20x20 cm </t>
  </si>
  <si>
    <t>59764202</t>
  </si>
  <si>
    <t>Dlažba keramická 200x200x9 mm Otěruvzdornost PEI IV, protiskluznost R9</t>
  </si>
  <si>
    <t>m.č. 1.07:((4,30+2,70)*2-3,00-0,60)*0,10*1,1</t>
  </si>
  <si>
    <t>4,30*2,70*1,05</t>
  </si>
  <si>
    <t>998771102R00</t>
  </si>
  <si>
    <t xml:space="preserve">Přesun hmot pro podlahy z dlaždic, výšky do 12 m </t>
  </si>
  <si>
    <t>781</t>
  </si>
  <si>
    <t>Obklady keramické</t>
  </si>
  <si>
    <t>781 Obklady keramické</t>
  </si>
  <si>
    <t>781475111R00</t>
  </si>
  <si>
    <t xml:space="preserve">Obklad vnitřní stěn keramický, do tmele, 10x10 cm </t>
  </si>
  <si>
    <t>m.č. 1.07:3,00*1,50</t>
  </si>
  <si>
    <t>597813520</t>
  </si>
  <si>
    <t>Obkládačka keramická 10x10 cm</t>
  </si>
  <si>
    <t>m.č. 1.07:3,00*1,50*1,05</t>
  </si>
  <si>
    <t>998781102R00</t>
  </si>
  <si>
    <t xml:space="preserve">Přesun hmot pro obklady keramické, výšky do 12 m </t>
  </si>
  <si>
    <t>783</t>
  </si>
  <si>
    <t>Nátěry</t>
  </si>
  <si>
    <t>783 Nátěry</t>
  </si>
  <si>
    <t>783225610R00</t>
  </si>
  <si>
    <t>Nátěr syntetický kovových konstrukcí 2x email bezpečnostní dvoubarevné šrafování</t>
  </si>
  <si>
    <t>Nátěr v rozsahu PD - kontrastní označení ramp:35,00*0,15</t>
  </si>
  <si>
    <t>784</t>
  </si>
  <si>
    <t>Malby</t>
  </si>
  <si>
    <t>784 Malby</t>
  </si>
  <si>
    <t>784452271R00</t>
  </si>
  <si>
    <t xml:space="preserve">Malba směsí tekutou 2x, 1barva, místnost do 3,8 m </t>
  </si>
  <si>
    <t>m.č. 1.01- stěna expedice:(19,10+0,50*3)*3,76+37,04</t>
  </si>
  <si>
    <t>m.č. 1.06:(1,70+2,80+1,80+3,50)*3,50+5,80</t>
  </si>
  <si>
    <t>m.č. 1.07:(4,30+2,70)*3,50+11,70</t>
  </si>
  <si>
    <t>784452911R00</t>
  </si>
  <si>
    <t xml:space="preserve">Oprava,malba směsí tekut.2x,1bar+obrus míst. 3,8 m </t>
  </si>
  <si>
    <t>m.č. 1.02:(13,40+3,70+9,90+4,40+6,30+1,70)*3,50+83,40</t>
  </si>
  <si>
    <t>M21</t>
  </si>
  <si>
    <t>Elektromontáže</t>
  </si>
  <si>
    <t>M21 Elektromontáže</t>
  </si>
  <si>
    <t>M21 02-0001.SUB</t>
  </si>
  <si>
    <t>D+M elektroinstalace (Samostatná příloha)</t>
  </si>
  <si>
    <t>M22</t>
  </si>
  <si>
    <t>Montáž sdělovací a zabezp. techniky</t>
  </si>
  <si>
    <t>M22 Montáž sdělovací a zabezp. techniky</t>
  </si>
  <si>
    <t>M22 02-0001.SUB</t>
  </si>
  <si>
    <t>D+M Staboproudých rozvodů - EPS (Samostatná příloha)</t>
  </si>
  <si>
    <t>M43</t>
  </si>
  <si>
    <t>Montáže ocelových konstrukcí</t>
  </si>
  <si>
    <t>M43 Montáže ocelových konstrukcí</t>
  </si>
  <si>
    <t>342170010RAC</t>
  </si>
  <si>
    <t>Panely stěnové Kingspan, jádro PUR tl. do 8 cm panel KS 1150 TF FR tl. 60 mm</t>
  </si>
  <si>
    <t>Součástí dodávky je i 10 % podíl na spojovací, těsnicí a lemovací materiál.</t>
  </si>
  <si>
    <t>Barevné členění dle projektové dokumentace</t>
  </si>
  <si>
    <t>Dle výkazu materiálu OK:1216,00</t>
  </si>
  <si>
    <t>444170012RAD</t>
  </si>
  <si>
    <t>Panely střešní Kingspan, jádro PUR tl. do 8 cm panel KS 1000 RW IPN tl. 60 mm</t>
  </si>
  <si>
    <t>Dle výkazu materiálu OK:2874,00</t>
  </si>
  <si>
    <t>713511311RX2</t>
  </si>
  <si>
    <t xml:space="preserve">Nátěr protipožární oceli, R 30 </t>
  </si>
  <si>
    <t>Nátěr je tvořen základním nátěrem, zpěňujícím nátěrem a krycím nátěrem.</t>
  </si>
  <si>
    <t>Nátěr je určen do interiérů. Nesmí se na něj nanášet další nátěry a provádí se na otriskaný povrch který je součástí položky.</t>
  </si>
  <si>
    <t>Barevné členění dle projektové dokumentace.</t>
  </si>
  <si>
    <t>Dle výkazu materiálu OK:</t>
  </si>
  <si>
    <t>Plocha protipožárního náněru - odolnost 30 min.:2836,00</t>
  </si>
  <si>
    <t>761229185RX0</t>
  </si>
  <si>
    <t xml:space="preserve">D+M prosvětlovacího pásu z polykarbonátu tl. 25 mm </t>
  </si>
  <si>
    <t>- dodávka a montáž kompletního provedení prosvětlovacího pásu z polykarbonátu tl. 25 mm včetně lemovacích a kotevních prvků.</t>
  </si>
  <si>
    <t>- potředné lešení a zvedací plosiny pro montáž</t>
  </si>
  <si>
    <t>Pás z polykarbonátu:278,00</t>
  </si>
  <si>
    <t>764908106RX2</t>
  </si>
  <si>
    <t xml:space="preserve">Žlab podokapní půlkruhový  RŠ 500 mm </t>
  </si>
  <si>
    <t>Dodávka a montáž podokapního půlkruhového žlabu z poplastovaného plechu včetně háků, čel, spojek žlabu, žlabových kotlíků a správkové barvy. Prvky jsou z materiálu a s povrchovou úpravou dle projektové dokumentace.</t>
  </si>
  <si>
    <t>Podokapní žlab RŠ 500:150,00</t>
  </si>
  <si>
    <t>764908108RX2</t>
  </si>
  <si>
    <t xml:space="preserve">Odpadní trouby kruhové  D 70 mm </t>
  </si>
  <si>
    <t xml:space="preserve">Dodávka a montáž svodu z poplastovaného plechu včetně kolena , objímky, mezikusu, zednické výpomoci. a správkové barvy. </t>
  </si>
  <si>
    <t>Prvky jsou z materiálu a s povrchovou úpravou dle projektové dokumentace.</t>
  </si>
  <si>
    <t>Svody dešťové D 70:20,00</t>
  </si>
  <si>
    <t>764908110RX2</t>
  </si>
  <si>
    <t xml:space="preserve">Odpadní trouby kruhové D 150 mm </t>
  </si>
  <si>
    <t>Svody dešťové D 150:68,00</t>
  </si>
  <si>
    <t>767392112R00</t>
  </si>
  <si>
    <t xml:space="preserve">Montáž krytiny střech, tvar. plechem, šroubováním </t>
  </si>
  <si>
    <t>Dle výkazu materiálu OK:88,00</t>
  </si>
  <si>
    <t>783125130R00</t>
  </si>
  <si>
    <t xml:space="preserve">Nátěr syntetický OK "C" nebo "CC" dvojnásobný </t>
  </si>
  <si>
    <t>Plocha nátěrů OK:119,00</t>
  </si>
  <si>
    <t>783125730R00</t>
  </si>
  <si>
    <t xml:space="preserve">Nátěr syntetický OK "C" nebo "CC" základní </t>
  </si>
  <si>
    <t>953961294RX0</t>
  </si>
  <si>
    <t>Kotva HILTI HVA M12, HAS M12x110/88+HVU M12x110 Kotvení do železobetonu</t>
  </si>
  <si>
    <t>Kotva M12:30</t>
  </si>
  <si>
    <t>953961295RX0</t>
  </si>
  <si>
    <t>Kotva HILTI HVA M16, HAS M16x210/108+HVU M16x125 Kotvení do železobetonu</t>
  </si>
  <si>
    <t>Kotva M16:36</t>
  </si>
  <si>
    <t>953961298RX0</t>
  </si>
  <si>
    <t>Kotva HILTI HVA M24, HAS M24x210/124+HVU M24x210 Kotvení do železobetonu</t>
  </si>
  <si>
    <t>Kotva M24:74</t>
  </si>
  <si>
    <t>767 02-0001.SUB</t>
  </si>
  <si>
    <t xml:space="preserve">D+M Zádržného systému - Závěsná oka M20 </t>
  </si>
  <si>
    <t>Dodávka a montáž dle popisu v PD - v.č. D.1.1.02.b-07</t>
  </si>
  <si>
    <t>767 03-0002.SUB</t>
  </si>
  <si>
    <t>D+M Ocelového žebříku včetně pororoštu 60x160 cm pol. 2/Z a 3/Z</t>
  </si>
  <si>
    <t>- dodávka a montáž žebříku včetně pororoštu 60x160 cm a suchovodu dle PD</t>
  </si>
  <si>
    <t>- povrchová úprava zinkováním</t>
  </si>
  <si>
    <t>M43 10-0022.SUB</t>
  </si>
  <si>
    <t>D+M OK haly dle PD vč. lešenía montážních plošin</t>
  </si>
  <si>
    <t>kg</t>
  </si>
  <si>
    <t>- dodávka výrobní dokumentace OK včetně zpracování projektu pro opláštění a střešní krytinu haly včetně příslušného návrhu klempířských prvků a světlíků.</t>
  </si>
  <si>
    <t>- výroba OK</t>
  </si>
  <si>
    <t>- doprava OK na stavbu</t>
  </si>
  <si>
    <t>- dodávka kotevních prvků OK</t>
  </si>
  <si>
    <t xml:space="preserve">- kompletní montáž OK včetně kotvení a potřebné zvedací techniky, plošin a lešení </t>
  </si>
  <si>
    <t>Poznámka:</t>
  </si>
  <si>
    <t>Lešení a zvedací zařízení i pro montáž opláštění stěn a střechy.</t>
  </si>
  <si>
    <t>Vazba 1:3126,50</t>
  </si>
  <si>
    <t>Vazba 2 a 3:2381,90*2</t>
  </si>
  <si>
    <t>Vazba 4:4719,90</t>
  </si>
  <si>
    <t>Vazba 5, 6, 7 a 8:3789,60*4</t>
  </si>
  <si>
    <t>Vazba 9, 10, 11 a 12:4220,70*4</t>
  </si>
  <si>
    <t>Vazba 13:3757,80</t>
  </si>
  <si>
    <t>Vazba 14:2104,00</t>
  </si>
  <si>
    <t>Vazba 15:1817,50</t>
  </si>
  <si>
    <t>Štřecha:26395,10</t>
  </si>
  <si>
    <t>Markýza 6 m:1316,80</t>
  </si>
  <si>
    <t>Markýza 5 m:1188,00</t>
  </si>
  <si>
    <t>Stěna A:2728,00</t>
  </si>
  <si>
    <t>Stěna B:965,40</t>
  </si>
  <si>
    <t>Stěna C:3462,70</t>
  </si>
  <si>
    <t>Stěna 1:906,20</t>
  </si>
  <si>
    <t>Stěna 4 :821,80</t>
  </si>
  <si>
    <t>Stěna 13:1056,30</t>
  </si>
  <si>
    <t>Stěna 15:751,70</t>
  </si>
  <si>
    <t>Stěna A.4:799,00</t>
  </si>
  <si>
    <t>Mezisoučet:92721,7000</t>
  </si>
  <si>
    <t>Svary, šrouby a drobné součásti OK - 5%:92721,7000*0,05</t>
  </si>
  <si>
    <t>15484130</t>
  </si>
  <si>
    <t>Profil trapézový TR  50/260x0,75mm</t>
  </si>
  <si>
    <t>Povrchová úprava dle projektové dokumentace</t>
  </si>
  <si>
    <t>Dle výkazu materiálu OK:88,00*1,08</t>
  </si>
  <si>
    <t>979081111R00</t>
  </si>
  <si>
    <t xml:space="preserve">Odvoz suti a vybour. hmot na skládku zhotovitele </t>
  </si>
  <si>
    <t>979082111R00</t>
  </si>
  <si>
    <t xml:space="preserve">Vnitrostaveništní doprava suti do 10 m </t>
  </si>
  <si>
    <t>979990001R00</t>
  </si>
  <si>
    <t xml:space="preserve">Poplatek za skládku stavební suti </t>
  </si>
  <si>
    <t>3094/SO02 Skladová hala</t>
  </si>
  <si>
    <t>03</t>
  </si>
  <si>
    <t>Venkovní úpravy</t>
  </si>
  <si>
    <t>03 Venkovní úpravy</t>
  </si>
  <si>
    <t>822</t>
  </si>
  <si>
    <t>113208111R00</t>
  </si>
  <si>
    <t xml:space="preserve">Vytrhání žlabovek pro opětovné použití šířka 800mm </t>
  </si>
  <si>
    <t>Původní žlabovky:20,00</t>
  </si>
  <si>
    <t>Plocha S1:802,00</t>
  </si>
  <si>
    <t>Plocha S2:1116,00</t>
  </si>
  <si>
    <t>Doplnění plochy zčela haly:21,60</t>
  </si>
  <si>
    <t>Pod silniční obrubníky:186,00*0,25</t>
  </si>
  <si>
    <t>Pod žlabovky :(20,00+26,00)*0,60</t>
  </si>
  <si>
    <t>180</t>
  </si>
  <si>
    <t>Sadové úpravy</t>
  </si>
  <si>
    <t>180 Sadové úpravy</t>
  </si>
  <si>
    <t>180400020RAX</t>
  </si>
  <si>
    <t xml:space="preserve">Založení trávníku parkového, rovina, dodání osiva </t>
  </si>
  <si>
    <t>Založení trávníku v rovině nebo ve svahu  do 1 : 5, doporučená spotřeba 25 g/m2.</t>
  </si>
  <si>
    <t>V položce jsou zakalkulovány náklady na první pokosení, naložení odpadu a odvezení do 20 km, se složením.</t>
  </si>
  <si>
    <t>Součástí položky jsou zakalkulovány náklady na modelaci terénu,vypletí, válcování, zalévání a pod..</t>
  </si>
  <si>
    <t>Položka obsahuje vešeré práce dle popisu v TZ projektové dokumentace.</t>
  </si>
  <si>
    <t>Plocha ozelenění:670,00</t>
  </si>
  <si>
    <t>564831111R00</t>
  </si>
  <si>
    <t xml:space="preserve">Podklad ze štěrkodrti po zhutnění tloušťky 10 cm </t>
  </si>
  <si>
    <t>Jednotlivé frakce ŠD dle projektové dokumentace.</t>
  </si>
  <si>
    <t>564851111R00</t>
  </si>
  <si>
    <t xml:space="preserve">Podklad ze štěrkodrti po zhutnění tloušťky 15 cm </t>
  </si>
  <si>
    <t>Plocha S1:802,00*2</t>
  </si>
  <si>
    <t>Plocha S2:1116,00*2</t>
  </si>
  <si>
    <t>Doplnění plochy zčela haly:21,60*2</t>
  </si>
  <si>
    <t>565171212R00</t>
  </si>
  <si>
    <t xml:space="preserve">Podklad z obal kamen.ACP 16+, š.nad 3 m, tl. 11 cm </t>
  </si>
  <si>
    <t>573111111R00</t>
  </si>
  <si>
    <t xml:space="preserve">Postřik živičný infiltr.+ posyp, asfalt. 0,60kg/m2 </t>
  </si>
  <si>
    <t>573231111R00</t>
  </si>
  <si>
    <t xml:space="preserve">Postřik živičný spojovací z emulze 0,5-0,7 kg/m2 </t>
  </si>
  <si>
    <t>577132111R00</t>
  </si>
  <si>
    <t xml:space="preserve">Beton asfalt. ACO 11+ obrusný, š.nad 3 m, tl. 4 cm </t>
  </si>
  <si>
    <t>631571005R00</t>
  </si>
  <si>
    <t xml:space="preserve">Násyp z kameniva těž. praného fr. 22-32 (kačírku) </t>
  </si>
  <si>
    <t>Položka je určena pro násyp na plochách vodorovných nebo ve spádu, s udusáním a urovnáním povrchu.</t>
  </si>
  <si>
    <t>Součástí položky je i dodávka fólie proti prorůstání plevele.</t>
  </si>
  <si>
    <t>Plocha kačírku x tloušťka:40,00*0,15</t>
  </si>
  <si>
    <t>8</t>
  </si>
  <si>
    <t>Trubní vedení</t>
  </si>
  <si>
    <t>8 Trubní vedení</t>
  </si>
  <si>
    <t>894411020RAB</t>
  </si>
  <si>
    <t>Vpusť uliční z dílců D 600, s kal.košem, hl.1,6 m s výtokem DN 150, mříž litina 500x500 mm</t>
  </si>
  <si>
    <t xml:space="preserve">V položce je zakalkulováno: zřízení uliční vpusti betonových dílců ze spodního dílu s odtokem DN 150 mm, středové a horní skruže, přechodového dílu, vyrovnávacího prstence a osazení vtokové mříže s kalovým košem. </t>
  </si>
  <si>
    <t>Měrnou jednotkou je kus. Výška celé uliční vpusti je 1,6 m.</t>
  </si>
  <si>
    <t>Součástí položky jsou:</t>
  </si>
  <si>
    <t xml:space="preserve">- veškeré zemní práce včetně likvidace vytěžené </t>
  </si>
  <si>
    <t>zeminy, poplatek za skládku</t>
  </si>
  <si>
    <t>- dodávka a montáž prvků UV</t>
  </si>
  <si>
    <t>- napojení na odpovídající PVC potrubí</t>
  </si>
  <si>
    <t>- dodávka a osazení litinové mžíže.</t>
  </si>
  <si>
    <t>Nové UV:3</t>
  </si>
  <si>
    <t>899232111R00</t>
  </si>
  <si>
    <t xml:space="preserve">Výšková úprava vstupu do 20 cm, snížení mříže </t>
  </si>
  <si>
    <t>Snížení mříže stávající UV:1</t>
  </si>
  <si>
    <t>90</t>
  </si>
  <si>
    <t>Oploceni</t>
  </si>
  <si>
    <t>90 Oploceni</t>
  </si>
  <si>
    <t>900100002RAA</t>
  </si>
  <si>
    <t>Oplocení z poplastovaného pletiva, ocelové sloupky ostnatý drát, výška 2 m</t>
  </si>
  <si>
    <t>Hloubení šachet pro osazení sloupků v hornině tř. 3, s naložením na dopravní prostředek a odvozem výkopku na skládku zhotovitele, poplatek, dodávka a osazení sloupků a vzpěr plotových ocelových trubkových výšky 255 cm typových, se zabetonováním do 0,05 m3 betonem C 25/30, dodávka a montáž pletiva se čtvercovými oky 50,0 x 2,24 x 2,0 mm, ostnatého drátu čtyřšpičkového 2,24 mm, do výšky 2 m.</t>
  </si>
  <si>
    <t>Doplnění stávajícího oplocení:31,50</t>
  </si>
  <si>
    <t>91</t>
  </si>
  <si>
    <t>Doplňující práce na komunikaci</t>
  </si>
  <si>
    <t>91 Doplňující práce na komunikaci</t>
  </si>
  <si>
    <t>916561111RT4</t>
  </si>
  <si>
    <t>Osazení záhon.obrubníků do lože z C 16/20 s opěrou včetně obrubníku ABO 4 - 5  50/5/25</t>
  </si>
  <si>
    <t>Osazení záhonového obrubníku betonového včetně betonového lože tl. min. 10 cm.</t>
  </si>
  <si>
    <t>Záhonové obrubníky:20,00</t>
  </si>
  <si>
    <t>917862111RT7</t>
  </si>
  <si>
    <t>Osazení stojat. obrub.bet. s opěrou,lože z C 16/20 včetně obrubníku ABO 2 - 15 100/15/25</t>
  </si>
  <si>
    <t>Osazení chodníkového obrubníku betonového včetně betonového lože tl. min. 10 cm.</t>
  </si>
  <si>
    <t>Betobové obrubníky:186,00</t>
  </si>
  <si>
    <t>919731123R00</t>
  </si>
  <si>
    <t>Zarovnání styčné plochy živičné tl. do 20 cm včetně provedení zálivky spáry</t>
  </si>
  <si>
    <t>Napojení plochy S1 na stávající asfaltovou plochu:36,00</t>
  </si>
  <si>
    <t>93</t>
  </si>
  <si>
    <t>Dokončovací práce inženýrských staveb</t>
  </si>
  <si>
    <t>93 Dokončovací práce inženýrských staveb</t>
  </si>
  <si>
    <t>935112211R00</t>
  </si>
  <si>
    <t xml:space="preserve">Osazení přík.žlabu do C16/20 tl.10cm z tvárnic80cm </t>
  </si>
  <si>
    <t>Včetně  dodání hmot pro lože a vyplnění spár.</t>
  </si>
  <si>
    <t>Nové žlabovky:26,00</t>
  </si>
  <si>
    <t>592275200</t>
  </si>
  <si>
    <t>Žlab odvodňovací TBM 8-60 330/590/75 tl. 80 mm</t>
  </si>
  <si>
    <t>Nové žlabovky:26,00/0,33*1,01</t>
  </si>
  <si>
    <t>Původní žlabovky - doplnění poškozených při demontáži:20,00/0,33*1,01*0,2</t>
  </si>
  <si>
    <t>998225111R00</t>
  </si>
  <si>
    <t xml:space="preserve">Přesun hmot, pozemní komunikace, kryt živičný </t>
  </si>
  <si>
    <t>711482011RZ1</t>
  </si>
  <si>
    <t>Izolační systém nopovou fólií, svisle včetně dodávky fólie, lišty a doplňků</t>
  </si>
  <si>
    <t>Nopová fólie:43,20</t>
  </si>
  <si>
    <t>711491271RZ1</t>
  </si>
  <si>
    <t>Izolace tlaková, geotextilie svislá včetně dodávky geotextilie - 300 g/m2</t>
  </si>
  <si>
    <t>Geotextílie:43,20</t>
  </si>
  <si>
    <t>998711101R00</t>
  </si>
  <si>
    <t xml:space="preserve">Přesun hmot pro izolace proti vodě, výšky do 6 m </t>
  </si>
  <si>
    <t>3094/IO03 Venkovní úpravy</t>
  </si>
  <si>
    <t>04</t>
  </si>
  <si>
    <t>Přístřešek</t>
  </si>
  <si>
    <t>04 Přístřešek</t>
  </si>
  <si>
    <t>812.7</t>
  </si>
  <si>
    <t>113108315R00</t>
  </si>
  <si>
    <t xml:space="preserve">Odstranění podkladu pl.do 50 m2, živice tl. 15 cm </t>
  </si>
  <si>
    <t>TZ D.1.1.04.a:</t>
  </si>
  <si>
    <t>v.č. D.1.1.04.b-01 až 06:</t>
  </si>
  <si>
    <t>Stáv. asf.plochy pro patky:1,00*1,00*2+0,80*1,00*1</t>
  </si>
  <si>
    <t>139601102R00</t>
  </si>
  <si>
    <t xml:space="preserve">Ruční výkop jam, rýh a šachet v hornině tř. 3 </t>
  </si>
  <si>
    <t>Výkop pro patky:1,00*1,00*1,20*2+0,80*1,00*1,20*1</t>
  </si>
  <si>
    <t>167101101R00</t>
  </si>
  <si>
    <t xml:space="preserve">Nakládání výkopku z hor.1-4 v množství do 100 m3 </t>
  </si>
  <si>
    <t>919735114R00</t>
  </si>
  <si>
    <t xml:space="preserve">Řezání stávajícího živičného krytu tl. 15 - 20 cm </t>
  </si>
  <si>
    <t>Řezání stáv. asf.plochy pro patky:1,00*4*2+(0,80*2+1,00)*1</t>
  </si>
  <si>
    <t>Podkladní beton:(1,00*1,00*2+0,80*1,00*1)*0,10</t>
  </si>
  <si>
    <t>Patka:(1,00*1,00*2+0,80*1,00*1)*1,00*1,05</t>
  </si>
  <si>
    <t>Patka z pohledového betonu:0,25^2*Pi*1,055*3</t>
  </si>
  <si>
    <t>Patka z pohledového betonu:2*Pi*0,25*1,055*3</t>
  </si>
  <si>
    <t>275353141R00</t>
  </si>
  <si>
    <t xml:space="preserve">Bednění kotev.otvorů patek do 0,17 m2, hl. 1,0 m </t>
  </si>
  <si>
    <t>Kotevní otvor v patkách:3</t>
  </si>
  <si>
    <t>275361112R00</t>
  </si>
  <si>
    <t xml:space="preserve">Vyztuž základových patek a bloků B500 B </t>
  </si>
  <si>
    <t>Patka:0,24746</t>
  </si>
  <si>
    <t>278311082RX0</t>
  </si>
  <si>
    <t xml:space="preserve">Zálivka kotevních otvorů C 30/37 do objemu 0,10 m3 </t>
  </si>
  <si>
    <t>Zalití kotevních otvorů:0,30*0,30*0,655*3</t>
  </si>
  <si>
    <t>413232221RT2</t>
  </si>
  <si>
    <t>Zazdívka zhlaví válcovaných nosníků výšky do 30cm s použitím suché maltové směsi</t>
  </si>
  <si>
    <t>Zazdívka IPE270:3</t>
  </si>
  <si>
    <t>566904111RX0</t>
  </si>
  <si>
    <t xml:space="preserve">Vyspravení podkladu po překopech kam.obal.asfaltem </t>
  </si>
  <si>
    <t>Součástí položky je i úprava styčné spáry penetrací a její zatření</t>
  </si>
  <si>
    <t>Stáv. asf.plochy - doasfaltování včetně úpravy spáry:(1,00*1,00*2+0,80*1,00*1)*0,20*2,4</t>
  </si>
  <si>
    <t>622401391RX2</t>
  </si>
  <si>
    <t>Omítka malých ploch vnějších stěn do 1 m2 s použitím suché maltové směsi</t>
  </si>
  <si>
    <t>Po zazdívce IPE270:3</t>
  </si>
  <si>
    <t>631313711R00</t>
  </si>
  <si>
    <t xml:space="preserve">Mazanina betonová tl. 8 - 12 cm C 25/30 </t>
  </si>
  <si>
    <t>Podkladní deska pro osazení IPE270:0,335*0,30*0,10*3</t>
  </si>
  <si>
    <t>Lešení pomocné:(20,50+1,50)*(6,745+1,50)</t>
  </si>
  <si>
    <t>Objekt přístřešku:20,50*6,745</t>
  </si>
  <si>
    <t>973031335R00</t>
  </si>
  <si>
    <t xml:space="preserve">Vysekání kapes zeď cih. MVC pl. 0,16 m2, hl. 30 cm </t>
  </si>
  <si>
    <t>Nika pro IPE270:3</t>
  </si>
  <si>
    <t>998011001R00</t>
  </si>
  <si>
    <t xml:space="preserve">Přesun hmot pro budovy zděné výšky do 6 m </t>
  </si>
  <si>
    <t>Položka je určena pro přesun hmot pro budovy občanské výstavby (JKSO 801), budovy pro bydlení (JKSO 803), budovy pro výrobu a služby (JKSO 812), s nosnou svislou konstrukcí zděnou z cihel nebo tvárnic nebo kovovou.</t>
  </si>
  <si>
    <t>Položka je určena i pro budovy s kovovým skeletem s výplňovým zdivem z cihel nebo tvárnic.</t>
  </si>
  <si>
    <t>762</t>
  </si>
  <si>
    <t>Konstrukce tesařské</t>
  </si>
  <si>
    <t>762 Konstrukce tesařské</t>
  </si>
  <si>
    <t>762311103R00</t>
  </si>
  <si>
    <t xml:space="preserve">Montáž kotevních želez, příložek, patek, táhel </t>
  </si>
  <si>
    <t>Položka je určena pro montáž kotevních želez, příložek, patek, táhel, s připojením na dřevěnou konstrukci.</t>
  </si>
  <si>
    <t>Kotevní železa dle PD:105</t>
  </si>
  <si>
    <t>762313111R00</t>
  </si>
  <si>
    <t xml:space="preserve">Montáž svorníků, šroubů délky 150 mm </t>
  </si>
  <si>
    <t>Svorníky D 12:105</t>
  </si>
  <si>
    <t>762332110RT4</t>
  </si>
  <si>
    <t>Montáž vázaných krovů pravidelných do 120 cm2 včetně dodávky řeziva, hranoly 10/10</t>
  </si>
  <si>
    <t>Položka je určena pro montáž vázaných konstrukcí krovů střech pultových, sedlových, valbových, stanových čtvercového nebo obdélníkového půdorysu</t>
  </si>
  <si>
    <t>Krov střechy - krokve 10/10:6,78*10+(6,78+5,505)/2*11</t>
  </si>
  <si>
    <t>762341220R00</t>
  </si>
  <si>
    <t xml:space="preserve">M. bedn.střech rovn. z desek šroubováním </t>
  </si>
  <si>
    <t>Krov střechy - deska OSB tl. 25 mm:10,325*6,78+10,175*(6,78+5,505)/2</t>
  </si>
  <si>
    <t>762395000R00</t>
  </si>
  <si>
    <t xml:space="preserve">Spojovací a ochranné prostředky pro střechy </t>
  </si>
  <si>
    <t>Krov střechy - krokve 10/10:(6,78*10+(6,78+5,505)/2*11)*0,10*0,10</t>
  </si>
  <si>
    <t>Krov střechy - deska OSB tl. 25 mm:(10,325*6,78+10,175*(6,78+5,505)/2)*0,025</t>
  </si>
  <si>
    <t>55300005</t>
  </si>
  <si>
    <t>Kotvevní železa pro kotvení krokví dle PD</t>
  </si>
  <si>
    <t>n</t>
  </si>
  <si>
    <t>55300028</t>
  </si>
  <si>
    <t>Svorníky M12 - 150 mm</t>
  </si>
  <si>
    <t>60725017</t>
  </si>
  <si>
    <t>Deska dřevoštěpková OSB tl. 25 mm</t>
  </si>
  <si>
    <t>Krov střechy - deska OSB tl. 25 mm:(10,325*6,78+10,175*(6,78+5,505)/2)*1,1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</si>
  <si>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</si>
  <si>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</si>
  <si>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</si>
  <si>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</si>
  <si>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</si>
  <si>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764892310RS2</t>
  </si>
  <si>
    <t>Hladká plechová krytina na dřevo dle PD včetně pojistné hydroizolace</t>
  </si>
  <si>
    <t>Položka obsahuje dodávku a montáž hladkého plechu s finální úpravou dle projektové dokumentace,  podkladního hydroizolačního pásu, okapnice, závětrnou lištu, lemování u zdiva a spojovacích prostředků.</t>
  </si>
  <si>
    <t>Barva RAL 7011</t>
  </si>
  <si>
    <t>998764101R00</t>
  </si>
  <si>
    <t xml:space="preserve">Přesun hmot pro klempířské konstr., výšky do 6 m </t>
  </si>
  <si>
    <t>783726810R00</t>
  </si>
  <si>
    <t xml:space="preserve">Nátěr lazurovací tesař. konstr. 2 x </t>
  </si>
  <si>
    <t xml:space="preserve">Přebroušení a očištění povrchu. Montáž a dodávka lešení. Dvojnásobný nátěr výrobku, dodávka nátěrové hmoty. Demontáž lešení. </t>
  </si>
  <si>
    <t>Krov střechy - krokve 10/10:(6,78*10+(6,78+5,505)/2*11)*0,10*3+0,10*0,10*21</t>
  </si>
  <si>
    <t>Krov střechy - deska OSB tl. 25 mm:10,325*6,78+10,175*(6,78+5,505)/2+(10,325+10,175+5,505)*0,025</t>
  </si>
  <si>
    <t>783782211R00</t>
  </si>
  <si>
    <t>Nátěr tesařských konstrukcí 2x např. Bochemitem Optimal</t>
  </si>
  <si>
    <t>Širokospektrální koncentrovaný fungicidní a insekticidní vodou ředitelný přípravek určený pro dlouhodobou preventivní ochranu, se zvýšenou odolností proti vymývání ze dřeva. 5v1 proti termitům, dřevokaznému hmyzu, dřevokazným houbám, dřevozbarvujícím houbám a plísním</t>
  </si>
  <si>
    <t>Krov střechy - krokve 10/10:(6,78*10+(6,78+5,505)/2*11)*0,10*4</t>
  </si>
  <si>
    <t>Krov střechy - deska OSB tl. 25 mm:(10,325*6,78+10,175*(6,78+5,505)/2)*2</t>
  </si>
  <si>
    <t>Nátěr OK přístřešku dle PD:138,10</t>
  </si>
  <si>
    <t>M43 40-0022.SUB</t>
  </si>
  <si>
    <t xml:space="preserve">D+M OK přístřešku dle PD </t>
  </si>
  <si>
    <t xml:space="preserve">- dodávka výrobní dokumentace OK </t>
  </si>
  <si>
    <t>- nátěry OK</t>
  </si>
  <si>
    <t>OK přístřešku dle PD:4994,00</t>
  </si>
  <si>
    <t>3094/SO04 Přístřešek</t>
  </si>
  <si>
    <t>05</t>
  </si>
  <si>
    <t>Dešťová kanalizace</t>
  </si>
  <si>
    <t>05 Dešťová kanalizace</t>
  </si>
  <si>
    <t>827.24</t>
  </si>
  <si>
    <t>132101212R00</t>
  </si>
  <si>
    <t xml:space="preserve">Hloubení rýh š.do 200 cm hor.2 do 1000 m3,STROJNĚ </t>
  </si>
  <si>
    <t>TZ D.2.1.05.a:</t>
  </si>
  <si>
    <t>v.č. D.2.1.05.b-01 až 04:</t>
  </si>
  <si>
    <t>SŠ1 - DŠ1 DN400:14,40*1,00*(1,80+3,30)/2</t>
  </si>
  <si>
    <t>DŠ1 - DŠ2 DN400:14,20*1,00*(1,80+1,88)/2</t>
  </si>
  <si>
    <t>DŠ2 - DS3 DN250:18,20*0,80*(1,88+1,52)/2</t>
  </si>
  <si>
    <t>DŠ3 - Dešťový svod DN200:24,50*0,80*(1,52+1,03)/2</t>
  </si>
  <si>
    <t>Rozšíření pro šachty:1,60*(1,60-1,00)*(1,80+1,88)</t>
  </si>
  <si>
    <t>1,60*(1,60-0,80)*1,52</t>
  </si>
  <si>
    <t>Prohloubení pro šachty:1,60*1,60*0,20*3</t>
  </si>
  <si>
    <t>DŠ4 - DŠ5 DN200:17,50*0,80*(1,85+1,23)/2</t>
  </si>
  <si>
    <t>Rozšíření pro šachty:1,60*(1,60-0,80)*(1,85+1,23)</t>
  </si>
  <si>
    <t>Prohloubení pro šachty:1,60*1,60*0,20*2</t>
  </si>
  <si>
    <t>Přípojka k UV:</t>
  </si>
  <si>
    <t>UV1 DN150:8,50*0,80*(1,23+1,20)/2</t>
  </si>
  <si>
    <t>UV2 DN150:1,00*0,80*(1,23+1,20)/2</t>
  </si>
  <si>
    <t>UV3 DN150:3,00*0,80*(1,65+1,50)/2</t>
  </si>
  <si>
    <t>Přípojka k deš'tovým svodům:</t>
  </si>
  <si>
    <t>DN200:5,00*0,80*(1,35+1,10)/2</t>
  </si>
  <si>
    <t>2,00*0,80*(1,80+1,03)/2</t>
  </si>
  <si>
    <t>4,20*0,80*(1,80+1,03)/2</t>
  </si>
  <si>
    <t>DN100:7,00*0,80*(1,10+0,90)/2</t>
  </si>
  <si>
    <t>3,50*0,80*(1,10+0,90)/2</t>
  </si>
  <si>
    <t>1,60*0,80*(2,50+0,90)/2</t>
  </si>
  <si>
    <t>Vsakovací studna:1,00</t>
  </si>
  <si>
    <t>Hornina tř. 2 - 50%:182,6392*0,5</t>
  </si>
  <si>
    <t>132201212R00</t>
  </si>
  <si>
    <t xml:space="preserve">Hloubení rýh š.do 200 cm hor.3 do 1000m3,STROJNĚ </t>
  </si>
  <si>
    <t>Hornina tř. 3 - 50%:182,6392*0,5</t>
  </si>
  <si>
    <t>151841111REE</t>
  </si>
  <si>
    <t>Montáž a demontáž pažících boxů rýh šířky do 1,0 m a hloubky do 2,50 m</t>
  </si>
  <si>
    <t>Montáž a demontáž pažicího boxu z mechanicky rozpínaných plnostěnných ocelových bočnic.</t>
  </si>
  <si>
    <t>POLOŽKA OBSAHUJE I PŘEPRAVU PAŽICÍHO BOXU.</t>
  </si>
  <si>
    <t>Pažicí box - rozměry:</t>
  </si>
  <si>
    <t>- výška do 2,4 m</t>
  </si>
  <si>
    <t>- šířka do 1 m</t>
  </si>
  <si>
    <t>- délka 3 m</t>
  </si>
  <si>
    <t>SŠ1 - DŠ1 DN400:14,40*(1,80+3,30)/2</t>
  </si>
  <si>
    <t>DŠ1 - DŠ2 DN400:14,20*(1,80+1,88)/2</t>
  </si>
  <si>
    <t>DŠ2 - DS3 DN250:18,20*(1,88+1,52)/2</t>
  </si>
  <si>
    <t>DŠ3 - Dešťový svod DN200:24,50*(1,52+1,03)/2</t>
  </si>
  <si>
    <t>DŠ4 - DŠ5 DN200:17,50*(1,85+1,23)/2</t>
  </si>
  <si>
    <t>UV1 DN150:8,50*(1,23+1,20)/2</t>
  </si>
  <si>
    <t>UV2 DN150:1,00*(1,23+1,20)/2</t>
  </si>
  <si>
    <t>UV3 DN150:3,00*(1,65+1,50)/2</t>
  </si>
  <si>
    <t>DN200:5,00*(1,35+1,10)/2</t>
  </si>
  <si>
    <t>2,00*(1,80+1,03)/2</t>
  </si>
  <si>
    <t>4,20*(1,80+1,03)/2</t>
  </si>
  <si>
    <t>DN100:7,00*(1,10+0,90)/2</t>
  </si>
  <si>
    <t>3,50*(1,10+0,90)/2</t>
  </si>
  <si>
    <t>1,60*(2,50+0,90)/2</t>
  </si>
  <si>
    <t>Zemina z výkopů - Hornina tř. 2 a 3:182,6392</t>
  </si>
  <si>
    <t>174100050RAB</t>
  </si>
  <si>
    <t>Zásyp jam,rýh a šachet štěrkodrtí fr. 0-63 mm včetně dodávky štěrkodrtě</t>
  </si>
  <si>
    <t>Výkopy:182,6392</t>
  </si>
  <si>
    <t>Odpočet konstrukcí, lože a obsypů:</t>
  </si>
  <si>
    <t>DN100:-13,60*0,80*(0,10+0,30+0,10)</t>
  </si>
  <si>
    <t>DN150:-12,50*0,80*(0,15+0,30+0,10)</t>
  </si>
  <si>
    <t>DN200:-57,70*0,80*(0,20+0,30+0,10)</t>
  </si>
  <si>
    <t>DN250:-18,20*0,80*(0,25+0,30+0,10)</t>
  </si>
  <si>
    <t>DN400:-28,60*1,00*(0,40+0,30+0,10)</t>
  </si>
  <si>
    <t>Šachty:-0,62^2*Pi*(1,80+1,88+1,52+1,85+1,23)</t>
  </si>
  <si>
    <t>Vsakovací stucna:1,00</t>
  </si>
  <si>
    <t>175100020RAB</t>
  </si>
  <si>
    <t>Obsyp potrubí štěrkopískem včetně dodávka štěrkopísku</t>
  </si>
  <si>
    <t>DN100:13,60*(0,80*(0,10+0,30)-0,05^2*Pi)</t>
  </si>
  <si>
    <t>DN150:12,50*(0,80*(0,15+0,30)-0,075^2*Pi)</t>
  </si>
  <si>
    <t>DN200:57,70*(0,80*(0,20+0,30)-0,10^2*Pi)</t>
  </si>
  <si>
    <t>DN250:18,20*(0,80*(0,25+0,30)-0,125^2*Pi)</t>
  </si>
  <si>
    <t>DN400:28,60*(1,00*(0,40+0,30)-0,20^2*Pi)</t>
  </si>
  <si>
    <t>213150065RAA</t>
  </si>
  <si>
    <t xml:space="preserve">Vsakovací nádrž pro odvodnění o objemu 1 m3 </t>
  </si>
  <si>
    <t>- dodávka a montáž geotextílie (cca 6 m2)</t>
  </si>
  <si>
    <t xml:space="preserve">- dodávka a uložení štěrkodrti do výkopu (cca 1 m3) </t>
  </si>
  <si>
    <t>Vsakovací studna:1</t>
  </si>
  <si>
    <t>45</t>
  </si>
  <si>
    <t>Podkladní a vedlejší konstrukce</t>
  </si>
  <si>
    <t>45 Podkladní a vedlejší konstrukce</t>
  </si>
  <si>
    <t>451572111R00</t>
  </si>
  <si>
    <t xml:space="preserve">Lože pod potrubí z kameniva těženého 0 - 4 mm </t>
  </si>
  <si>
    <t>DN100:(13,60-0,50*3)*0,80*0,10</t>
  </si>
  <si>
    <t>DN150:12,50*0,80*0,10</t>
  </si>
  <si>
    <t>DN200:(57,70-0,50*3+1,00*1)*0,80*0,10</t>
  </si>
  <si>
    <t>DN250:18,20*0,80*0,10</t>
  </si>
  <si>
    <t>DN400:28,60*1,00*0,10</t>
  </si>
  <si>
    <t>Rozšíření pro šachty:1,60*(1,60-0,80)*0,10*3</t>
  </si>
  <si>
    <t>1,60*(1,60-1,00)*0,10*2</t>
  </si>
  <si>
    <t>452112111R00</t>
  </si>
  <si>
    <t xml:space="preserve">Osazení beton, prstenců pod poklopy,výšky do100 mm </t>
  </si>
  <si>
    <t>Volba položky se řídí výškou prstence nebo rámu. V položkách nejsou zakalkulovány náklady na dodávku betonových výrobků;</t>
  </si>
  <si>
    <t>VP H8:3</t>
  </si>
  <si>
    <t>VP H10:4</t>
  </si>
  <si>
    <t>59224347.B</t>
  </si>
  <si>
    <t>Prstenec vyrovn šachetní TBW-Q 80/625/120</t>
  </si>
  <si>
    <t>VP H8:3*1,01</t>
  </si>
  <si>
    <t>59224348.BL</t>
  </si>
  <si>
    <t>Prstenec vyrovn šachetní TBW-Q 100/625/120</t>
  </si>
  <si>
    <t>VP H10:4*1,01</t>
  </si>
  <si>
    <t>831350015RAA</t>
  </si>
  <si>
    <t>Kanalizace z trub PVC hrdlových DN400 Propojení stávajícího potrubí do nové šachty</t>
  </si>
  <si>
    <t>- úprava stávajícího potrubí pro osazení nové šachty nebo napojení na novou šachtu</t>
  </si>
  <si>
    <t>- dodávka nového potrubí v délce min. 2x1,0 m včetně potřebných tvarovek</t>
  </si>
  <si>
    <t>- provedení propojení včetně napojení na novou šachtu</t>
  </si>
  <si>
    <t>Napojení SŠ1:1</t>
  </si>
  <si>
    <t>Napojení DŠ2:1</t>
  </si>
  <si>
    <t>Napojení DŠ4:1</t>
  </si>
  <si>
    <t>871311111R00</t>
  </si>
  <si>
    <t xml:space="preserve">Montáž trubek z PVC ve výkopu DN 150 </t>
  </si>
  <si>
    <t>Položka je určena pro montáž potrubí z PVC trubektěsněných gumovým kroužkem. Volba položky se řídí vnitřním průměrem trubky. V položce jsou zakalkulovány i náklady na montáž tvarovek. V položce nejsou zakalkulovány náklady na dodání trubek a tvarovek; tyto materiály se oceňují ve specifikaci.</t>
  </si>
  <si>
    <t>DN100:13,60</t>
  </si>
  <si>
    <t>DN150:12,50</t>
  </si>
  <si>
    <t>871351111R00</t>
  </si>
  <si>
    <t xml:space="preserve">Montáž trubek z PVC ve výkopu DN 200 </t>
  </si>
  <si>
    <t>DN200:57,70</t>
  </si>
  <si>
    <t>871371111R00</t>
  </si>
  <si>
    <t xml:space="preserve">Montáž trubek z PVC ve výkopu DN 300 </t>
  </si>
  <si>
    <t>DN250:18,20</t>
  </si>
  <si>
    <t>871391111R00</t>
  </si>
  <si>
    <t xml:space="preserve">Montáž trubek z PVC ve výkopu DN 400 </t>
  </si>
  <si>
    <t>DN400:28,60</t>
  </si>
  <si>
    <t>892571111R00</t>
  </si>
  <si>
    <t xml:space="preserve">Zkouška těsnosti kanalizace DN do 200, vodou </t>
  </si>
  <si>
    <t>V položce jsou zakalkulovány náklady na napuštění vodou a dodání vody pro zkoušku těsnosti.</t>
  </si>
  <si>
    <t>892581111RX0</t>
  </si>
  <si>
    <t>Zkouška těsnosti kanalizace DN do 300, vodou včetně kamerové prohlídky</t>
  </si>
  <si>
    <t>Provedení kaberové prohlídky včetně dodání elektronického záznamu zadavateli.</t>
  </si>
  <si>
    <t>892591111RX0</t>
  </si>
  <si>
    <t>Zkouška těsnosti kanalizace DN do 400, vodou včetně kamerové prohlídky</t>
  </si>
  <si>
    <t>894410075RAC</t>
  </si>
  <si>
    <t>Šachta z betonových dílců pro DN 400 Sanace stávající šachty</t>
  </si>
  <si>
    <t>- demontáž stávajícího poklopu</t>
  </si>
  <si>
    <t>- vyčištění šachty</t>
  </si>
  <si>
    <t>- provedení sanace vnitřní části šachty včetně kynety rychle tuhnocím materiálem (např. Ergelit a pod.)</t>
  </si>
  <si>
    <t>- výšková úprava šachty dle nového terénu (dodávaka a osazení vyrovnávacích prstenců)</t>
  </si>
  <si>
    <t>- součástí položky je i likvidace vybouraného materiáli včetně odvozu na skládku a poplatku</t>
  </si>
  <si>
    <t>SŠ1:1</t>
  </si>
  <si>
    <t>SŠ2:1</t>
  </si>
  <si>
    <t>SŠ3:1</t>
  </si>
  <si>
    <t>894422111RT1</t>
  </si>
  <si>
    <t>Osazení betonových dílců šachet skruže přechodové, na kroužek</t>
  </si>
  <si>
    <t>Položka je určena pro osazení betonových dílců šachet dle DIN 4034, skruže přechodové na kroužek.</t>
  </si>
  <si>
    <t>V položce nejsou zakalkulovány náklady na dodání betonových dílců</t>
  </si>
  <si>
    <t>Kónus H60:4</t>
  </si>
  <si>
    <t>894422111V10</t>
  </si>
  <si>
    <t>Osazení betonových dílců šachet zákrytová deska nad 1,5 t</t>
  </si>
  <si>
    <t>Položka je určena pro osazení betonových dílců šachet dle DIN 4034, desky zákrytové.</t>
  </si>
  <si>
    <t>Zákrytová deska:1</t>
  </si>
  <si>
    <t>894423111RT1</t>
  </si>
  <si>
    <t>Osazení betonových dílců šachet šachtová dna, na kroužek, do 2,0 t</t>
  </si>
  <si>
    <t>Položka je určena pro osazení betonových dílců šachet dle DIN 4034, šachtová dna na kroužek, hmotnost do 2,0 t.</t>
  </si>
  <si>
    <t>V položce nejsou zakalkulovány náklady na dodání betonových dílců;</t>
  </si>
  <si>
    <t>Šachtové dno:5</t>
  </si>
  <si>
    <t>899000002RA0</t>
  </si>
  <si>
    <t xml:space="preserve">Zaslepení stávající kanalizace DN400 </t>
  </si>
  <si>
    <t>Zaslepení v SŠ1 - DN400:1</t>
  </si>
  <si>
    <t>899103111R00</t>
  </si>
  <si>
    <t xml:space="preserve">Osazení poklopu s rámem do 150 kg </t>
  </si>
  <si>
    <t>Poklop s odvětráním - nové šachty:5</t>
  </si>
  <si>
    <t>Poklop s odvětráním - stávající šachty:3</t>
  </si>
  <si>
    <t>28611260.B</t>
  </si>
  <si>
    <t>Trubka kanalizační PVC  KG DN 100 SN4</t>
  </si>
  <si>
    <t xml:space="preserve">Kanalizační trubky hladké SN 4 z PVC podle ČSN EN 13476									</t>
  </si>
  <si>
    <t xml:space="preserve">								</t>
  </si>
  <si>
    <t>DN100:13,60*1,093</t>
  </si>
  <si>
    <t>28611262.B</t>
  </si>
  <si>
    <t>Trubka kanalizační PVC  KG DN 150 SN8</t>
  </si>
  <si>
    <t xml:space="preserve">Kanalizační trubky hladké SN 8 z PVC podle ČSN EN 13476									</t>
  </si>
  <si>
    <t>DN150:12,50*1,093</t>
  </si>
  <si>
    <t>28611265.B</t>
  </si>
  <si>
    <t>Trubka kanalizační PVC  KG DN 200 SN8</t>
  </si>
  <si>
    <t>DN200:57,70*1,093</t>
  </si>
  <si>
    <t>28611268.B</t>
  </si>
  <si>
    <t>Trubka kanalizační PVC  KG DN 250 SN8</t>
  </si>
  <si>
    <t>Kanalizační trubky hladké SN 8 z PVC podle ČSN EN 13476</t>
  </si>
  <si>
    <t>DN250:18,20*1,093</t>
  </si>
  <si>
    <t>28611275.B</t>
  </si>
  <si>
    <t>Trubka kanalizační PVC  KG DN 400 SN8</t>
  </si>
  <si>
    <t>DN400:28,60*1,093</t>
  </si>
  <si>
    <t>28650651</t>
  </si>
  <si>
    <t>Koleno kanalizační PVC  DN 100-45°</t>
  </si>
  <si>
    <t xml:space="preserve">Kanalizační tvarovky DN 100 - 500 z PVC podle ČSN EN 1401 SN8									</t>
  </si>
  <si>
    <t>Koleno DN100 - 45°:6*1,015</t>
  </si>
  <si>
    <t>28650652</t>
  </si>
  <si>
    <t>Koleno kanalizační PVC  DN 150-45°</t>
  </si>
  <si>
    <t>Koleno DN150 - 45°:1*1,015</t>
  </si>
  <si>
    <t>28650653</t>
  </si>
  <si>
    <t>Koleno kanalizační PVC  DN 200-45°</t>
  </si>
  <si>
    <t>Koleno DN200 - 45°:11*1,015</t>
  </si>
  <si>
    <t>28650693</t>
  </si>
  <si>
    <t>Odbočka kanalizační PVC  DN 200/100 - 45°</t>
  </si>
  <si>
    <t>Odbočka DN200/100 - 45°:1*1,015</t>
  </si>
  <si>
    <t>28650694</t>
  </si>
  <si>
    <t>Odbočka kanalizační PVC  DN 200/150 - 45°</t>
  </si>
  <si>
    <t>Odbočka DN200/150 - 45°:1*1,015</t>
  </si>
  <si>
    <t>28650705</t>
  </si>
  <si>
    <t>Odbočka kanalizační PVC  DN 250/200 - 45°</t>
  </si>
  <si>
    <t>Odbočka DN250/200 - 45°:1*1,015</t>
  </si>
  <si>
    <t>28650743</t>
  </si>
  <si>
    <t>Odbočka kanalizační PVC  DN 400/100 - 45°</t>
  </si>
  <si>
    <t>Odbočka DN400/100 - 45°:1*1,015</t>
  </si>
  <si>
    <t>28650745</t>
  </si>
  <si>
    <t>Odbočka kanalizační PVC  DN 400/200 - 45°</t>
  </si>
  <si>
    <t>Odbočka DN400/200 - 45°:1*1,015</t>
  </si>
  <si>
    <t>55243442.O.2</t>
  </si>
  <si>
    <t>Poklop na vstupní šachtu D 400 REXEL CDRE60BU</t>
  </si>
  <si>
    <t>59224353.B</t>
  </si>
  <si>
    <t>Konus šachetní TBR-Q 600/1000x625/120 SPK</t>
  </si>
  <si>
    <t>Kónus H60:4*1,01</t>
  </si>
  <si>
    <t>592243542.B</t>
  </si>
  <si>
    <t>Zákrytová deska TZK-Q 200/120 T (zatížení D400)</t>
  </si>
  <si>
    <t>Zákrytová deska:1*1,01</t>
  </si>
  <si>
    <t>59224366.B</t>
  </si>
  <si>
    <t>Dno šachetní TBZ-Q PERFECT 200 - 685 včetně kynety dle PD</t>
  </si>
  <si>
    <t>Šachtové dno:1*1,01</t>
  </si>
  <si>
    <t>59224367.B</t>
  </si>
  <si>
    <t>Dno šachetní TBZ-Q PERFECT 250 - 735 včetně kynety dle PD</t>
  </si>
  <si>
    <t>59224369.B</t>
  </si>
  <si>
    <t>Dno šachetní TBZ-Q PERFECT 400 - 885 včetně kynety dle PD</t>
  </si>
  <si>
    <t>Šachtové dno:3*1,01</t>
  </si>
  <si>
    <t>59224373.A</t>
  </si>
  <si>
    <t>Těsnění elastom pro šach díly EMT 100/1.7 - DN1000</t>
  </si>
  <si>
    <t>Těsnění pro DN1000:5</t>
  </si>
  <si>
    <t>998276101R00</t>
  </si>
  <si>
    <t xml:space="preserve">Přesun hmot, trubní vedení plastová, otevř. výkop </t>
  </si>
  <si>
    <t>3094/IO05 Dešťová kanalizace</t>
  </si>
  <si>
    <t>Pivovar Svijany a.s., Modernizace zastaralých</t>
  </si>
  <si>
    <t>a technicky navyhovujících objektů pivovaru</t>
  </si>
  <si>
    <t>SO01</t>
  </si>
  <si>
    <t>SO02</t>
  </si>
  <si>
    <t>IO03</t>
  </si>
  <si>
    <t>SO04</t>
  </si>
  <si>
    <t>IO05</t>
  </si>
  <si>
    <t>ONS</t>
  </si>
  <si>
    <t>Ostatní náklady stavby</t>
  </si>
  <si>
    <t>Položkový rozpočet - Ostatní náklady stavby</t>
  </si>
  <si>
    <t>celkem</t>
  </si>
  <si>
    <t>hmotnost / MJ</t>
  </si>
  <si>
    <t>hmotnost celk.(t)</t>
  </si>
  <si>
    <t>950</t>
  </si>
  <si>
    <t>950 99-0001.VNS</t>
  </si>
  <si>
    <t>Zajištění prostoru a vybudování zařízení staveniště včetně potřebných staveništních komunikací</t>
  </si>
  <si>
    <t>950 99-0003.VNS</t>
  </si>
  <si>
    <t>Zajištění bezpečnosti při provádění stavby ve smyslu bezpečnosti práce i ochrany životního prostředí a zeleně</t>
  </si>
  <si>
    <t>950 99-0005.VNS</t>
  </si>
  <si>
    <t xml:space="preserve">Vytýčení hranic pozemků při provádění stavby </t>
  </si>
  <si>
    <t>950 99-0008.VNS</t>
  </si>
  <si>
    <t>Zajištění vytýčení podzemních zařízení, a v případě jejich křížení či souběhu v otevřeném výkopu, jejich písemné předání zpět jejich správcům před zásypem</t>
  </si>
  <si>
    <t>950 99-0013.VNS</t>
  </si>
  <si>
    <t>Zajištění činnosti odpovědného geodeta zhotovitele</t>
  </si>
  <si>
    <t>950 99-0015.VNS</t>
  </si>
  <si>
    <t>Zajištění čistoty na staveništi a v jeho okolí, zajištění každodenního čištění komunikací dotčených provozem zhotovitele</t>
  </si>
  <si>
    <t>950 99-0016.VNS</t>
  </si>
  <si>
    <t>Fotodokumentace průběhu díla; zhotovitel zajistí a předá objednateli průběžnou fotodokumentaci realizace díla dle TS. Fotodokumentace bude dokladovat průběh díla a bude zejména dokumentovat části stavby a konstrukce před jejich zakrytím</t>
  </si>
  <si>
    <t>950 99-0017.VNS</t>
  </si>
  <si>
    <t>Péče o nepředané objekty a konstrukce stavby, jejich ošetřování a nutný rozsah pojištění</t>
  </si>
  <si>
    <t>950 99-0021.VNS</t>
  </si>
  <si>
    <t>950 99-0022.VNS</t>
  </si>
  <si>
    <t xml:space="preserve">Zhotovení dokumentace skutečného provedení díla </t>
  </si>
  <si>
    <t>950 99-0024.VNS</t>
  </si>
  <si>
    <t>Ostatní činnosti nutné ke zdárnému provedení díla, které jsou vymezeny zejména v technické specifikaci stavby</t>
  </si>
  <si>
    <t>ONS Celkem</t>
  </si>
  <si>
    <t>Zajištění činnosti odpovědného geologa zhotovitele</t>
  </si>
  <si>
    <t>950 99-0014.VNS</t>
  </si>
  <si>
    <t xml:space="preserve">Inženýrská a kompletační činnost zhotovitele </t>
  </si>
  <si>
    <t xml:space="preserve">Akce : </t>
  </si>
  <si>
    <t>Modernizace zastaralých a technicky</t>
  </si>
  <si>
    <t>Nevyhovujících objektů v pivovaru</t>
  </si>
  <si>
    <t>SO-02 Skladová hala</t>
  </si>
  <si>
    <t>Investor :</t>
  </si>
  <si>
    <t>Svijany č.p. 25</t>
  </si>
  <si>
    <t>Stupeň :</t>
  </si>
  <si>
    <t>DUR, DSR</t>
  </si>
  <si>
    <t>Vypracoval :</t>
  </si>
  <si>
    <t>Rozpočet - elektroinstalace</t>
  </si>
  <si>
    <t>D.1.4 Technika prostředí staveb</t>
  </si>
  <si>
    <t>D.1.4.g Elektroinstalace, ochrana před bleskem</t>
  </si>
  <si>
    <t>Svítidla včetně zdrojů, poplatku za recyklaci</t>
  </si>
  <si>
    <t>Montáž svítidel</t>
  </si>
  <si>
    <t>Elektroinstalace materiál</t>
  </si>
  <si>
    <t>Elektroinstalace montáže</t>
  </si>
  <si>
    <t>Rozvaděč</t>
  </si>
  <si>
    <t>Ochrana před bleskem (Hromosvod) materiál</t>
  </si>
  <si>
    <t>Ochrana před bleskem (Hromosvod) montáž</t>
  </si>
  <si>
    <t>Celkem bez DPH</t>
  </si>
  <si>
    <t>Svítidla včetně zdrojů, poplatku za recyklaci a montáže</t>
  </si>
  <si>
    <t>index svítidla</t>
  </si>
  <si>
    <t>popis svítidla</t>
  </si>
  <si>
    <t>m.j.</t>
  </si>
  <si>
    <t>cena za m.j.</t>
  </si>
  <si>
    <t>celková cena</t>
  </si>
  <si>
    <t>cena za montáž</t>
  </si>
  <si>
    <t>celková cena za montáž</t>
  </si>
  <si>
    <t>A</t>
  </si>
  <si>
    <t>Průmyslové záživkové svítidla - z polykarbonátu, bíle lakovaný reflektor, světelný zdroj - 2x lineární zářivka 80W / 230V. Index krytí - IP66, třída izolace - I, výzbroj - svítidlo s elektronickým předřadníkem, montáž - přisazené.</t>
  </si>
  <si>
    <t>ks</t>
  </si>
  <si>
    <t>B</t>
  </si>
  <si>
    <t>Průmyslové záživkové svítidla - z polykarbonátu, bíle lakovaný reflektor, světelný zdroj - 2x lineární zářivka 80W / 230V. Index krytí - IP66, třída izolace - I, výzbroj - svítidlo s elektronickým předřadníkem, montáž - přisazené. Provedení do venkovních prostorů.</t>
  </si>
  <si>
    <t>C</t>
  </si>
  <si>
    <t>Světlomet reflektor, nastavitelný směr svícení, vyzařovací úhel 40°, svítí ASYMETRICKY, těleso hliník, povrch šedočerná antracit, pro výbojku 1x150W/RX7S, 230V, IP66, IK08, 245x395x160mm</t>
  </si>
  <si>
    <t xml:space="preserve">Těleso svítidla  - samozhášivý plast s optickým krytem, vodiče - 850°C, baterie - Ni-Cd, samostatnost - 1hod, příkon - 3VA, pozorovací vzdálenost 35m, napájení - 230V/50Hz, doba potřebná k nabití 12hod/1hod provozní,  index krytí - IP65, výbava - autotest, montáž - přisazené na zeď </t>
  </si>
  <si>
    <t>Nozový modul</t>
  </si>
  <si>
    <t>Nouzový modul pro univerzální využití, baterie - Ni-Cd, samostatnost - 1hod, příkon - 7VA, napájení - 230V/50Hz, doba potřebná k nabití 12hod/1hod provozní,  výbava - autotest</t>
  </si>
  <si>
    <t>Montážní plošina</t>
  </si>
  <si>
    <t>hod</t>
  </si>
  <si>
    <t>Přesun materiálu</t>
  </si>
  <si>
    <t>Celkem</t>
  </si>
  <si>
    <t>Elektroinstalace materiál a montáže</t>
  </si>
  <si>
    <t>p.č.</t>
  </si>
  <si>
    <t>popis materiál</t>
  </si>
  <si>
    <t>Krabice nástěná IP54 + svorkovnice</t>
  </si>
  <si>
    <t>Spínač jednopólový v provedení na omítku, 10A/230V, barva bílá, plastové provedení, samozhášivé, zapojení 1, krytí IP44</t>
  </si>
  <si>
    <t>Schodišťový přepínač v provedení na omítku, 10A/230V, barva bílá, plastové provedení, samozhášivé, zapojení 6, krytí IP44</t>
  </si>
  <si>
    <t>Tlačítko zapínací jednofázové v provedení na omítku, 10A/230V, barva bílá, plastové provedení, samozhášivé, krytí IP44</t>
  </si>
  <si>
    <t>Infrapasivní automatiký spínač 180 stupňů IP44</t>
  </si>
  <si>
    <t>Požární tlačítko nouzové</t>
  </si>
  <si>
    <t>Zásuvka jednonásobná jednofázová s ochranným kolíkem v provedení na omítku, 16A/230V, barva bílá, plastové provedení, samozhášivé, krytí IP 44</t>
  </si>
  <si>
    <t xml:space="preserve">Zásuvka trojfázová v provedení na omítku, 16A/3P+N+PE, 380-415V AC, plastové provedení, samozhášivé, IP44.   </t>
  </si>
  <si>
    <t>Zásuvková skříň vybavená 2x16A/230V, 1x16A/400V, ve skříni pro jednotlivé zásuvky proudové chrániče.</t>
  </si>
  <si>
    <t>Spínaný zdroj pro universální použití 13,8Vss/2,5A v kovovém krytu + akumulátor 12V/7ah</t>
  </si>
  <si>
    <t>Elektromechanický zámek úzký, rozteč 92mm, backset 30mm</t>
  </si>
  <si>
    <t>6m propojovací kabel pro elmech. zámky</t>
  </si>
  <si>
    <t>Kabelová zadlabávací průchodka 258mm</t>
  </si>
  <si>
    <t>Bezpečnostní kování klika x klika pro EL460, 9mm dělený čtyřhran</t>
  </si>
  <si>
    <t>Kabel CXKH-V 2Ax1,5</t>
  </si>
  <si>
    <t xml:space="preserve">Kabel CYKY 2Ax1,5 </t>
  </si>
  <si>
    <t xml:space="preserve">Kabel CYKY 3Ax1,5 </t>
  </si>
  <si>
    <t xml:space="preserve">Kabel CYKY 3Cx1,5 </t>
  </si>
  <si>
    <t>Kabel CYKY 3Cx2,5</t>
  </si>
  <si>
    <t>Kabel CYKY 5Cx1,5</t>
  </si>
  <si>
    <t xml:space="preserve">Kabel CYKY 5Cx2,5 </t>
  </si>
  <si>
    <t>Kabel CYKY 5Cx6</t>
  </si>
  <si>
    <t>kabel CYKY 4Bx10</t>
  </si>
  <si>
    <t>Kabel CYKY 4Bx25</t>
  </si>
  <si>
    <t xml:space="preserve">Vodič CY6  zelenožlutý </t>
  </si>
  <si>
    <t xml:space="preserve">Vodič CY10 zelenožlutý </t>
  </si>
  <si>
    <t>Vodič CY25 zelenožlutý</t>
  </si>
  <si>
    <t>Ekvipotencionální svorkovnice, slouží pro hlavní pospojování, k vyrovnání nulového potenciálu.</t>
  </si>
  <si>
    <t>El.instal. trubka PE20 pevná + příchytky + kotvení</t>
  </si>
  <si>
    <t>Drátěný kabelový žlab 100/50 pozinkovaný + výložník + nosná konstrukce žlabu</t>
  </si>
  <si>
    <t>Drátěný kabelový žlab 200/100 pozinkovaný + výložník + nosná konstrukce žlabu</t>
  </si>
  <si>
    <t>Protipožární prostup E60 ve stavební konstrukci</t>
  </si>
  <si>
    <t>Příchytka pro nehořlavé trasy - 1 kabel + kovová hmoždinka HM8 + vrut - instalace po 300mm</t>
  </si>
  <si>
    <t>Přemístění stávajících slaboproudých instalicí (přemístění anténího stožáru a stávajících datových rozvaděčů v nově budovaném průchodu mezi stávajícím objektem  a nově budovanou halou).</t>
  </si>
  <si>
    <t>Demontáž a likvidace stávajících elektroinstalicí demolovaného objektu</t>
  </si>
  <si>
    <t>Stavební přípomoci</t>
  </si>
  <si>
    <t>Vypracování dokumentace skutečného provedení</t>
  </si>
  <si>
    <t>Revize el. zařízení</t>
  </si>
  <si>
    <t>Zkouška a prohlídka rozvodných zařízení</t>
  </si>
  <si>
    <t xml:space="preserve">Proškolení obsluhy </t>
  </si>
  <si>
    <t>Ukončení drátu do 6mm2</t>
  </si>
  <si>
    <t>Ukončení drátu do 10mm2</t>
  </si>
  <si>
    <t>Ukončení drátu do 35mm2</t>
  </si>
  <si>
    <t>Ukončení kabelu do 2x4mm2</t>
  </si>
  <si>
    <t>Ukončení kabelu do 3x4mm2</t>
  </si>
  <si>
    <t>Ukončení kabelu do 5x4mm2</t>
  </si>
  <si>
    <t>Ukončení kabelu do 5x6mm2</t>
  </si>
  <si>
    <t>Ukončení kabelu do 4x10mm2</t>
  </si>
  <si>
    <t>Ukončení kabelu do 4x35mm2</t>
  </si>
  <si>
    <t>Montáž rozvodnice do 50kg</t>
  </si>
  <si>
    <t>Montáž rozvodnice do 100kg</t>
  </si>
  <si>
    <t>Rozvaděč  (10kA)</t>
  </si>
  <si>
    <t>P.Č.</t>
  </si>
  <si>
    <t>Popis</t>
  </si>
  <si>
    <t>Množství celkem</t>
  </si>
  <si>
    <t>Jedn. cena za materiál</t>
  </si>
  <si>
    <t>Cena celkem za materiál</t>
  </si>
  <si>
    <t>Jedn. cena za montáž</t>
  </si>
  <si>
    <t>Cena celkem za montáž</t>
  </si>
  <si>
    <t xml:space="preserve">Oceloplechová zapuštěná rozvodnice s rozměry 600 x 1350 x 160 mm, včetně montážní desky. Světle šedá barva, IP 30/20. </t>
  </si>
  <si>
    <t>Hlavní vypínač na lištu třípólový 80A včetně vypínací cívky</t>
  </si>
  <si>
    <t>Výkonný svodič přepětí s kombinací varistoru a uzavřeného plynového jiskřiště tříd B+C pro síť TN-C, maximální výbojový proud 60kA, bleskový impulsní proud 25kA.</t>
  </si>
  <si>
    <t>Jistič jednopólový B2/1</t>
  </si>
  <si>
    <t>Jistič jednopólový B6/1</t>
  </si>
  <si>
    <t>Jistič jednopólový B10/1</t>
  </si>
  <si>
    <t>Jistič jednopólový B16/1</t>
  </si>
  <si>
    <t>Jistič třípólový C16/3</t>
  </si>
  <si>
    <t>Jistič třípólový C25/3</t>
  </si>
  <si>
    <t>Jistič třípólový B32/3</t>
  </si>
  <si>
    <t>Impulsní spínač 16A 230V 1P</t>
  </si>
  <si>
    <t>Stykač výkonový 10A/230V - 4kW</t>
  </si>
  <si>
    <t>Jednotka soumrakového spínače včetně čidla</t>
  </si>
  <si>
    <t>Přepínač jednopólový otočný 1-0-2 v provedení na lištu</t>
  </si>
  <si>
    <t>Lišta propojovací, 3pól/10mm2/1m</t>
  </si>
  <si>
    <t>Řadová svorka 2 až 4 mm2</t>
  </si>
  <si>
    <t>Řadová svorka 6 mm2</t>
  </si>
  <si>
    <t>Řadová svorka 10 mm2</t>
  </si>
  <si>
    <t>Řadová svorka 25 mm2</t>
  </si>
  <si>
    <t>Popis přístrojů, svorek a okruhů</t>
  </si>
  <si>
    <t>Drobný pomocný materiál</t>
  </si>
  <si>
    <t>Protokol o kusové zkoušce a kompletnosti rozvaděče</t>
  </si>
  <si>
    <t>Výrobní štítek</t>
  </si>
  <si>
    <t>Celkový součet</t>
  </si>
  <si>
    <t>Celkový součet za materiál a montáž</t>
  </si>
  <si>
    <t>Ochrana před bleskem</t>
  </si>
  <si>
    <t>Střecha - jímací vedení</t>
  </si>
  <si>
    <t>Jímací vedení střecha - Drát AlMgSi 8</t>
  </si>
  <si>
    <t>PV "falcovka"  - Uchycení vedení na oplechování</t>
  </si>
  <si>
    <t>Podpěry PV 22 na šikmou (plochou) střechu 10mm, provedení musí odpovídat konstrukci střechy (kingspan)</t>
  </si>
  <si>
    <t>MV svorka - Univ. Svorka pro spojení drát-drát</t>
  </si>
  <si>
    <t>Pomocný jímač - Z drátu AlMgSi 8</t>
  </si>
  <si>
    <t>SO - Svorka okapová</t>
  </si>
  <si>
    <t>SP - Svorka připojovací</t>
  </si>
  <si>
    <t>Svody</t>
  </si>
  <si>
    <t>Drát pro přiznané svody - Drát AlMgSi 8</t>
  </si>
  <si>
    <t>Podpěra drátu pro svody provedení musí odpovídat konstrukci obložení (kingspan)</t>
  </si>
  <si>
    <t>MV svorka - Svorka pro připojení svodů k vedení na střeše</t>
  </si>
  <si>
    <t>SZ - Svorka zkušební</t>
  </si>
  <si>
    <t>ZT - Zaváděcí tyč FeZn 16/10 s izolací</t>
  </si>
  <si>
    <t>PZT - Podpěra zaváděcí tyče</t>
  </si>
  <si>
    <t>Výškové práce (plošina do 10m)</t>
  </si>
  <si>
    <t>Uzemnění</t>
  </si>
  <si>
    <t>Pásek FeZn 30/4 uložení v zemi s izolací spojů</t>
  </si>
  <si>
    <t>Drát FeZn 10</t>
  </si>
  <si>
    <t>Svorka SR02 pásek/drát</t>
  </si>
  <si>
    <t>Svorka SR03 pásek/pásek</t>
  </si>
  <si>
    <t>Výkop rýhy 35x100 volný terén 4.třída</t>
  </si>
  <si>
    <t>Zához rýhy 35x100 4.třída</t>
  </si>
  <si>
    <t>Hutnění zeminy</t>
  </si>
  <si>
    <t>Ostatní náklady</t>
  </si>
  <si>
    <t>Revize a měření</t>
  </si>
  <si>
    <t>Dokumentace skutečného stavu</t>
  </si>
  <si>
    <t xml:space="preserve">Všechny spoje v zemi protikorozně ošetřit. </t>
  </si>
  <si>
    <t>Celá nadzemní část hromosvodu je z ušlechtilých materiálů - nerez, AlMgSi</t>
  </si>
  <si>
    <t>D.1.4.h.02   Elektrická požární signalizace</t>
  </si>
  <si>
    <t>D.1.4.h.02-03    Výkaz, výměr</t>
  </si>
  <si>
    <t>Pivovar Svijany</t>
  </si>
  <si>
    <t>Modernizace zastaralých a technicky nevyhovujících objektů v pivovaru</t>
  </si>
  <si>
    <t>Dokumentace pro provádění stavby</t>
  </si>
  <si>
    <t>Ceny bez DPH</t>
  </si>
  <si>
    <t>Elektrická požární signalizace - EPS</t>
  </si>
  <si>
    <t>Č. pol.:</t>
  </si>
  <si>
    <t>Popis:</t>
  </si>
  <si>
    <t>počet:</t>
  </si>
  <si>
    <t>cena/j.</t>
  </si>
  <si>
    <t>01.01</t>
  </si>
  <si>
    <t xml:space="preserve">MHU 115/A, Ústředna analogová 1 kruhová linka 128 adres, možnost rozšíření na 256 adres, zdroj, grafický displej, skříň na 2 aku 12V/12Ah </t>
  </si>
  <si>
    <t>01.02</t>
  </si>
  <si>
    <t>DSL-RS 785, Deska pro připojení tabla,OPPO,ZDP,vstupně/výstupnívh prvků</t>
  </si>
  <si>
    <t>01.03</t>
  </si>
  <si>
    <t>6XK, Reléový modul</t>
  </si>
  <si>
    <t>01.04</t>
  </si>
  <si>
    <t>MHS 815, Tablo obsluhy</t>
  </si>
  <si>
    <t>01.05</t>
  </si>
  <si>
    <t>MH 919, OPPO</t>
  </si>
  <si>
    <t>01.06</t>
  </si>
  <si>
    <t>MHY 925/8 na RS 485, reléový modul 8IN/8OUT</t>
  </si>
  <si>
    <t>01.07</t>
  </si>
  <si>
    <t>DL 925, deska komunikátoru na RS 485pro MHY 925</t>
  </si>
  <si>
    <t>01.08</t>
  </si>
  <si>
    <t>Akumulátor 12 V / 17 Ah (rozměr max. 151x99x101 mm)</t>
  </si>
  <si>
    <t>01.09</t>
  </si>
  <si>
    <t xml:space="preserve">MHG 262, optickokouřový hlásič </t>
  </si>
  <si>
    <t>01.10</t>
  </si>
  <si>
    <t xml:space="preserve">MHG 262i, optickokouřový hlásič s izolátorem </t>
  </si>
  <si>
    <t>01.11</t>
  </si>
  <si>
    <t>MHY 734, svorkovnice pro hlásiče</t>
  </si>
  <si>
    <t>01.12</t>
  </si>
  <si>
    <t>MHA 142, tlačítkový hlásič</t>
  </si>
  <si>
    <t>01.13</t>
  </si>
  <si>
    <t xml:space="preserve">ROLPSB/RL/R/D, siréna s LED majákem </t>
  </si>
  <si>
    <t>01.14</t>
  </si>
  <si>
    <t>SOL/RL/R/D, maják s červenou LED čočkou, IP 54</t>
  </si>
  <si>
    <t>01.15</t>
  </si>
  <si>
    <t xml:space="preserve">8117 DPO, Elektroinstalační krabice pancéřová pro datové kabely, </t>
  </si>
  <si>
    <t>01.16</t>
  </si>
  <si>
    <t>Kabel J-Y(ST)Y 1x2x0,8</t>
  </si>
  <si>
    <t>01.17</t>
  </si>
  <si>
    <t>Kabel PRAFlaGuard 1x2x0,8</t>
  </si>
  <si>
    <t>01.18</t>
  </si>
  <si>
    <t>Kabel PRAFlaGuard 2x2x0,8</t>
  </si>
  <si>
    <t>01.19</t>
  </si>
  <si>
    <t xml:space="preserve">5820/21 S, nosná lišta </t>
  </si>
  <si>
    <t>01.20</t>
  </si>
  <si>
    <t xml:space="preserve">VPO 6,5x60 ZNCR, vrut požárně odolný </t>
  </si>
  <si>
    <t>01.21</t>
  </si>
  <si>
    <t xml:space="preserve">SPK 200x4,6, stahovací pásek </t>
  </si>
  <si>
    <t>01.22</t>
  </si>
  <si>
    <r>
      <t xml:space="preserve">6706, kabelová příchytka </t>
    </r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6 mm</t>
    </r>
  </si>
  <si>
    <t>01.23</t>
  </si>
  <si>
    <t>SB 6,3x35 , šroub do betonu</t>
  </si>
  <si>
    <t>01.24</t>
  </si>
  <si>
    <t xml:space="preserve">1516 E HA, trubka pevná  </t>
  </si>
  <si>
    <t>01.25</t>
  </si>
  <si>
    <t>5316E KB, příchytka pro trubku</t>
  </si>
  <si>
    <t>01.26</t>
  </si>
  <si>
    <t>Instalační materiál</t>
  </si>
  <si>
    <t>sada</t>
  </si>
  <si>
    <t>01.27</t>
  </si>
  <si>
    <t xml:space="preserve">Promastop E, požární ucpávka </t>
  </si>
  <si>
    <t>01.28</t>
  </si>
  <si>
    <t>Instalace kabeláže</t>
  </si>
  <si>
    <t>komplet</t>
  </si>
  <si>
    <t>01.29</t>
  </si>
  <si>
    <t>Zapojení hlásičů a ústředny</t>
  </si>
  <si>
    <t>01.30</t>
  </si>
  <si>
    <t>Programování ústředny</t>
  </si>
  <si>
    <t>01.31</t>
  </si>
  <si>
    <t>Provozní odzkoušení, výchozí revize</t>
  </si>
  <si>
    <t>Svijany čp. 25</t>
  </si>
  <si>
    <t>CENOVÁ NABÍDKA STAVBY</t>
  </si>
  <si>
    <t>SO-04 Přístřešek</t>
  </si>
  <si>
    <t>Dozbrojení stávajícího rozvaděče</t>
  </si>
  <si>
    <t>Přístrojová instalační krabice plastová, v provedení pod omítku.</t>
  </si>
  <si>
    <t>Rozvodná instalační krabice plastová, samozhášivá, pr. 68 mm, v provedení pod omítku , pro svorkování a odbočování kabelů typu CYKY, se svorkovnicí a víčkem.</t>
  </si>
  <si>
    <t>Spínač jednofázový v provedení pod omítku, 10A/230V, barva bílá, plastové provedení, samozhášivé, zapojení 6 , krytí IP44</t>
  </si>
  <si>
    <t>Vysekání rýhy v cihelných zdech hloubka 3cm šířka do 3cm včetně úklidu sutě</t>
  </si>
  <si>
    <t>Vyplnění a omítnutí rýhy v cihelných zdech hloubka 3cm šířka do 3cm, včetně materiálu</t>
  </si>
  <si>
    <t>Vyvrtání otvoru do stěny, pro rozvodnou nebo přístrojovou krabici  pr.68mm včetně úklidu sutě</t>
  </si>
  <si>
    <t>Dozbrojení stávajícího rozvaděče  (10kA)</t>
  </si>
  <si>
    <t>Podklad komunikací ze štěrkopísku do 15cm</t>
  </si>
  <si>
    <t>Asfaltový povrch 10cm dodávka včetně práce</t>
  </si>
  <si>
    <t>Řezání spáry v asfaltu</t>
  </si>
  <si>
    <t>Vytrhání asfaltu ze spáry</t>
  </si>
  <si>
    <t>Ostatnínáklady stavby</t>
  </si>
  <si>
    <t>Konstrukce zánečnické</t>
  </si>
  <si>
    <t>986508500.RR0</t>
  </si>
  <si>
    <t>Demontáž stávajících ocelových dveří  80x200 cm</t>
  </si>
  <si>
    <t>767608500.RR0</t>
  </si>
  <si>
    <t>D+M vstupních ocelových protipožárních dveří  80x200 cm  EW15-C-DP1 včetně samozavírače a povrchové úpravy (popis dle projektové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</si>
</sst>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00"/>
  </numFmts>
  <fonts count="53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i/>
      <sz val="10"/>
      <name val="Arial CE"/>
      <charset val="238"/>
    </font>
    <font>
      <sz val="11"/>
      <name val="Arial"/>
      <family val="2"/>
      <charset val="238"/>
    </font>
    <font>
      <sz val="10"/>
      <name val="Helv"/>
    </font>
    <font>
      <b/>
      <sz val="11"/>
      <name val="Arial CE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name val="MS Sans Serif"/>
      <family val="2"/>
      <charset val="238"/>
    </font>
    <font>
      <sz val="8"/>
      <name val="Arial CYR"/>
      <charset val="238"/>
    </font>
    <font>
      <sz val="11"/>
      <name val="Helv"/>
    </font>
    <font>
      <sz val="10"/>
      <name val="Arial Narrow"/>
      <family val="2"/>
    </font>
    <font>
      <b/>
      <u/>
      <sz val="13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sz val="10"/>
      <name val="Calibri"/>
      <family val="2"/>
      <charset val="238"/>
    </font>
    <font>
      <b/>
      <sz val="1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39" fillId="0" borderId="0" applyAlignment="0">
      <alignment vertical="top" wrapText="1"/>
      <protection locked="0"/>
    </xf>
  </cellStyleXfs>
  <cellXfs count="6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4" fontId="1" fillId="0" borderId="5" xfId="1" applyNumberFormat="1" applyFont="1" applyBorder="1"/>
    <xf numFmtId="0" fontId="16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7" fillId="6" borderId="64" xfId="1" applyNumberFormat="1" applyFont="1" applyFill="1" applyBorder="1" applyAlignment="1">
      <alignment horizontal="right" wrapText="1"/>
    </xf>
    <xf numFmtId="0" fontId="17" fillId="6" borderId="4" xfId="1" applyFont="1" applyFill="1" applyBorder="1" applyAlignment="1">
      <alignment horizontal="left" wrapText="1"/>
    </xf>
    <xf numFmtId="0" fontId="17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9" fillId="2" borderId="15" xfId="1" applyNumberFormat="1" applyFont="1" applyFill="1" applyBorder="1" applyAlignment="1">
      <alignment horizontal="left"/>
    </xf>
    <xf numFmtId="0" fontId="19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14" fillId="6" borderId="64" xfId="1" applyNumberFormat="1" applyFont="1" applyFill="1" applyBorder="1" applyAlignment="1">
      <alignment horizontal="right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7" borderId="15" xfId="0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 wrapText="1"/>
    </xf>
    <xf numFmtId="0" fontId="0" fillId="7" borderId="73" xfId="0" applyFill="1" applyBorder="1" applyAlignment="1">
      <alignment horizontal="center" vertical="center" wrapText="1"/>
    </xf>
    <xf numFmtId="0" fontId="0" fillId="7" borderId="7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5" xfId="0" applyFont="1" applyFill="1" applyBorder="1" applyAlignment="1">
      <alignment vertical="top"/>
    </xf>
    <xf numFmtId="49" fontId="23" fillId="0" borderId="15" xfId="0" applyNumberFormat="1" applyFont="1" applyFill="1" applyBorder="1" applyAlignment="1">
      <alignment vertical="top"/>
    </xf>
    <xf numFmtId="4" fontId="23" fillId="7" borderId="43" xfId="0" applyNumberFormat="1" applyFont="1" applyFill="1" applyBorder="1" applyAlignment="1">
      <alignment vertical="top"/>
    </xf>
    <xf numFmtId="4" fontId="23" fillId="7" borderId="75" xfId="0" applyNumberFormat="1" applyFont="1" applyFill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15" xfId="0" applyFont="1" applyBorder="1" applyAlignment="1">
      <alignment vertical="top"/>
    </xf>
    <xf numFmtId="0" fontId="24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shrinkToFit="1"/>
    </xf>
    <xf numFmtId="4" fontId="24" fillId="0" borderId="15" xfId="0" applyNumberFormat="1" applyFont="1" applyBorder="1" applyAlignment="1">
      <alignment vertical="top"/>
    </xf>
    <xf numFmtId="4" fontId="24" fillId="0" borderId="4" xfId="0" applyNumberFormat="1" applyFont="1" applyBorder="1" applyAlignment="1">
      <alignment vertical="top"/>
    </xf>
    <xf numFmtId="4" fontId="24" fillId="0" borderId="61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>
      <alignment horizontal="justify" vertical="top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23" fillId="8" borderId="12" xfId="0" applyFont="1" applyFill="1" applyBorder="1" applyAlignment="1">
      <alignment vertical="top"/>
    </xf>
    <xf numFmtId="49" fontId="25" fillId="8" borderId="13" xfId="0" applyNumberFormat="1" applyFont="1" applyFill="1" applyBorder="1" applyAlignment="1">
      <alignment vertical="top"/>
    </xf>
    <xf numFmtId="0" fontId="23" fillId="8" borderId="13" xfId="0" applyFont="1" applyFill="1" applyBorder="1" applyAlignment="1">
      <alignment horizontal="center" vertical="top"/>
    </xf>
    <xf numFmtId="0" fontId="23" fillId="8" borderId="13" xfId="0" applyFont="1" applyFill="1" applyBorder="1" applyAlignment="1">
      <alignment vertical="top"/>
    </xf>
    <xf numFmtId="4" fontId="23" fillId="8" borderId="35" xfId="0" applyNumberFormat="1" applyFont="1" applyFill="1" applyBorder="1" applyAlignment="1">
      <alignment vertical="top"/>
    </xf>
    <xf numFmtId="0" fontId="26" fillId="0" borderId="0" xfId="0" applyFont="1" applyFill="1" applyAlignment="1">
      <alignment horizontal="justify"/>
    </xf>
    <xf numFmtId="0" fontId="6" fillId="0" borderId="0" xfId="0" applyFont="1" applyFill="1"/>
    <xf numFmtId="0" fontId="27" fillId="0" borderId="0" xfId="0" applyFont="1" applyFill="1"/>
    <xf numFmtId="0" fontId="6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28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2" fontId="32" fillId="0" borderId="0" xfId="0" applyNumberFormat="1" applyFont="1" applyFill="1" applyAlignment="1">
      <alignment horizontal="right"/>
    </xf>
    <xf numFmtId="2" fontId="33" fillId="0" borderId="0" xfId="0" applyNumberFormat="1" applyFont="1" applyFill="1" applyAlignment="1">
      <alignment horizontal="right"/>
    </xf>
    <xf numFmtId="0" fontId="32" fillId="0" borderId="0" xfId="0" applyFont="1" applyFill="1"/>
    <xf numFmtId="0" fontId="30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right"/>
    </xf>
    <xf numFmtId="0" fontId="33" fillId="0" borderId="0" xfId="0" applyFont="1" applyFill="1"/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7" fillId="0" borderId="0" xfId="0" applyFont="1" applyFill="1" applyAlignment="1">
      <alignment horizontal="center" vertical="center"/>
    </xf>
    <xf numFmtId="0" fontId="0" fillId="0" borderId="0" xfId="0" applyFont="1"/>
    <xf numFmtId="0" fontId="1" fillId="0" borderId="0" xfId="0" applyFont="1" applyFill="1" applyAlignment="1">
      <alignment horizontal="justify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2" fontId="32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right" vertical="center"/>
    </xf>
    <xf numFmtId="2" fontId="33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2" fontId="37" fillId="0" borderId="0" xfId="0" applyNumberFormat="1" applyFont="1" applyFill="1" applyAlignment="1">
      <alignment horizontal="right" vertical="center"/>
    </xf>
    <xf numFmtId="2" fontId="3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2" fontId="32" fillId="0" borderId="0" xfId="0" applyNumberFormat="1" applyFont="1" applyFill="1"/>
    <xf numFmtId="0" fontId="3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0" fillId="0" borderId="76" xfId="2" applyFont="1" applyFill="1" applyBorder="1" applyAlignment="1" applyProtection="1">
      <alignment horizontal="center" vertical="center" wrapText="1"/>
    </xf>
    <xf numFmtId="49" fontId="40" fillId="0" borderId="77" xfId="2" applyNumberFormat="1" applyFont="1" applyFill="1" applyBorder="1" applyAlignment="1" applyProtection="1">
      <alignment horizontal="center" vertical="center" wrapText="1"/>
    </xf>
    <xf numFmtId="0" fontId="40" fillId="0" borderId="77" xfId="2" applyFont="1" applyFill="1" applyBorder="1" applyAlignment="1" applyProtection="1">
      <alignment horizontal="center" vertical="center" wrapText="1"/>
    </xf>
    <xf numFmtId="0" fontId="40" fillId="0" borderId="78" xfId="2" applyFont="1" applyFill="1" applyBorder="1" applyAlignment="1" applyProtection="1">
      <alignment horizontal="center" vertical="center" wrapText="1"/>
    </xf>
    <xf numFmtId="0" fontId="39" fillId="0" borderId="0" xfId="2" applyFill="1" applyAlignment="1">
      <alignment horizontal="left" vertical="center"/>
      <protection locked="0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2" fontId="36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vertical="center"/>
    </xf>
    <xf numFmtId="2" fontId="36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/>
    <xf numFmtId="0" fontId="45" fillId="0" borderId="0" xfId="0" applyFont="1"/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9" borderId="15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4" fontId="42" fillId="0" borderId="15" xfId="0" applyNumberFormat="1" applyFont="1" applyFill="1" applyBorder="1" applyAlignment="1">
      <alignment vertical="center"/>
    </xf>
    <xf numFmtId="49" fontId="49" fillId="0" borderId="15" xfId="0" applyNumberFormat="1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center" vertical="top"/>
    </xf>
    <xf numFmtId="49" fontId="50" fillId="0" borderId="19" xfId="0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0" fillId="0" borderId="1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vertical="center"/>
    </xf>
    <xf numFmtId="49" fontId="42" fillId="0" borderId="1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right" vertical="center" wrapText="1"/>
    </xf>
    <xf numFmtId="4" fontId="50" fillId="0" borderId="13" xfId="0" applyNumberFormat="1" applyFont="1" applyFill="1" applyBorder="1" applyAlignment="1">
      <alignment vertical="center"/>
    </xf>
    <xf numFmtId="4" fontId="52" fillId="0" borderId="35" xfId="0" applyNumberFormat="1" applyFont="1" applyFill="1" applyBorder="1" applyAlignment="1">
      <alignment vertical="center"/>
    </xf>
    <xf numFmtId="169" fontId="8" fillId="0" borderId="16" xfId="1" applyNumberFormat="1" applyFont="1" applyBorder="1" applyAlignment="1">
      <alignment horizontal="right"/>
    </xf>
    <xf numFmtId="2" fontId="32" fillId="1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top"/>
    </xf>
    <xf numFmtId="0" fontId="22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2" borderId="7" xfId="1" applyFont="1" applyFill="1" applyBorder="1"/>
    <xf numFmtId="4" fontId="7" fillId="2" borderId="8" xfId="1" applyNumberFormat="1" applyFont="1" applyFill="1" applyBorder="1"/>
    <xf numFmtId="0" fontId="8" fillId="0" borderId="15" xfId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left" vertical="top"/>
    </xf>
    <xf numFmtId="4" fontId="8" fillId="0" borderId="15" xfId="1" applyNumberFormat="1" applyFont="1" applyFill="1" applyBorder="1" applyAlignment="1">
      <alignment horizontal="right"/>
    </xf>
    <xf numFmtId="4" fontId="8" fillId="0" borderId="15" xfId="1" applyNumberFormat="1" applyFont="1" applyFill="1" applyBorder="1"/>
    <xf numFmtId="0" fontId="8" fillId="0" borderId="15" xfId="1" applyFont="1" applyFill="1" applyBorder="1" applyAlignment="1">
      <alignment horizontal="center" vertical="top"/>
    </xf>
    <xf numFmtId="4" fontId="8" fillId="0" borderId="15" xfId="1" applyNumberFormat="1" applyFont="1" applyFill="1" applyBorder="1" applyAlignment="1">
      <alignment horizontal="right" vertical="top"/>
    </xf>
    <xf numFmtId="4" fontId="8" fillId="0" borderId="15" xfId="1" applyNumberFormat="1" applyFont="1" applyFill="1" applyBorder="1" applyAlignment="1">
      <alignment vertical="top"/>
    </xf>
    <xf numFmtId="0" fontId="1" fillId="0" borderId="0" xfId="0" applyFont="1" applyProtection="1">
      <protection locked="0"/>
    </xf>
    <xf numFmtId="0" fontId="1" fillId="11" borderId="0" xfId="0" applyFont="1" applyFill="1" applyAlignment="1" applyProtection="1">
      <alignment horizontal="left"/>
      <protection locked="0"/>
    </xf>
    <xf numFmtId="0" fontId="1" fillId="11" borderId="0" xfId="0" applyFont="1" applyFill="1" applyProtection="1">
      <protection locked="0"/>
    </xf>
    <xf numFmtId="0" fontId="1" fillId="11" borderId="0" xfId="0" applyFont="1" applyFill="1" applyAlignment="1" applyProtection="1">
      <protection locked="0"/>
    </xf>
    <xf numFmtId="14" fontId="3" fillId="11" borderId="0" xfId="0" applyNumberFormat="1" applyFont="1" applyFill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Continuous" vertical="top"/>
    </xf>
    <xf numFmtId="0" fontId="1" fillId="0" borderId="10" xfId="0" applyFont="1" applyBorder="1" applyAlignment="1" applyProtection="1">
      <alignment horizontal="centerContinuous"/>
    </xf>
    <xf numFmtId="0" fontId="1" fillId="0" borderId="0" xfId="0" applyFont="1" applyProtection="1"/>
    <xf numFmtId="0" fontId="7" fillId="2" borderId="22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centerContinuous"/>
    </xf>
    <xf numFmtId="49" fontId="4" fillId="2" borderId="24" xfId="0" applyNumberFormat="1" applyFont="1" applyFill="1" applyBorder="1" applyAlignment="1" applyProtection="1">
      <alignment horizontal="left"/>
    </xf>
    <xf numFmtId="49" fontId="3" fillId="2" borderId="23" xfId="0" applyNumberFormat="1" applyFont="1" applyFill="1" applyBorder="1" applyAlignment="1" applyProtection="1">
      <alignment horizontal="centerContinuous"/>
    </xf>
    <xf numFmtId="0" fontId="3" fillId="0" borderId="19" xfId="0" applyFont="1" applyBorder="1" applyProtection="1"/>
    <xf numFmtId="49" fontId="3" fillId="0" borderId="25" xfId="0" applyNumberFormat="1" applyFont="1" applyBorder="1" applyAlignment="1" applyProtection="1">
      <alignment horizontal="left"/>
    </xf>
    <xf numFmtId="0" fontId="1" fillId="0" borderId="26" xfId="0" applyFont="1" applyBorder="1" applyProtection="1"/>
    <xf numFmtId="0" fontId="3" fillId="0" borderId="3" xfId="0" applyFont="1" applyBorder="1" applyProtection="1"/>
    <xf numFmtId="49" fontId="3" fillId="0" borderId="2" xfId="0" applyNumberFormat="1" applyFont="1" applyBorder="1" applyProtection="1"/>
    <xf numFmtId="49" fontId="3" fillId="0" borderId="3" xfId="0" applyNumberFormat="1" applyFont="1" applyBorder="1" applyProtection="1"/>
    <xf numFmtId="0" fontId="3" fillId="0" borderId="15" xfId="0" applyFont="1" applyBorder="1" applyProtection="1"/>
    <xf numFmtId="0" fontId="3" fillId="0" borderId="27" xfId="0" applyFont="1" applyBorder="1" applyAlignment="1" applyProtection="1">
      <alignment horizontal="left"/>
    </xf>
    <xf numFmtId="0" fontId="7" fillId="0" borderId="26" xfId="0" applyFont="1" applyBorder="1" applyProtection="1"/>
    <xf numFmtId="49" fontId="3" fillId="0" borderId="27" xfId="0" applyNumberFormat="1" applyFont="1" applyBorder="1" applyAlignment="1" applyProtection="1">
      <alignment horizontal="left"/>
    </xf>
    <xf numFmtId="49" fontId="7" fillId="2" borderId="26" xfId="0" applyNumberFormat="1" applyFont="1" applyFill="1" applyBorder="1" applyProtection="1"/>
    <xf numFmtId="49" fontId="1" fillId="2" borderId="3" xfId="0" applyNumberFormat="1" applyFont="1" applyFill="1" applyBorder="1" applyProtection="1"/>
    <xf numFmtId="49" fontId="7" fillId="2" borderId="2" xfId="0" applyNumberFormat="1" applyFont="1" applyFill="1" applyBorder="1" applyProtection="1"/>
    <xf numFmtId="49" fontId="1" fillId="2" borderId="2" xfId="0" applyNumberFormat="1" applyFont="1" applyFill="1" applyBorder="1" applyProtection="1"/>
    <xf numFmtId="0" fontId="3" fillId="0" borderId="15" xfId="0" applyFont="1" applyFill="1" applyBorder="1" applyProtection="1"/>
    <xf numFmtId="3" fontId="3" fillId="0" borderId="27" xfId="0" applyNumberFormat="1" applyFont="1" applyBorder="1" applyAlignment="1" applyProtection="1">
      <alignment horizontal="left"/>
    </xf>
    <xf numFmtId="0" fontId="1" fillId="0" borderId="0" xfId="0" applyFont="1" applyFill="1" applyProtection="1"/>
    <xf numFmtId="49" fontId="7" fillId="2" borderId="28" xfId="0" applyNumberFormat="1" applyFont="1" applyFill="1" applyBorder="1" applyProtection="1"/>
    <xf numFmtId="49" fontId="1" fillId="2" borderId="5" xfId="0" applyNumberFormat="1" applyFont="1" applyFill="1" applyBorder="1" applyProtection="1"/>
    <xf numFmtId="49" fontId="7" fillId="2" borderId="0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3" fillId="0" borderId="15" xfId="0" applyNumberFormat="1" applyFont="1" applyBorder="1" applyAlignment="1" applyProtection="1">
      <alignment horizontal="left"/>
    </xf>
    <xf numFmtId="0" fontId="3" fillId="0" borderId="29" xfId="0" applyFont="1" applyBorder="1" applyProtection="1"/>
    <xf numFmtId="0" fontId="3" fillId="0" borderId="15" xfId="0" applyNumberFormat="1" applyFont="1" applyBorder="1" applyProtection="1"/>
    <xf numFmtId="0" fontId="3" fillId="0" borderId="30" xfId="0" applyNumberFormat="1" applyFont="1" applyBorder="1" applyAlignment="1" applyProtection="1">
      <alignment horizontal="left"/>
    </xf>
    <xf numFmtId="0" fontId="1" fillId="0" borderId="0" xfId="0" applyNumberFormat="1" applyFont="1" applyBorder="1" applyProtection="1"/>
    <xf numFmtId="0" fontId="1" fillId="0" borderId="0" xfId="0" applyNumberFormat="1" applyFont="1" applyProtection="1"/>
    <xf numFmtId="0" fontId="3" fillId="0" borderId="30" xfId="0" applyFont="1" applyBorder="1" applyAlignment="1" applyProtection="1">
      <alignment horizontal="left"/>
    </xf>
    <xf numFmtId="0" fontId="1" fillId="0" borderId="0" xfId="0" applyFont="1" applyBorder="1" applyProtection="1"/>
    <xf numFmtId="0" fontId="3" fillId="0" borderId="15" xfId="0" applyFont="1" applyFill="1" applyBorder="1" applyAlignment="1" applyProtection="1"/>
    <xf numFmtId="0" fontId="3" fillId="0" borderId="30" xfId="0" applyFont="1" applyFill="1" applyBorder="1" applyAlignment="1" applyProtection="1"/>
    <xf numFmtId="0" fontId="1" fillId="0" borderId="0" xfId="0" applyFont="1" applyFill="1" applyBorder="1" applyAlignment="1" applyProtection="1"/>
    <xf numFmtId="0" fontId="3" fillId="0" borderId="15" xfId="0" applyFont="1" applyBorder="1" applyAlignment="1" applyProtection="1"/>
    <xf numFmtId="0" fontId="3" fillId="0" borderId="30" xfId="0" applyFont="1" applyBorder="1" applyAlignment="1" applyProtection="1"/>
    <xf numFmtId="3" fontId="1" fillId="0" borderId="0" xfId="0" applyNumberFormat="1" applyFont="1" applyProtection="1"/>
    <xf numFmtId="0" fontId="3" fillId="0" borderId="26" xfId="0" applyFont="1" applyBorder="1" applyProtection="1"/>
    <xf numFmtId="0" fontId="3" fillId="0" borderId="19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Continuous" vertical="center"/>
    </xf>
    <xf numFmtId="0" fontId="6" fillId="0" borderId="33" xfId="0" applyFont="1" applyBorder="1" applyAlignment="1" applyProtection="1">
      <alignment horizontal="centerContinuous" vertical="center"/>
    </xf>
    <xf numFmtId="0" fontId="1" fillId="0" borderId="33" xfId="0" applyFont="1" applyBorder="1" applyAlignment="1" applyProtection="1">
      <alignment horizontal="centerContinuous" vertical="center"/>
    </xf>
    <xf numFmtId="0" fontId="1" fillId="0" borderId="34" xfId="0" applyFont="1" applyBorder="1" applyAlignment="1" applyProtection="1">
      <alignment horizontal="centerContinuous" vertical="center"/>
    </xf>
    <xf numFmtId="0" fontId="7" fillId="2" borderId="12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2" borderId="35" xfId="0" applyFont="1" applyFill="1" applyBorder="1" applyAlignment="1" applyProtection="1">
      <alignment horizontal="centerContinuous"/>
    </xf>
    <xf numFmtId="0" fontId="7" fillId="2" borderId="13" xfId="0" applyFont="1" applyFill="1" applyBorder="1" applyAlignment="1" applyProtection="1">
      <alignment horizontal="centerContinuous"/>
    </xf>
    <xf numFmtId="0" fontId="1" fillId="2" borderId="13" xfId="0" applyFont="1" applyFill="1" applyBorder="1" applyAlignment="1" applyProtection="1">
      <alignment horizontal="centerContinuous"/>
    </xf>
    <xf numFmtId="0" fontId="1" fillId="0" borderId="36" xfId="0" applyFont="1" applyBorder="1" applyProtection="1"/>
    <xf numFmtId="0" fontId="1" fillId="0" borderId="21" xfId="0" applyFont="1" applyBorder="1" applyProtection="1"/>
    <xf numFmtId="3" fontId="1" fillId="0" borderId="25" xfId="0" applyNumberFormat="1" applyFont="1" applyBorder="1" applyProtection="1"/>
    <xf numFmtId="0" fontId="1" fillId="0" borderId="22" xfId="0" applyFont="1" applyBorder="1" applyProtection="1"/>
    <xf numFmtId="3" fontId="1" fillId="0" borderId="24" xfId="0" applyNumberFormat="1" applyFont="1" applyBorder="1" applyProtection="1"/>
    <xf numFmtId="0" fontId="1" fillId="0" borderId="23" xfId="0" applyFont="1" applyBorder="1" applyProtection="1"/>
    <xf numFmtId="3" fontId="1" fillId="0" borderId="2" xfId="0" applyNumberFormat="1" applyFont="1" applyBorder="1" applyProtection="1"/>
    <xf numFmtId="0" fontId="1" fillId="0" borderId="3" xfId="0" applyFont="1" applyBorder="1" applyProtection="1"/>
    <xf numFmtId="0" fontId="1" fillId="0" borderId="37" xfId="0" applyFont="1" applyBorder="1" applyProtection="1"/>
    <xf numFmtId="0" fontId="1" fillId="0" borderId="21" xfId="0" applyFont="1" applyBorder="1" applyAlignment="1" applyProtection="1">
      <alignment shrinkToFit="1"/>
    </xf>
    <xf numFmtId="0" fontId="1" fillId="0" borderId="38" xfId="0" applyFont="1" applyBorder="1" applyProtection="1"/>
    <xf numFmtId="0" fontId="1" fillId="0" borderId="28" xfId="0" applyFont="1" applyBorder="1" applyProtection="1"/>
    <xf numFmtId="3" fontId="1" fillId="0" borderId="41" xfId="0" applyNumberFormat="1" applyFont="1" applyBorder="1" applyProtection="1"/>
    <xf numFmtId="0" fontId="1" fillId="0" borderId="39" xfId="0" applyFont="1" applyBorder="1" applyProtection="1"/>
    <xf numFmtId="3" fontId="1" fillId="0" borderId="42" xfId="0" applyNumberFormat="1" applyFont="1" applyBorder="1" applyProtection="1"/>
    <xf numFmtId="0" fontId="1" fillId="0" borderId="40" xfId="0" applyFont="1" applyBorder="1" applyProtection="1"/>
    <xf numFmtId="0" fontId="7" fillId="2" borderId="22" xfId="0" applyFont="1" applyFill="1" applyBorder="1" applyProtection="1"/>
    <xf numFmtId="0" fontId="7" fillId="2" borderId="24" xfId="0" applyFont="1" applyFill="1" applyBorder="1" applyProtection="1"/>
    <xf numFmtId="0" fontId="7" fillId="2" borderId="23" xfId="0" applyFont="1" applyFill="1" applyBorder="1" applyProtection="1"/>
    <xf numFmtId="0" fontId="7" fillId="2" borderId="43" xfId="0" applyFont="1" applyFill="1" applyBorder="1" applyProtection="1"/>
    <xf numFmtId="0" fontId="7" fillId="2" borderId="44" xfId="0" applyFont="1" applyFill="1" applyBorder="1" applyProtection="1"/>
    <xf numFmtId="0" fontId="1" fillId="0" borderId="5" xfId="0" applyFont="1" applyBorder="1" applyProtection="1"/>
    <xf numFmtId="0" fontId="1" fillId="0" borderId="4" xfId="0" applyFont="1" applyBorder="1" applyProtection="1"/>
    <xf numFmtId="0" fontId="1" fillId="0" borderId="45" xfId="0" applyFont="1" applyBorder="1" applyProtection="1"/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Border="1" applyProtection="1"/>
    <xf numFmtId="0" fontId="1" fillId="0" borderId="0" xfId="0" applyFont="1" applyFill="1" applyBorder="1" applyProtection="1"/>
    <xf numFmtId="0" fontId="1" fillId="0" borderId="18" xfId="0" applyFont="1" applyBorder="1" applyProtection="1"/>
    <xf numFmtId="0" fontId="1" fillId="0" borderId="20" xfId="0" applyFont="1" applyBorder="1" applyProtection="1"/>
    <xf numFmtId="0" fontId="1" fillId="0" borderId="46" xfId="0" applyFont="1" applyBorder="1" applyProtection="1"/>
    <xf numFmtId="0" fontId="1" fillId="0" borderId="7" xfId="0" applyFont="1" applyBorder="1" applyProtection="1"/>
    <xf numFmtId="165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Protection="1"/>
    <xf numFmtId="0" fontId="1" fillId="0" borderId="2" xfId="0" applyFont="1" applyBorder="1" applyProtection="1"/>
    <xf numFmtId="165" fontId="1" fillId="0" borderId="3" xfId="0" applyNumberFormat="1" applyFont="1" applyBorder="1" applyAlignment="1" applyProtection="1">
      <alignment horizontal="right"/>
    </xf>
    <xf numFmtId="0" fontId="6" fillId="2" borderId="39" xfId="0" applyFont="1" applyFill="1" applyBorder="1" applyProtection="1"/>
    <xf numFmtId="0" fontId="6" fillId="2" borderId="42" xfId="0" applyFont="1" applyFill="1" applyBorder="1" applyProtection="1"/>
    <xf numFmtId="0" fontId="6" fillId="2" borderId="40" xfId="0" applyFont="1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vertical="justify"/>
    </xf>
    <xf numFmtId="0" fontId="1" fillId="0" borderId="5" xfId="0" applyFont="1" applyBorder="1" applyProtection="1">
      <protection locked="0"/>
    </xf>
    <xf numFmtId="0" fontId="1" fillId="11" borderId="5" xfId="0" applyFont="1" applyFill="1" applyBorder="1" applyProtection="1">
      <protection locked="0"/>
    </xf>
    <xf numFmtId="4" fontId="8" fillId="10" borderId="16" xfId="1" applyNumberFormat="1" applyFont="1" applyFill="1" applyBorder="1" applyAlignment="1" applyProtection="1">
      <alignment horizontal="right"/>
      <protection locked="0"/>
    </xf>
    <xf numFmtId="14" fontId="28" fillId="11" borderId="0" xfId="0" applyNumberFormat="1" applyFont="1" applyFill="1" applyBorder="1" applyAlignment="1" applyProtection="1">
      <alignment horizontal="left"/>
      <protection locked="0"/>
    </xf>
    <xf numFmtId="0" fontId="28" fillId="11" borderId="0" xfId="0" applyFont="1" applyFill="1" applyBorder="1" applyAlignment="1" applyProtection="1">
      <alignment horizontal="left"/>
      <protection locked="0"/>
    </xf>
    <xf numFmtId="2" fontId="32" fillId="10" borderId="0" xfId="0" applyNumberFormat="1" applyFont="1" applyFill="1" applyAlignment="1" applyProtection="1">
      <alignment horizontal="right" vertical="center"/>
      <protection locked="0"/>
    </xf>
    <xf numFmtId="2" fontId="32" fillId="10" borderId="0" xfId="0" applyNumberFormat="1" applyFont="1" applyFill="1" applyAlignment="1" applyProtection="1">
      <alignment vertical="center"/>
      <protection locked="0"/>
    </xf>
    <xf numFmtId="2" fontId="32" fillId="10" borderId="0" xfId="0" applyNumberFormat="1" applyFont="1" applyFill="1" applyBorder="1" applyAlignment="1" applyProtection="1">
      <alignment vertical="center"/>
      <protection locked="0"/>
    </xf>
    <xf numFmtId="0" fontId="17" fillId="6" borderId="4" xfId="1" applyFont="1" applyFill="1" applyBorder="1" applyAlignment="1" applyProtection="1">
      <alignment horizontal="left" wrapText="1"/>
      <protection locked="0"/>
    </xf>
    <xf numFmtId="2" fontId="1" fillId="1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protection locked="0"/>
    </xf>
    <xf numFmtId="0" fontId="27" fillId="0" borderId="0" xfId="0" applyFont="1" applyFill="1" applyAlignment="1" applyProtection="1">
      <alignment vertical="center"/>
      <protection locked="0"/>
    </xf>
    <xf numFmtId="4" fontId="50" fillId="10" borderId="15" xfId="0" applyNumberFormat="1" applyFont="1" applyFill="1" applyBorder="1" applyAlignment="1" applyProtection="1">
      <alignment horizontal="right" vertical="center"/>
      <protection locked="0"/>
    </xf>
    <xf numFmtId="4" fontId="42" fillId="10" borderId="15" xfId="0" applyNumberFormat="1" applyFont="1" applyFill="1" applyBorder="1" applyAlignment="1" applyProtection="1">
      <alignment vertical="center"/>
      <protection locked="0"/>
    </xf>
    <xf numFmtId="4" fontId="50" fillId="10" borderId="15" xfId="0" applyNumberFormat="1" applyFont="1" applyFill="1" applyBorder="1" applyAlignment="1" applyProtection="1">
      <alignment vertical="center"/>
      <protection locked="0"/>
    </xf>
    <xf numFmtId="4" fontId="50" fillId="10" borderId="16" xfId="0" applyNumberFormat="1" applyFont="1" applyFill="1" applyBorder="1" applyAlignment="1" applyProtection="1">
      <alignment vertical="center"/>
      <protection locked="0"/>
    </xf>
    <xf numFmtId="4" fontId="8" fillId="10" borderId="15" xfId="1" applyNumberFormat="1" applyFont="1" applyFill="1" applyBorder="1" applyAlignment="1" applyProtection="1">
      <alignment horizontal="right"/>
      <protection locked="0"/>
    </xf>
    <xf numFmtId="4" fontId="8" fillId="10" borderId="15" xfId="1" applyNumberFormat="1" applyFont="1" applyFill="1" applyBorder="1" applyAlignment="1" applyProtection="1">
      <alignment horizontal="right" vertical="top"/>
      <protection locked="0"/>
    </xf>
    <xf numFmtId="4" fontId="24" fillId="10" borderId="15" xfId="0" applyNumberFormat="1" applyFont="1" applyFill="1" applyBorder="1" applyAlignment="1" applyProtection="1">
      <alignment vertical="top"/>
      <protection locked="0"/>
    </xf>
    <xf numFmtId="4" fontId="1" fillId="2" borderId="3" xfId="1" applyNumberFormat="1" applyFont="1" applyFill="1" applyBorder="1" applyAlignment="1" applyProtection="1">
      <alignment horizontal="right"/>
      <protection locked="0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wrapText="1"/>
    </xf>
    <xf numFmtId="167" fontId="1" fillId="0" borderId="1" xfId="0" applyNumberFormat="1" applyFont="1" applyBorder="1" applyAlignment="1" applyProtection="1">
      <alignment horizontal="right" indent="2"/>
    </xf>
    <xf numFmtId="167" fontId="1" fillId="0" borderId="30" xfId="0" applyNumberFormat="1" applyFont="1" applyBorder="1" applyAlignment="1" applyProtection="1">
      <alignment horizontal="right" indent="2"/>
    </xf>
    <xf numFmtId="167" fontId="6" fillId="2" borderId="47" xfId="0" applyNumberFormat="1" applyFont="1" applyFill="1" applyBorder="1" applyAlignment="1" applyProtection="1">
      <alignment horizontal="right" indent="2"/>
    </xf>
    <xf numFmtId="167" fontId="6" fillId="2" borderId="48" xfId="0" applyNumberFormat="1" applyFont="1" applyFill="1" applyBorder="1" applyAlignment="1" applyProtection="1">
      <alignment horizontal="right" indent="2"/>
    </xf>
    <xf numFmtId="0" fontId="8" fillId="0" borderId="0" xfId="0" applyFont="1" applyAlignment="1" applyProtection="1">
      <alignment horizontal="left" vertical="top" wrapText="1"/>
    </xf>
    <xf numFmtId="0" fontId="1" fillId="0" borderId="39" xfId="0" applyFont="1" applyBorder="1" applyAlignment="1" applyProtection="1">
      <alignment horizontal="center" shrinkToFit="1"/>
    </xf>
    <xf numFmtId="0" fontId="1" fillId="0" borderId="40" xfId="0" applyFont="1" applyBorder="1" applyAlignment="1" applyProtection="1">
      <alignment horizontal="center" shrinkToFit="1"/>
    </xf>
    <xf numFmtId="0" fontId="3" fillId="0" borderId="1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11" borderId="15" xfId="0" applyFont="1" applyFill="1" applyBorder="1" applyAlignment="1" applyProtection="1">
      <alignment horizontal="left"/>
      <protection locked="0"/>
    </xf>
    <xf numFmtId="0" fontId="3" fillId="11" borderId="15" xfId="0" applyFont="1" applyFill="1" applyBorder="1" applyAlignment="1" applyProtection="1">
      <alignment horizontal="center"/>
      <protection locked="0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49" fontId="17" fillId="6" borderId="62" xfId="1" applyNumberFormat="1" applyFont="1" applyFill="1" applyBorder="1" applyAlignment="1">
      <alignment horizontal="left" wrapText="1"/>
    </xf>
    <xf numFmtId="49" fontId="18" fillId="0" borderId="63" xfId="0" applyNumberFormat="1" applyFont="1" applyBorder="1" applyAlignment="1">
      <alignment horizontal="left" wrapText="1"/>
    </xf>
    <xf numFmtId="0" fontId="14" fillId="6" borderId="4" xfId="1" applyNumberFormat="1" applyFont="1" applyFill="1" applyBorder="1" applyAlignment="1">
      <alignment horizontal="left" wrapText="1" indent="1"/>
    </xf>
    <xf numFmtId="0" fontId="15" fillId="0" borderId="0" xfId="0" applyNumberFormat="1" applyFont="1"/>
    <xf numFmtId="0" fontId="15" fillId="0" borderId="5" xfId="0" applyNumberFormat="1" applyFont="1" applyBorder="1"/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14" fillId="6" borderId="62" xfId="1" applyNumberFormat="1" applyFont="1" applyFill="1" applyBorder="1" applyAlignment="1">
      <alignment horizontal="left" wrapText="1"/>
    </xf>
    <xf numFmtId="49" fontId="23" fillId="0" borderId="1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 wrapText="1"/>
    </xf>
    <xf numFmtId="0" fontId="10" fillId="0" borderId="56" xfId="1" applyFont="1" applyBorder="1" applyAlignment="1">
      <alignment horizontal="center" vertical="center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49" fontId="23" fillId="0" borderId="67" xfId="0" applyNumberFormat="1" applyFont="1" applyBorder="1" applyAlignment="1">
      <alignment wrapText="1"/>
    </xf>
    <xf numFmtId="49" fontId="23" fillId="0" borderId="67" xfId="0" applyNumberFormat="1" applyFont="1" applyBorder="1"/>
    <xf numFmtId="49" fontId="23" fillId="0" borderId="68" xfId="0" applyNumberFormat="1" applyFont="1" applyBorder="1"/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49" fontId="23" fillId="0" borderId="71" xfId="0" applyNumberFormat="1" applyFont="1" applyBorder="1" applyAlignment="1">
      <alignment wrapText="1"/>
    </xf>
    <xf numFmtId="49" fontId="23" fillId="0" borderId="71" xfId="0" applyNumberFormat="1" applyFont="1" applyBorder="1"/>
    <xf numFmtId="49" fontId="23" fillId="0" borderId="72" xfId="0" applyNumberFormat="1" applyFont="1" applyBorder="1"/>
  </cellXfs>
  <cellStyles count="3">
    <cellStyle name="Normální" xfId="0" builtinId="0"/>
    <cellStyle name="normální_DEMOLICE VLASTNÍHO OBJEKTU (Rozpočet)(1)" xfId="2"/>
    <cellStyle name="normální_POL.XLS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152400</xdr:rowOff>
    </xdr:from>
    <xdr:to>
      <xdr:col>1</xdr:col>
      <xdr:colOff>1562100</xdr:colOff>
      <xdr:row>5</xdr:row>
      <xdr:rowOff>1076325</xdr:rowOff>
    </xdr:to>
    <xdr:pic>
      <xdr:nvPicPr>
        <xdr:cNvPr id="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792"/>
        <a:stretch>
          <a:fillRect/>
        </a:stretch>
      </xdr:blipFill>
      <xdr:spPr bwMode="auto">
        <a:xfrm>
          <a:off x="590550" y="5562600"/>
          <a:ext cx="1524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</xdr:row>
      <xdr:rowOff>38100</xdr:rowOff>
    </xdr:from>
    <xdr:to>
      <xdr:col>1</xdr:col>
      <xdr:colOff>1457325</xdr:colOff>
      <xdr:row>4</xdr:row>
      <xdr:rowOff>1962150</xdr:rowOff>
    </xdr:to>
    <xdr:pic>
      <xdr:nvPicPr>
        <xdr:cNvPr id="3" name="Picture 11" descr="011803-W8265-Arcluce-eco-c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448" t="2362" r="9448" b="1889"/>
        <a:stretch>
          <a:fillRect/>
        </a:stretch>
      </xdr:blipFill>
      <xdr:spPr bwMode="auto">
        <a:xfrm>
          <a:off x="657225" y="3429000"/>
          <a:ext cx="13525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</xdr:row>
      <xdr:rowOff>95250</xdr:rowOff>
    </xdr:from>
    <xdr:to>
      <xdr:col>1</xdr:col>
      <xdr:colOff>1752600</xdr:colOff>
      <xdr:row>2</xdr:row>
      <xdr:rowOff>1171575</xdr:rowOff>
    </xdr:to>
    <xdr:pic>
      <xdr:nvPicPr>
        <xdr:cNvPr id="4" name="Picture 13" descr="269-image-Prima_T8_PC_VP_E_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9227" b="3691"/>
        <a:stretch>
          <a:fillRect/>
        </a:stretch>
      </xdr:blipFill>
      <xdr:spPr bwMode="auto">
        <a:xfrm>
          <a:off x="657225" y="857250"/>
          <a:ext cx="16478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</xdr:row>
      <xdr:rowOff>95250</xdr:rowOff>
    </xdr:from>
    <xdr:to>
      <xdr:col>1</xdr:col>
      <xdr:colOff>1752600</xdr:colOff>
      <xdr:row>3</xdr:row>
      <xdr:rowOff>1171575</xdr:rowOff>
    </xdr:to>
    <xdr:pic>
      <xdr:nvPicPr>
        <xdr:cNvPr id="5" name="Picture 14" descr="269-image-Prima_T8_PC_VP_E_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9227" b="3691"/>
        <a:stretch>
          <a:fillRect/>
        </a:stretch>
      </xdr:blipFill>
      <xdr:spPr bwMode="auto">
        <a:xfrm>
          <a:off x="657225" y="2171700"/>
          <a:ext cx="16478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2</xdr:row>
      <xdr:rowOff>714375</xdr:rowOff>
    </xdr:from>
    <xdr:to>
      <xdr:col>1</xdr:col>
      <xdr:colOff>923925</xdr:colOff>
      <xdr:row>2</xdr:row>
      <xdr:rowOff>2047875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1390650"/>
          <a:ext cx="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781050</xdr:colOff>
      <xdr:row>2</xdr:row>
      <xdr:rowOff>790575</xdr:rowOff>
    </xdr:from>
    <xdr:to>
      <xdr:col>1</xdr:col>
      <xdr:colOff>781050</xdr:colOff>
      <xdr:row>3</xdr:row>
      <xdr:rowOff>0</xdr:rowOff>
    </xdr:to>
    <xdr:pic>
      <xdr:nvPicPr>
        <xdr:cNvPr id="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466850"/>
          <a:ext cx="20478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790575</xdr:colOff>
      <xdr:row>2</xdr:row>
      <xdr:rowOff>752475</xdr:rowOff>
    </xdr:from>
    <xdr:to>
      <xdr:col>1</xdr:col>
      <xdr:colOff>2838450</xdr:colOff>
      <xdr:row>2</xdr:row>
      <xdr:rowOff>2085975</xdr:rowOff>
    </xdr:to>
    <xdr:pic>
      <xdr:nvPicPr>
        <xdr:cNvPr id="4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1428750"/>
          <a:ext cx="20478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53"/>
  <sheetViews>
    <sheetView showGridLines="0" topLeftCell="B1" zoomScaleNormal="100" zoomScaleSheetLayoutView="75" workbookViewId="0">
      <selection activeCell="I20" sqref="I20:J23"/>
    </sheetView>
  </sheetViews>
  <sheetFormatPr defaultRowHeight="12.75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8.2851562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/>
    <row r="2" spans="2:15" ht="17.25" customHeight="1">
      <c r="B2" s="3"/>
      <c r="C2" s="4" t="s">
        <v>1635</v>
      </c>
      <c r="E2" s="5"/>
      <c r="F2" s="4"/>
      <c r="G2" s="6"/>
      <c r="H2" s="7" t="s">
        <v>0</v>
      </c>
      <c r="I2" s="447"/>
      <c r="K2" s="3"/>
    </row>
    <row r="3" spans="2:15" ht="6" customHeight="1">
      <c r="C3" s="9"/>
      <c r="D3" s="10" t="s">
        <v>1</v>
      </c>
    </row>
    <row r="4" spans="2:15" ht="4.5" customHeight="1"/>
    <row r="5" spans="2:15" ht="13.5" customHeight="1">
      <c r="C5" s="11" t="s">
        <v>2</v>
      </c>
      <c r="D5" s="12"/>
      <c r="E5" s="13" t="s">
        <v>1361</v>
      </c>
      <c r="F5" s="14"/>
      <c r="G5" s="15"/>
      <c r="H5" s="14"/>
      <c r="I5" s="15"/>
      <c r="O5" s="8"/>
    </row>
    <row r="6" spans="2:15" ht="13.5" customHeight="1">
      <c r="C6" s="11"/>
      <c r="D6" s="12"/>
      <c r="E6" s="13" t="s">
        <v>1362</v>
      </c>
      <c r="F6" s="14"/>
      <c r="G6" s="15"/>
      <c r="H6" s="14"/>
      <c r="I6" s="15"/>
      <c r="O6" s="8"/>
    </row>
    <row r="8" spans="2:15">
      <c r="C8" s="16" t="s">
        <v>3</v>
      </c>
      <c r="D8" s="17" t="s">
        <v>218</v>
      </c>
      <c r="H8" s="18" t="s">
        <v>4</v>
      </c>
      <c r="J8" s="17"/>
      <c r="K8" s="17"/>
    </row>
    <row r="9" spans="2:15">
      <c r="D9" s="17" t="s">
        <v>1634</v>
      </c>
      <c r="H9" s="18" t="s">
        <v>5</v>
      </c>
      <c r="J9" s="17"/>
      <c r="K9" s="17"/>
    </row>
    <row r="10" spans="2:15">
      <c r="C10" s="18"/>
      <c r="D10" s="17"/>
      <c r="H10" s="18"/>
      <c r="J10" s="17"/>
    </row>
    <row r="11" spans="2:15">
      <c r="H11" s="18"/>
      <c r="J11" s="17"/>
    </row>
    <row r="12" spans="2:15">
      <c r="C12" s="16" t="s">
        <v>6</v>
      </c>
      <c r="D12" s="444" t="s">
        <v>217</v>
      </c>
      <c r="E12" s="445"/>
      <c r="F12" s="443"/>
      <c r="H12" s="18" t="s">
        <v>4</v>
      </c>
      <c r="I12" s="446"/>
      <c r="J12" s="17"/>
      <c r="K12" s="17"/>
    </row>
    <row r="13" spans="2:15">
      <c r="D13" s="444"/>
      <c r="E13" s="445"/>
      <c r="F13" s="443"/>
      <c r="H13" s="18" t="s">
        <v>5</v>
      </c>
      <c r="I13" s="446"/>
      <c r="J13" s="17"/>
      <c r="K13" s="17"/>
    </row>
    <row r="14" spans="2:15" ht="12" customHeight="1">
      <c r="C14" s="18"/>
      <c r="D14" s="444"/>
      <c r="E14" s="445"/>
      <c r="F14" s="443"/>
      <c r="J14" s="18"/>
    </row>
    <row r="15" spans="2:15" ht="24.75" customHeight="1">
      <c r="C15" s="19" t="s">
        <v>7</v>
      </c>
      <c r="D15" s="445"/>
      <c r="E15" s="445"/>
      <c r="F15" s="443"/>
      <c r="H15" s="19" t="s">
        <v>8</v>
      </c>
      <c r="J15" s="18"/>
    </row>
    <row r="16" spans="2:15" ht="12.75" customHeight="1">
      <c r="J16" s="18"/>
    </row>
    <row r="17" spans="2:12" ht="28.5" customHeight="1">
      <c r="C17" s="19" t="s">
        <v>9</v>
      </c>
      <c r="H17" s="19" t="s">
        <v>9</v>
      </c>
    </row>
    <row r="18" spans="2:12" ht="25.5" customHeight="1"/>
    <row r="19" spans="2:12" ht="13.5" customHeight="1">
      <c r="B19" s="20"/>
      <c r="C19" s="21"/>
      <c r="D19" s="21"/>
      <c r="E19" s="22"/>
      <c r="F19" s="23"/>
      <c r="G19" s="24"/>
      <c r="H19" s="25"/>
      <c r="I19" s="24"/>
      <c r="J19" s="26" t="s">
        <v>10</v>
      </c>
      <c r="K19" s="27"/>
    </row>
    <row r="20" spans="2:12" ht="15" customHeight="1">
      <c r="B20" s="28" t="s">
        <v>11</v>
      </c>
      <c r="C20" s="29"/>
      <c r="D20" s="30">
        <v>15</v>
      </c>
      <c r="E20" s="31" t="s">
        <v>12</v>
      </c>
      <c r="F20" s="32"/>
      <c r="G20" s="431"/>
      <c r="H20" s="431"/>
      <c r="I20" s="564">
        <f>ROUND(G37,0)</f>
        <v>0</v>
      </c>
      <c r="J20" s="565"/>
      <c r="K20" s="33"/>
    </row>
    <row r="21" spans="2:12">
      <c r="B21" s="28" t="s">
        <v>13</v>
      </c>
      <c r="C21" s="29"/>
      <c r="D21" s="30">
        <f>SazbaDPH1</f>
        <v>15</v>
      </c>
      <c r="E21" s="31" t="s">
        <v>12</v>
      </c>
      <c r="F21" s="34"/>
      <c r="G21" s="432"/>
      <c r="H21" s="432"/>
      <c r="I21" s="566">
        <f>ROUND(I20*D21/100,0)</f>
        <v>0</v>
      </c>
      <c r="J21" s="567"/>
      <c r="K21" s="33"/>
    </row>
    <row r="22" spans="2:12">
      <c r="B22" s="28" t="s">
        <v>11</v>
      </c>
      <c r="C22" s="29"/>
      <c r="D22" s="30">
        <v>21</v>
      </c>
      <c r="E22" s="31" t="s">
        <v>12</v>
      </c>
      <c r="F22" s="34"/>
      <c r="G22" s="432"/>
      <c r="H22" s="432"/>
      <c r="I22" s="566">
        <f>ROUND(H37,0)</f>
        <v>0</v>
      </c>
      <c r="J22" s="567"/>
      <c r="K22" s="33"/>
    </row>
    <row r="23" spans="2:12" ht="13.5" thickBot="1">
      <c r="B23" s="28" t="s">
        <v>13</v>
      </c>
      <c r="C23" s="29"/>
      <c r="D23" s="30">
        <f>SazbaDPH2</f>
        <v>21</v>
      </c>
      <c r="E23" s="31" t="s">
        <v>12</v>
      </c>
      <c r="F23" s="35"/>
      <c r="G23" s="433"/>
      <c r="H23" s="433"/>
      <c r="I23" s="568">
        <f>ROUND(I22*D22/100,0)</f>
        <v>0</v>
      </c>
      <c r="J23" s="569"/>
      <c r="K23" s="33"/>
    </row>
    <row r="24" spans="2:12" ht="16.5" thickBot="1">
      <c r="B24" s="36" t="s">
        <v>14</v>
      </c>
      <c r="C24" s="37"/>
      <c r="D24" s="37"/>
      <c r="E24" s="38"/>
      <c r="F24" s="39"/>
      <c r="G24" s="40"/>
      <c r="H24" s="40"/>
      <c r="I24" s="570">
        <f>SUM(I20:I23)</f>
        <v>0</v>
      </c>
      <c r="J24" s="571"/>
      <c r="K24" s="41"/>
    </row>
    <row r="27" spans="2:12" ht="1.5" customHeight="1"/>
    <row r="28" spans="2:12" ht="15.75" customHeight="1">
      <c r="B28" s="13" t="s">
        <v>15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2:12" ht="5.25" customHeight="1">
      <c r="L29" s="43"/>
    </row>
    <row r="30" spans="2:12" ht="24" customHeight="1">
      <c r="B30" s="44" t="s">
        <v>16</v>
      </c>
      <c r="C30" s="45"/>
      <c r="D30" s="45"/>
      <c r="E30" s="46"/>
      <c r="F30" s="47" t="s">
        <v>17</v>
      </c>
      <c r="G30" s="48" t="str">
        <f>CONCATENATE("Základ DPH ",SazbaDPH1," %")</f>
        <v>Základ DPH 15 %</v>
      </c>
      <c r="H30" s="47" t="str">
        <f>CONCATENATE("Základ DPH ",SazbaDPH2," %")</f>
        <v>Základ DPH 21 %</v>
      </c>
      <c r="I30" s="47" t="s">
        <v>18</v>
      </c>
      <c r="J30" s="47" t="s">
        <v>12</v>
      </c>
    </row>
    <row r="31" spans="2:12">
      <c r="B31" s="49" t="s">
        <v>1363</v>
      </c>
      <c r="C31" s="50" t="s">
        <v>93</v>
      </c>
      <c r="D31" s="51"/>
      <c r="E31" s="52"/>
      <c r="F31" s="53">
        <f>G31+H31+I31</f>
        <v>0</v>
      </c>
      <c r="G31" s="54">
        <v>0</v>
      </c>
      <c r="H31" s="55">
        <f t="shared" ref="H31:H35" si="0">SUM(H44)</f>
        <v>0</v>
      </c>
      <c r="I31" s="55">
        <f t="shared" ref="I31:I36" si="1">(G31*SazbaDPH1)/100+(H31*SazbaDPH2)/100</f>
        <v>0</v>
      </c>
      <c r="J31" s="56" t="str">
        <f t="shared" ref="J31:J36" si="2">IF(CelkemObjekty=0,"",F31/CelkemObjekty*100)</f>
        <v/>
      </c>
    </row>
    <row r="32" spans="2:12">
      <c r="B32" s="57" t="s">
        <v>1364</v>
      </c>
      <c r="C32" s="58" t="s">
        <v>222</v>
      </c>
      <c r="D32" s="59"/>
      <c r="E32" s="60"/>
      <c r="F32" s="61">
        <f t="shared" ref="F32:F36" si="3">G32+H32+I32</f>
        <v>0</v>
      </c>
      <c r="G32" s="62">
        <v>0</v>
      </c>
      <c r="H32" s="63">
        <f t="shared" si="0"/>
        <v>0</v>
      </c>
      <c r="I32" s="63">
        <f t="shared" si="1"/>
        <v>0</v>
      </c>
      <c r="J32" s="56" t="str">
        <f t="shared" si="2"/>
        <v/>
      </c>
    </row>
    <row r="33" spans="2:11">
      <c r="B33" s="57" t="s">
        <v>1365</v>
      </c>
      <c r="C33" s="58" t="s">
        <v>920</v>
      </c>
      <c r="D33" s="59"/>
      <c r="E33" s="60"/>
      <c r="F33" s="61">
        <f t="shared" si="3"/>
        <v>0</v>
      </c>
      <c r="G33" s="62">
        <v>0</v>
      </c>
      <c r="H33" s="63">
        <f t="shared" si="0"/>
        <v>0</v>
      </c>
      <c r="I33" s="63">
        <f t="shared" si="1"/>
        <v>0</v>
      </c>
      <c r="J33" s="56" t="str">
        <f t="shared" si="2"/>
        <v/>
      </c>
    </row>
    <row r="34" spans="2:11">
      <c r="B34" s="57" t="s">
        <v>1366</v>
      </c>
      <c r="C34" s="58" t="s">
        <v>1023</v>
      </c>
      <c r="D34" s="59"/>
      <c r="E34" s="60"/>
      <c r="F34" s="61">
        <f t="shared" si="3"/>
        <v>0</v>
      </c>
      <c r="G34" s="62">
        <v>0</v>
      </c>
      <c r="H34" s="63">
        <f t="shared" si="0"/>
        <v>0</v>
      </c>
      <c r="I34" s="63">
        <f t="shared" si="1"/>
        <v>0</v>
      </c>
      <c r="J34" s="56" t="str">
        <f t="shared" si="2"/>
        <v/>
      </c>
    </row>
    <row r="35" spans="2:11">
      <c r="B35" s="57" t="s">
        <v>1367</v>
      </c>
      <c r="C35" s="58" t="s">
        <v>1132</v>
      </c>
      <c r="D35" s="59"/>
      <c r="E35" s="60"/>
      <c r="F35" s="61">
        <f t="shared" si="3"/>
        <v>0</v>
      </c>
      <c r="G35" s="62">
        <v>0</v>
      </c>
      <c r="H35" s="63">
        <f t="shared" si="0"/>
        <v>0</v>
      </c>
      <c r="I35" s="63">
        <f t="shared" si="1"/>
        <v>0</v>
      </c>
      <c r="J35" s="56" t="str">
        <f t="shared" si="2"/>
        <v/>
      </c>
    </row>
    <row r="36" spans="2:11">
      <c r="B36" s="57" t="s">
        <v>1368</v>
      </c>
      <c r="C36" s="58" t="s">
        <v>1369</v>
      </c>
      <c r="D36" s="59"/>
      <c r="E36" s="60"/>
      <c r="F36" s="61">
        <f t="shared" si="3"/>
        <v>0</v>
      </c>
      <c r="G36" s="62">
        <v>0</v>
      </c>
      <c r="H36" s="63">
        <f>SUM(ONS!G20)</f>
        <v>0</v>
      </c>
      <c r="I36" s="63">
        <f t="shared" si="1"/>
        <v>0</v>
      </c>
      <c r="J36" s="56" t="str">
        <f t="shared" si="2"/>
        <v/>
      </c>
    </row>
    <row r="37" spans="2:11" ht="17.25" customHeight="1">
      <c r="B37" s="64" t="s">
        <v>19</v>
      </c>
      <c r="C37" s="65"/>
      <c r="D37" s="66"/>
      <c r="E37" s="67"/>
      <c r="F37" s="68">
        <f>SUM(F31:F36)</f>
        <v>0</v>
      </c>
      <c r="G37" s="68">
        <f>SUM(G31:G36)</f>
        <v>0</v>
      </c>
      <c r="H37" s="68">
        <f>SUM(H31:H36)</f>
        <v>0</v>
      </c>
      <c r="I37" s="68">
        <f>SUM(I31:I36)</f>
        <v>0</v>
      </c>
      <c r="J37" s="69" t="str">
        <f t="shared" ref="J37" si="4">IF(CelkemObjekty=0,"",F37/CelkemObjekty*100)</f>
        <v/>
      </c>
    </row>
    <row r="38" spans="2:11"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2:11" ht="9.7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2:11" ht="7.5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2:11" ht="18">
      <c r="B41" s="13" t="s">
        <v>20</v>
      </c>
      <c r="C41" s="42"/>
      <c r="D41" s="42"/>
      <c r="E41" s="42"/>
      <c r="F41" s="42"/>
      <c r="G41" s="42"/>
      <c r="H41" s="42"/>
      <c r="I41" s="42"/>
      <c r="J41" s="42"/>
      <c r="K41" s="70"/>
    </row>
    <row r="42" spans="2:11">
      <c r="K42" s="70"/>
    </row>
    <row r="43" spans="2:11" ht="25.5">
      <c r="B43" s="71" t="s">
        <v>21</v>
      </c>
      <c r="C43" s="72" t="s">
        <v>22</v>
      </c>
      <c r="D43" s="45"/>
      <c r="E43" s="46"/>
      <c r="F43" s="47" t="s">
        <v>17</v>
      </c>
      <c r="G43" s="48" t="str">
        <f>CONCATENATE("Základ DPH ",SazbaDPH1," %")</f>
        <v>Základ DPH 15 %</v>
      </c>
      <c r="H43" s="47" t="str">
        <f>CONCATENATE("Základ DPH ",SazbaDPH2," %")</f>
        <v>Základ DPH 21 %</v>
      </c>
      <c r="I43" s="48" t="s">
        <v>18</v>
      </c>
      <c r="J43" s="47" t="s">
        <v>12</v>
      </c>
    </row>
    <row r="44" spans="2:11">
      <c r="B44" s="73" t="s">
        <v>1363</v>
      </c>
      <c r="C44" s="74" t="s">
        <v>220</v>
      </c>
      <c r="D44" s="51"/>
      <c r="E44" s="52"/>
      <c r="F44" s="53">
        <f>G44+H44+I44</f>
        <v>0</v>
      </c>
      <c r="G44" s="54">
        <v>0</v>
      </c>
      <c r="H44" s="55">
        <f>SUM('SO01 KL'!C23)</f>
        <v>0</v>
      </c>
      <c r="I44" s="62">
        <f t="shared" ref="I44:I48" si="5">(G44*SazbaDPH1)/100+(H44*SazbaDPH2)/100</f>
        <v>0</v>
      </c>
      <c r="J44" s="56" t="str">
        <f t="shared" ref="J44:J48" si="6">IF(CelkemObjekty=0,"",F44/CelkemObjekty*100)</f>
        <v/>
      </c>
    </row>
    <row r="45" spans="2:11">
      <c r="B45" s="75" t="s">
        <v>1364</v>
      </c>
      <c r="C45" s="76" t="s">
        <v>918</v>
      </c>
      <c r="D45" s="59"/>
      <c r="E45" s="60"/>
      <c r="F45" s="61">
        <f t="shared" ref="F45:F48" si="7">G45+H45+I45</f>
        <v>0</v>
      </c>
      <c r="G45" s="62">
        <v>0</v>
      </c>
      <c r="H45" s="63">
        <f>SUM('SO02 KL'!C23)</f>
        <v>0</v>
      </c>
      <c r="I45" s="62">
        <f t="shared" si="5"/>
        <v>0</v>
      </c>
      <c r="J45" s="56" t="str">
        <f t="shared" si="6"/>
        <v/>
      </c>
    </row>
    <row r="46" spans="2:11">
      <c r="B46" s="75" t="s">
        <v>1365</v>
      </c>
      <c r="C46" s="76" t="s">
        <v>1021</v>
      </c>
      <c r="D46" s="59"/>
      <c r="E46" s="60"/>
      <c r="F46" s="61">
        <f t="shared" si="7"/>
        <v>0</v>
      </c>
      <c r="G46" s="62">
        <v>0</v>
      </c>
      <c r="H46" s="63">
        <f>SUM('IO03 KL'!C23)</f>
        <v>0</v>
      </c>
      <c r="I46" s="62">
        <f t="shared" si="5"/>
        <v>0</v>
      </c>
      <c r="J46" s="56" t="str">
        <f t="shared" si="6"/>
        <v/>
      </c>
    </row>
    <row r="47" spans="2:11">
      <c r="B47" s="75" t="s">
        <v>1366</v>
      </c>
      <c r="C47" s="76" t="s">
        <v>1130</v>
      </c>
      <c r="D47" s="59"/>
      <c r="E47" s="60"/>
      <c r="F47" s="61">
        <f t="shared" si="7"/>
        <v>0</v>
      </c>
      <c r="G47" s="62">
        <v>0</v>
      </c>
      <c r="H47" s="63">
        <f>SUM('SO04 KL'!C23)</f>
        <v>0</v>
      </c>
      <c r="I47" s="62">
        <f t="shared" si="5"/>
        <v>0</v>
      </c>
      <c r="J47" s="56" t="str">
        <f t="shared" si="6"/>
        <v/>
      </c>
    </row>
    <row r="48" spans="2:11">
      <c r="B48" s="75" t="s">
        <v>1367</v>
      </c>
      <c r="C48" s="76" t="s">
        <v>1360</v>
      </c>
      <c r="D48" s="59"/>
      <c r="E48" s="60"/>
      <c r="F48" s="61">
        <f t="shared" si="7"/>
        <v>0</v>
      </c>
      <c r="G48" s="62">
        <v>0</v>
      </c>
      <c r="H48" s="63">
        <f>SUM('IO05 KL'!C23)</f>
        <v>0</v>
      </c>
      <c r="I48" s="62">
        <f t="shared" si="5"/>
        <v>0</v>
      </c>
      <c r="J48" s="56" t="str">
        <f t="shared" si="6"/>
        <v/>
      </c>
    </row>
    <row r="49" spans="2:10">
      <c r="B49" s="64" t="s">
        <v>19</v>
      </c>
      <c r="C49" s="65"/>
      <c r="D49" s="66"/>
      <c r="E49" s="67"/>
      <c r="F49" s="68">
        <f>SUM(F44:F48)</f>
        <v>0</v>
      </c>
      <c r="G49" s="77">
        <f>SUM(G44:G48)</f>
        <v>0</v>
      </c>
      <c r="H49" s="68">
        <f>SUM(H44:H48)</f>
        <v>0</v>
      </c>
      <c r="I49" s="77">
        <f>SUM(I44:I48)</f>
        <v>0</v>
      </c>
      <c r="J49" s="69" t="str">
        <f t="shared" ref="J49" si="8">IF(CelkemObjekty=0,"",F49/CelkemObjekty*100)</f>
        <v/>
      </c>
    </row>
    <row r="50" spans="2:10" ht="9" customHeight="1"/>
    <row r="51" spans="2:10" ht="6" customHeight="1"/>
    <row r="52" spans="2:10" ht="3" customHeight="1"/>
    <row r="53" spans="2:10" ht="6.75" customHeight="1"/>
  </sheetData>
  <sheetProtection algorithmName="SHA-512" hashValue="xR8YA5gdcVlW+AY9NS87LIGwg1SnGtdAiivHteDZJVAoOmKJQX2seeBd1DwSsGgVhuceWgH4kuEaurPjIH1yyQ==" saltValue="4SpbUXm0/sRwPRpG6W6X7w==" spinCount="100000" sheet="1" objects="1" scenarios="1" formatColumns="0"/>
  <sortState ref="B831:K870">
    <sortCondition ref="B831"/>
  </sortState>
  <mergeCells count="5">
    <mergeCell ref="I20:J20"/>
    <mergeCell ref="I21:J21"/>
    <mergeCell ref="I22:J22"/>
    <mergeCell ref="I23:J23"/>
    <mergeCell ref="I24:J24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zoomScaleNormal="100" workbookViewId="0">
      <pane ySplit="2" topLeftCell="A36" activePane="bottomLeft" state="frozen"/>
      <selection pane="bottomLeft" activeCell="G45" sqref="G45"/>
    </sheetView>
  </sheetViews>
  <sheetFormatPr defaultRowHeight="12.75"/>
  <cols>
    <col min="1" max="1" width="5.7109375" style="351" customWidth="1"/>
    <col min="2" max="2" width="55.5703125" style="351" customWidth="1"/>
    <col min="3" max="3" width="5.42578125" style="359" customWidth="1"/>
    <col min="4" max="4" width="8.42578125" style="359" customWidth="1"/>
    <col min="5" max="5" width="9.85546875" style="361" customWidth="1"/>
    <col min="6" max="6" width="13.5703125" style="351" customWidth="1"/>
    <col min="7" max="7" width="9.140625" style="351"/>
    <col min="8" max="8" width="13.140625" style="351" customWidth="1"/>
    <col min="9" max="256" width="9.140625" style="351"/>
    <col min="257" max="257" width="5.7109375" style="351" customWidth="1"/>
    <col min="258" max="258" width="55.5703125" style="351" customWidth="1"/>
    <col min="259" max="259" width="5.42578125" style="351" customWidth="1"/>
    <col min="260" max="260" width="8.42578125" style="351" customWidth="1"/>
    <col min="261" max="261" width="9.85546875" style="351" customWidth="1"/>
    <col min="262" max="262" width="13.5703125" style="351" customWidth="1"/>
    <col min="263" max="263" width="9.140625" style="351"/>
    <col min="264" max="264" width="13.140625" style="351" customWidth="1"/>
    <col min="265" max="512" width="9.140625" style="351"/>
    <col min="513" max="513" width="5.7109375" style="351" customWidth="1"/>
    <col min="514" max="514" width="55.5703125" style="351" customWidth="1"/>
    <col min="515" max="515" width="5.42578125" style="351" customWidth="1"/>
    <col min="516" max="516" width="8.42578125" style="351" customWidth="1"/>
    <col min="517" max="517" width="9.85546875" style="351" customWidth="1"/>
    <col min="518" max="518" width="13.5703125" style="351" customWidth="1"/>
    <col min="519" max="519" width="9.140625" style="351"/>
    <col min="520" max="520" width="13.140625" style="351" customWidth="1"/>
    <col min="521" max="768" width="9.140625" style="351"/>
    <col min="769" max="769" width="5.7109375" style="351" customWidth="1"/>
    <col min="770" max="770" width="55.5703125" style="351" customWidth="1"/>
    <col min="771" max="771" width="5.42578125" style="351" customWidth="1"/>
    <col min="772" max="772" width="8.42578125" style="351" customWidth="1"/>
    <col min="773" max="773" width="9.85546875" style="351" customWidth="1"/>
    <col min="774" max="774" width="13.5703125" style="351" customWidth="1"/>
    <col min="775" max="775" width="9.140625" style="351"/>
    <col min="776" max="776" width="13.140625" style="351" customWidth="1"/>
    <col min="777" max="1024" width="9.140625" style="351"/>
    <col min="1025" max="1025" width="5.7109375" style="351" customWidth="1"/>
    <col min="1026" max="1026" width="55.5703125" style="351" customWidth="1"/>
    <col min="1027" max="1027" width="5.42578125" style="351" customWidth="1"/>
    <col min="1028" max="1028" width="8.42578125" style="351" customWidth="1"/>
    <col min="1029" max="1029" width="9.85546875" style="351" customWidth="1"/>
    <col min="1030" max="1030" width="13.5703125" style="351" customWidth="1"/>
    <col min="1031" max="1031" width="9.140625" style="351"/>
    <col min="1032" max="1032" width="13.140625" style="351" customWidth="1"/>
    <col min="1033" max="1280" width="9.140625" style="351"/>
    <col min="1281" max="1281" width="5.7109375" style="351" customWidth="1"/>
    <col min="1282" max="1282" width="55.5703125" style="351" customWidth="1"/>
    <col min="1283" max="1283" width="5.42578125" style="351" customWidth="1"/>
    <col min="1284" max="1284" width="8.42578125" style="351" customWidth="1"/>
    <col min="1285" max="1285" width="9.85546875" style="351" customWidth="1"/>
    <col min="1286" max="1286" width="13.5703125" style="351" customWidth="1"/>
    <col min="1287" max="1287" width="9.140625" style="351"/>
    <col min="1288" max="1288" width="13.140625" style="351" customWidth="1"/>
    <col min="1289" max="1536" width="9.140625" style="351"/>
    <col min="1537" max="1537" width="5.7109375" style="351" customWidth="1"/>
    <col min="1538" max="1538" width="55.5703125" style="351" customWidth="1"/>
    <col min="1539" max="1539" width="5.42578125" style="351" customWidth="1"/>
    <col min="1540" max="1540" width="8.42578125" style="351" customWidth="1"/>
    <col min="1541" max="1541" width="9.85546875" style="351" customWidth="1"/>
    <col min="1542" max="1542" width="13.5703125" style="351" customWidth="1"/>
    <col min="1543" max="1543" width="9.140625" style="351"/>
    <col min="1544" max="1544" width="13.140625" style="351" customWidth="1"/>
    <col min="1545" max="1792" width="9.140625" style="351"/>
    <col min="1793" max="1793" width="5.7109375" style="351" customWidth="1"/>
    <col min="1794" max="1794" width="55.5703125" style="351" customWidth="1"/>
    <col min="1795" max="1795" width="5.42578125" style="351" customWidth="1"/>
    <col min="1796" max="1796" width="8.42578125" style="351" customWidth="1"/>
    <col min="1797" max="1797" width="9.85546875" style="351" customWidth="1"/>
    <col min="1798" max="1798" width="13.5703125" style="351" customWidth="1"/>
    <col min="1799" max="1799" width="9.140625" style="351"/>
    <col min="1800" max="1800" width="13.140625" style="351" customWidth="1"/>
    <col min="1801" max="2048" width="9.140625" style="351"/>
    <col min="2049" max="2049" width="5.7109375" style="351" customWidth="1"/>
    <col min="2050" max="2050" width="55.5703125" style="351" customWidth="1"/>
    <col min="2051" max="2051" width="5.42578125" style="351" customWidth="1"/>
    <col min="2052" max="2052" width="8.42578125" style="351" customWidth="1"/>
    <col min="2053" max="2053" width="9.85546875" style="351" customWidth="1"/>
    <col min="2054" max="2054" width="13.5703125" style="351" customWidth="1"/>
    <col min="2055" max="2055" width="9.140625" style="351"/>
    <col min="2056" max="2056" width="13.140625" style="351" customWidth="1"/>
    <col min="2057" max="2304" width="9.140625" style="351"/>
    <col min="2305" max="2305" width="5.7109375" style="351" customWidth="1"/>
    <col min="2306" max="2306" width="55.5703125" style="351" customWidth="1"/>
    <col min="2307" max="2307" width="5.42578125" style="351" customWidth="1"/>
    <col min="2308" max="2308" width="8.42578125" style="351" customWidth="1"/>
    <col min="2309" max="2309" width="9.85546875" style="351" customWidth="1"/>
    <col min="2310" max="2310" width="13.5703125" style="351" customWidth="1"/>
    <col min="2311" max="2311" width="9.140625" style="351"/>
    <col min="2312" max="2312" width="13.140625" style="351" customWidth="1"/>
    <col min="2313" max="2560" width="9.140625" style="351"/>
    <col min="2561" max="2561" width="5.7109375" style="351" customWidth="1"/>
    <col min="2562" max="2562" width="55.5703125" style="351" customWidth="1"/>
    <col min="2563" max="2563" width="5.42578125" style="351" customWidth="1"/>
    <col min="2564" max="2564" width="8.42578125" style="351" customWidth="1"/>
    <col min="2565" max="2565" width="9.85546875" style="351" customWidth="1"/>
    <col min="2566" max="2566" width="13.5703125" style="351" customWidth="1"/>
    <col min="2567" max="2567" width="9.140625" style="351"/>
    <col min="2568" max="2568" width="13.140625" style="351" customWidth="1"/>
    <col min="2569" max="2816" width="9.140625" style="351"/>
    <col min="2817" max="2817" width="5.7109375" style="351" customWidth="1"/>
    <col min="2818" max="2818" width="55.5703125" style="351" customWidth="1"/>
    <col min="2819" max="2819" width="5.42578125" style="351" customWidth="1"/>
    <col min="2820" max="2820" width="8.42578125" style="351" customWidth="1"/>
    <col min="2821" max="2821" width="9.85546875" style="351" customWidth="1"/>
    <col min="2822" max="2822" width="13.5703125" style="351" customWidth="1"/>
    <col min="2823" max="2823" width="9.140625" style="351"/>
    <col min="2824" max="2824" width="13.140625" style="351" customWidth="1"/>
    <col min="2825" max="3072" width="9.140625" style="351"/>
    <col min="3073" max="3073" width="5.7109375" style="351" customWidth="1"/>
    <col min="3074" max="3074" width="55.5703125" style="351" customWidth="1"/>
    <col min="3075" max="3075" width="5.42578125" style="351" customWidth="1"/>
    <col min="3076" max="3076" width="8.42578125" style="351" customWidth="1"/>
    <col min="3077" max="3077" width="9.85546875" style="351" customWidth="1"/>
    <col min="3078" max="3078" width="13.5703125" style="351" customWidth="1"/>
    <col min="3079" max="3079" width="9.140625" style="351"/>
    <col min="3080" max="3080" width="13.140625" style="351" customWidth="1"/>
    <col min="3081" max="3328" width="9.140625" style="351"/>
    <col min="3329" max="3329" width="5.7109375" style="351" customWidth="1"/>
    <col min="3330" max="3330" width="55.5703125" style="351" customWidth="1"/>
    <col min="3331" max="3331" width="5.42578125" style="351" customWidth="1"/>
    <col min="3332" max="3332" width="8.42578125" style="351" customWidth="1"/>
    <col min="3333" max="3333" width="9.85546875" style="351" customWidth="1"/>
    <col min="3334" max="3334" width="13.5703125" style="351" customWidth="1"/>
    <col min="3335" max="3335" width="9.140625" style="351"/>
    <col min="3336" max="3336" width="13.140625" style="351" customWidth="1"/>
    <col min="3337" max="3584" width="9.140625" style="351"/>
    <col min="3585" max="3585" width="5.7109375" style="351" customWidth="1"/>
    <col min="3586" max="3586" width="55.5703125" style="351" customWidth="1"/>
    <col min="3587" max="3587" width="5.42578125" style="351" customWidth="1"/>
    <col min="3588" max="3588" width="8.42578125" style="351" customWidth="1"/>
    <col min="3589" max="3589" width="9.85546875" style="351" customWidth="1"/>
    <col min="3590" max="3590" width="13.5703125" style="351" customWidth="1"/>
    <col min="3591" max="3591" width="9.140625" style="351"/>
    <col min="3592" max="3592" width="13.140625" style="351" customWidth="1"/>
    <col min="3593" max="3840" width="9.140625" style="351"/>
    <col min="3841" max="3841" width="5.7109375" style="351" customWidth="1"/>
    <col min="3842" max="3842" width="55.5703125" style="351" customWidth="1"/>
    <col min="3843" max="3843" width="5.42578125" style="351" customWidth="1"/>
    <col min="3844" max="3844" width="8.42578125" style="351" customWidth="1"/>
    <col min="3845" max="3845" width="9.85546875" style="351" customWidth="1"/>
    <col min="3846" max="3846" width="13.5703125" style="351" customWidth="1"/>
    <col min="3847" max="3847" width="9.140625" style="351"/>
    <col min="3848" max="3848" width="13.140625" style="351" customWidth="1"/>
    <col min="3849" max="4096" width="9.140625" style="351"/>
    <col min="4097" max="4097" width="5.7109375" style="351" customWidth="1"/>
    <col min="4098" max="4098" width="55.5703125" style="351" customWidth="1"/>
    <col min="4099" max="4099" width="5.42578125" style="351" customWidth="1"/>
    <col min="4100" max="4100" width="8.42578125" style="351" customWidth="1"/>
    <col min="4101" max="4101" width="9.85546875" style="351" customWidth="1"/>
    <col min="4102" max="4102" width="13.5703125" style="351" customWidth="1"/>
    <col min="4103" max="4103" width="9.140625" style="351"/>
    <col min="4104" max="4104" width="13.140625" style="351" customWidth="1"/>
    <col min="4105" max="4352" width="9.140625" style="351"/>
    <col min="4353" max="4353" width="5.7109375" style="351" customWidth="1"/>
    <col min="4354" max="4354" width="55.5703125" style="351" customWidth="1"/>
    <col min="4355" max="4355" width="5.42578125" style="351" customWidth="1"/>
    <col min="4356" max="4356" width="8.42578125" style="351" customWidth="1"/>
    <col min="4357" max="4357" width="9.85546875" style="351" customWidth="1"/>
    <col min="4358" max="4358" width="13.5703125" style="351" customWidth="1"/>
    <col min="4359" max="4359" width="9.140625" style="351"/>
    <col min="4360" max="4360" width="13.140625" style="351" customWidth="1"/>
    <col min="4361" max="4608" width="9.140625" style="351"/>
    <col min="4609" max="4609" width="5.7109375" style="351" customWidth="1"/>
    <col min="4610" max="4610" width="55.5703125" style="351" customWidth="1"/>
    <col min="4611" max="4611" width="5.42578125" style="351" customWidth="1"/>
    <col min="4612" max="4612" width="8.42578125" style="351" customWidth="1"/>
    <col min="4613" max="4613" width="9.85546875" style="351" customWidth="1"/>
    <col min="4614" max="4614" width="13.5703125" style="351" customWidth="1"/>
    <col min="4615" max="4615" width="9.140625" style="351"/>
    <col min="4616" max="4616" width="13.140625" style="351" customWidth="1"/>
    <col min="4617" max="4864" width="9.140625" style="351"/>
    <col min="4865" max="4865" width="5.7109375" style="351" customWidth="1"/>
    <col min="4866" max="4866" width="55.5703125" style="351" customWidth="1"/>
    <col min="4867" max="4867" width="5.42578125" style="351" customWidth="1"/>
    <col min="4868" max="4868" width="8.42578125" style="351" customWidth="1"/>
    <col min="4869" max="4869" width="9.85546875" style="351" customWidth="1"/>
    <col min="4870" max="4870" width="13.5703125" style="351" customWidth="1"/>
    <col min="4871" max="4871" width="9.140625" style="351"/>
    <col min="4872" max="4872" width="13.140625" style="351" customWidth="1"/>
    <col min="4873" max="5120" width="9.140625" style="351"/>
    <col min="5121" max="5121" width="5.7109375" style="351" customWidth="1"/>
    <col min="5122" max="5122" width="55.5703125" style="351" customWidth="1"/>
    <col min="5123" max="5123" width="5.42578125" style="351" customWidth="1"/>
    <col min="5124" max="5124" width="8.42578125" style="351" customWidth="1"/>
    <col min="5125" max="5125" width="9.85546875" style="351" customWidth="1"/>
    <col min="5126" max="5126" width="13.5703125" style="351" customWidth="1"/>
    <col min="5127" max="5127" width="9.140625" style="351"/>
    <col min="5128" max="5128" width="13.140625" style="351" customWidth="1"/>
    <col min="5129" max="5376" width="9.140625" style="351"/>
    <col min="5377" max="5377" width="5.7109375" style="351" customWidth="1"/>
    <col min="5378" max="5378" width="55.5703125" style="351" customWidth="1"/>
    <col min="5379" max="5379" width="5.42578125" style="351" customWidth="1"/>
    <col min="5380" max="5380" width="8.42578125" style="351" customWidth="1"/>
    <col min="5381" max="5381" width="9.85546875" style="351" customWidth="1"/>
    <col min="5382" max="5382" width="13.5703125" style="351" customWidth="1"/>
    <col min="5383" max="5383" width="9.140625" style="351"/>
    <col min="5384" max="5384" width="13.140625" style="351" customWidth="1"/>
    <col min="5385" max="5632" width="9.140625" style="351"/>
    <col min="5633" max="5633" width="5.7109375" style="351" customWidth="1"/>
    <col min="5634" max="5634" width="55.5703125" style="351" customWidth="1"/>
    <col min="5635" max="5635" width="5.42578125" style="351" customWidth="1"/>
    <col min="5636" max="5636" width="8.42578125" style="351" customWidth="1"/>
    <col min="5637" max="5637" width="9.85546875" style="351" customWidth="1"/>
    <col min="5638" max="5638" width="13.5703125" style="351" customWidth="1"/>
    <col min="5639" max="5639" width="9.140625" style="351"/>
    <col min="5640" max="5640" width="13.140625" style="351" customWidth="1"/>
    <col min="5641" max="5888" width="9.140625" style="351"/>
    <col min="5889" max="5889" width="5.7109375" style="351" customWidth="1"/>
    <col min="5890" max="5890" width="55.5703125" style="351" customWidth="1"/>
    <col min="5891" max="5891" width="5.42578125" style="351" customWidth="1"/>
    <col min="5892" max="5892" width="8.42578125" style="351" customWidth="1"/>
    <col min="5893" max="5893" width="9.85546875" style="351" customWidth="1"/>
    <col min="5894" max="5894" width="13.5703125" style="351" customWidth="1"/>
    <col min="5895" max="5895" width="9.140625" style="351"/>
    <col min="5896" max="5896" width="13.140625" style="351" customWidth="1"/>
    <col min="5897" max="6144" width="9.140625" style="351"/>
    <col min="6145" max="6145" width="5.7109375" style="351" customWidth="1"/>
    <col min="6146" max="6146" width="55.5703125" style="351" customWidth="1"/>
    <col min="6147" max="6147" width="5.42578125" style="351" customWidth="1"/>
    <col min="6148" max="6148" width="8.42578125" style="351" customWidth="1"/>
    <col min="6149" max="6149" width="9.85546875" style="351" customWidth="1"/>
    <col min="6150" max="6150" width="13.5703125" style="351" customWidth="1"/>
    <col min="6151" max="6151" width="9.140625" style="351"/>
    <col min="6152" max="6152" width="13.140625" style="351" customWidth="1"/>
    <col min="6153" max="6400" width="9.140625" style="351"/>
    <col min="6401" max="6401" width="5.7109375" style="351" customWidth="1"/>
    <col min="6402" max="6402" width="55.5703125" style="351" customWidth="1"/>
    <col min="6403" max="6403" width="5.42578125" style="351" customWidth="1"/>
    <col min="6404" max="6404" width="8.42578125" style="351" customWidth="1"/>
    <col min="6405" max="6405" width="9.85546875" style="351" customWidth="1"/>
    <col min="6406" max="6406" width="13.5703125" style="351" customWidth="1"/>
    <col min="6407" max="6407" width="9.140625" style="351"/>
    <col min="6408" max="6408" width="13.140625" style="351" customWidth="1"/>
    <col min="6409" max="6656" width="9.140625" style="351"/>
    <col min="6657" max="6657" width="5.7109375" style="351" customWidth="1"/>
    <col min="6658" max="6658" width="55.5703125" style="351" customWidth="1"/>
    <col min="6659" max="6659" width="5.42578125" style="351" customWidth="1"/>
    <col min="6660" max="6660" width="8.42578125" style="351" customWidth="1"/>
    <col min="6661" max="6661" width="9.85546875" style="351" customWidth="1"/>
    <col min="6662" max="6662" width="13.5703125" style="351" customWidth="1"/>
    <col min="6663" max="6663" width="9.140625" style="351"/>
    <col min="6664" max="6664" width="13.140625" style="351" customWidth="1"/>
    <col min="6665" max="6912" width="9.140625" style="351"/>
    <col min="6913" max="6913" width="5.7109375" style="351" customWidth="1"/>
    <col min="6914" max="6914" width="55.5703125" style="351" customWidth="1"/>
    <col min="6915" max="6915" width="5.42578125" style="351" customWidth="1"/>
    <col min="6916" max="6916" width="8.42578125" style="351" customWidth="1"/>
    <col min="6917" max="6917" width="9.85546875" style="351" customWidth="1"/>
    <col min="6918" max="6918" width="13.5703125" style="351" customWidth="1"/>
    <col min="6919" max="6919" width="9.140625" style="351"/>
    <col min="6920" max="6920" width="13.140625" style="351" customWidth="1"/>
    <col min="6921" max="7168" width="9.140625" style="351"/>
    <col min="7169" max="7169" width="5.7109375" style="351" customWidth="1"/>
    <col min="7170" max="7170" width="55.5703125" style="351" customWidth="1"/>
    <col min="7171" max="7171" width="5.42578125" style="351" customWidth="1"/>
    <col min="7172" max="7172" width="8.42578125" style="351" customWidth="1"/>
    <col min="7173" max="7173" width="9.85546875" style="351" customWidth="1"/>
    <col min="7174" max="7174" width="13.5703125" style="351" customWidth="1"/>
    <col min="7175" max="7175" width="9.140625" style="351"/>
    <col min="7176" max="7176" width="13.140625" style="351" customWidth="1"/>
    <col min="7177" max="7424" width="9.140625" style="351"/>
    <col min="7425" max="7425" width="5.7109375" style="351" customWidth="1"/>
    <col min="7426" max="7426" width="55.5703125" style="351" customWidth="1"/>
    <col min="7427" max="7427" width="5.42578125" style="351" customWidth="1"/>
    <col min="7428" max="7428" width="8.42578125" style="351" customWidth="1"/>
    <col min="7429" max="7429" width="9.85546875" style="351" customWidth="1"/>
    <col min="7430" max="7430" width="13.5703125" style="351" customWidth="1"/>
    <col min="7431" max="7431" width="9.140625" style="351"/>
    <col min="7432" max="7432" width="13.140625" style="351" customWidth="1"/>
    <col min="7433" max="7680" width="9.140625" style="351"/>
    <col min="7681" max="7681" width="5.7109375" style="351" customWidth="1"/>
    <col min="7682" max="7682" width="55.5703125" style="351" customWidth="1"/>
    <col min="7683" max="7683" width="5.42578125" style="351" customWidth="1"/>
    <col min="7684" max="7684" width="8.42578125" style="351" customWidth="1"/>
    <col min="7685" max="7685" width="9.85546875" style="351" customWidth="1"/>
    <col min="7686" max="7686" width="13.5703125" style="351" customWidth="1"/>
    <col min="7687" max="7687" width="9.140625" style="351"/>
    <col min="7688" max="7688" width="13.140625" style="351" customWidth="1"/>
    <col min="7689" max="7936" width="9.140625" style="351"/>
    <col min="7937" max="7937" width="5.7109375" style="351" customWidth="1"/>
    <col min="7938" max="7938" width="55.5703125" style="351" customWidth="1"/>
    <col min="7939" max="7939" width="5.42578125" style="351" customWidth="1"/>
    <col min="7940" max="7940" width="8.42578125" style="351" customWidth="1"/>
    <col min="7941" max="7941" width="9.85546875" style="351" customWidth="1"/>
    <col min="7942" max="7942" width="13.5703125" style="351" customWidth="1"/>
    <col min="7943" max="7943" width="9.140625" style="351"/>
    <col min="7944" max="7944" width="13.140625" style="351" customWidth="1"/>
    <col min="7945" max="8192" width="9.140625" style="351"/>
    <col min="8193" max="8193" width="5.7109375" style="351" customWidth="1"/>
    <col min="8194" max="8194" width="55.5703125" style="351" customWidth="1"/>
    <col min="8195" max="8195" width="5.42578125" style="351" customWidth="1"/>
    <col min="8196" max="8196" width="8.42578125" style="351" customWidth="1"/>
    <col min="8197" max="8197" width="9.85546875" style="351" customWidth="1"/>
    <col min="8198" max="8198" width="13.5703125" style="351" customWidth="1"/>
    <col min="8199" max="8199" width="9.140625" style="351"/>
    <col min="8200" max="8200" width="13.140625" style="351" customWidth="1"/>
    <col min="8201" max="8448" width="9.140625" style="351"/>
    <col min="8449" max="8449" width="5.7109375" style="351" customWidth="1"/>
    <col min="8450" max="8450" width="55.5703125" style="351" customWidth="1"/>
    <col min="8451" max="8451" width="5.42578125" style="351" customWidth="1"/>
    <col min="8452" max="8452" width="8.42578125" style="351" customWidth="1"/>
    <col min="8453" max="8453" width="9.85546875" style="351" customWidth="1"/>
    <col min="8454" max="8454" width="13.5703125" style="351" customWidth="1"/>
    <col min="8455" max="8455" width="9.140625" style="351"/>
    <col min="8456" max="8456" width="13.140625" style="351" customWidth="1"/>
    <col min="8457" max="8704" width="9.140625" style="351"/>
    <col min="8705" max="8705" width="5.7109375" style="351" customWidth="1"/>
    <col min="8706" max="8706" width="55.5703125" style="351" customWidth="1"/>
    <col min="8707" max="8707" width="5.42578125" style="351" customWidth="1"/>
    <col min="8708" max="8708" width="8.42578125" style="351" customWidth="1"/>
    <col min="8709" max="8709" width="9.85546875" style="351" customWidth="1"/>
    <col min="8710" max="8710" width="13.5703125" style="351" customWidth="1"/>
    <col min="8711" max="8711" width="9.140625" style="351"/>
    <col min="8712" max="8712" width="13.140625" style="351" customWidth="1"/>
    <col min="8713" max="8960" width="9.140625" style="351"/>
    <col min="8961" max="8961" width="5.7109375" style="351" customWidth="1"/>
    <col min="8962" max="8962" width="55.5703125" style="351" customWidth="1"/>
    <col min="8963" max="8963" width="5.42578125" style="351" customWidth="1"/>
    <col min="8964" max="8964" width="8.42578125" style="351" customWidth="1"/>
    <col min="8965" max="8965" width="9.85546875" style="351" customWidth="1"/>
    <col min="8966" max="8966" width="13.5703125" style="351" customWidth="1"/>
    <col min="8967" max="8967" width="9.140625" style="351"/>
    <col min="8968" max="8968" width="13.140625" style="351" customWidth="1"/>
    <col min="8969" max="9216" width="9.140625" style="351"/>
    <col min="9217" max="9217" width="5.7109375" style="351" customWidth="1"/>
    <col min="9218" max="9218" width="55.5703125" style="351" customWidth="1"/>
    <col min="9219" max="9219" width="5.42578125" style="351" customWidth="1"/>
    <col min="9220" max="9220" width="8.42578125" style="351" customWidth="1"/>
    <col min="9221" max="9221" width="9.85546875" style="351" customWidth="1"/>
    <col min="9222" max="9222" width="13.5703125" style="351" customWidth="1"/>
    <col min="9223" max="9223" width="9.140625" style="351"/>
    <col min="9224" max="9224" width="13.140625" style="351" customWidth="1"/>
    <col min="9225" max="9472" width="9.140625" style="351"/>
    <col min="9473" max="9473" width="5.7109375" style="351" customWidth="1"/>
    <col min="9474" max="9474" width="55.5703125" style="351" customWidth="1"/>
    <col min="9475" max="9475" width="5.42578125" style="351" customWidth="1"/>
    <col min="9476" max="9476" width="8.42578125" style="351" customWidth="1"/>
    <col min="9477" max="9477" width="9.85546875" style="351" customWidth="1"/>
    <col min="9478" max="9478" width="13.5703125" style="351" customWidth="1"/>
    <col min="9479" max="9479" width="9.140625" style="351"/>
    <col min="9480" max="9480" width="13.140625" style="351" customWidth="1"/>
    <col min="9481" max="9728" width="9.140625" style="351"/>
    <col min="9729" max="9729" width="5.7109375" style="351" customWidth="1"/>
    <col min="9730" max="9730" width="55.5703125" style="351" customWidth="1"/>
    <col min="9731" max="9731" width="5.42578125" style="351" customWidth="1"/>
    <col min="9732" max="9732" width="8.42578125" style="351" customWidth="1"/>
    <col min="9733" max="9733" width="9.85546875" style="351" customWidth="1"/>
    <col min="9734" max="9734" width="13.5703125" style="351" customWidth="1"/>
    <col min="9735" max="9735" width="9.140625" style="351"/>
    <col min="9736" max="9736" width="13.140625" style="351" customWidth="1"/>
    <col min="9737" max="9984" width="9.140625" style="351"/>
    <col min="9985" max="9985" width="5.7109375" style="351" customWidth="1"/>
    <col min="9986" max="9986" width="55.5703125" style="351" customWidth="1"/>
    <col min="9987" max="9987" width="5.42578125" style="351" customWidth="1"/>
    <col min="9988" max="9988" width="8.42578125" style="351" customWidth="1"/>
    <col min="9989" max="9989" width="9.85546875" style="351" customWidth="1"/>
    <col min="9990" max="9990" width="13.5703125" style="351" customWidth="1"/>
    <col min="9991" max="9991" width="9.140625" style="351"/>
    <col min="9992" max="9992" width="13.140625" style="351" customWidth="1"/>
    <col min="9993" max="10240" width="9.140625" style="351"/>
    <col min="10241" max="10241" width="5.7109375" style="351" customWidth="1"/>
    <col min="10242" max="10242" width="55.5703125" style="351" customWidth="1"/>
    <col min="10243" max="10243" width="5.42578125" style="351" customWidth="1"/>
    <col min="10244" max="10244" width="8.42578125" style="351" customWidth="1"/>
    <col min="10245" max="10245" width="9.85546875" style="351" customWidth="1"/>
    <col min="10246" max="10246" width="13.5703125" style="351" customWidth="1"/>
    <col min="10247" max="10247" width="9.140625" style="351"/>
    <col min="10248" max="10248" width="13.140625" style="351" customWidth="1"/>
    <col min="10249" max="10496" width="9.140625" style="351"/>
    <col min="10497" max="10497" width="5.7109375" style="351" customWidth="1"/>
    <col min="10498" max="10498" width="55.5703125" style="351" customWidth="1"/>
    <col min="10499" max="10499" width="5.42578125" style="351" customWidth="1"/>
    <col min="10500" max="10500" width="8.42578125" style="351" customWidth="1"/>
    <col min="10501" max="10501" width="9.85546875" style="351" customWidth="1"/>
    <col min="10502" max="10502" width="13.5703125" style="351" customWidth="1"/>
    <col min="10503" max="10503" width="9.140625" style="351"/>
    <col min="10504" max="10504" width="13.140625" style="351" customWidth="1"/>
    <col min="10505" max="10752" width="9.140625" style="351"/>
    <col min="10753" max="10753" width="5.7109375" style="351" customWidth="1"/>
    <col min="10754" max="10754" width="55.5703125" style="351" customWidth="1"/>
    <col min="10755" max="10755" width="5.42578125" style="351" customWidth="1"/>
    <col min="10756" max="10756" width="8.42578125" style="351" customWidth="1"/>
    <col min="10757" max="10757" width="9.85546875" style="351" customWidth="1"/>
    <col min="10758" max="10758" width="13.5703125" style="351" customWidth="1"/>
    <col min="10759" max="10759" width="9.140625" style="351"/>
    <col min="10760" max="10760" width="13.140625" style="351" customWidth="1"/>
    <col min="10761" max="11008" width="9.140625" style="351"/>
    <col min="11009" max="11009" width="5.7109375" style="351" customWidth="1"/>
    <col min="11010" max="11010" width="55.5703125" style="351" customWidth="1"/>
    <col min="11011" max="11011" width="5.42578125" style="351" customWidth="1"/>
    <col min="11012" max="11012" width="8.42578125" style="351" customWidth="1"/>
    <col min="11013" max="11013" width="9.85546875" style="351" customWidth="1"/>
    <col min="11014" max="11014" width="13.5703125" style="351" customWidth="1"/>
    <col min="11015" max="11015" width="9.140625" style="351"/>
    <col min="11016" max="11016" width="13.140625" style="351" customWidth="1"/>
    <col min="11017" max="11264" width="9.140625" style="351"/>
    <col min="11265" max="11265" width="5.7109375" style="351" customWidth="1"/>
    <col min="11266" max="11266" width="55.5703125" style="351" customWidth="1"/>
    <col min="11267" max="11267" width="5.42578125" style="351" customWidth="1"/>
    <col min="11268" max="11268" width="8.42578125" style="351" customWidth="1"/>
    <col min="11269" max="11269" width="9.85546875" style="351" customWidth="1"/>
    <col min="11270" max="11270" width="13.5703125" style="351" customWidth="1"/>
    <col min="11271" max="11271" width="9.140625" style="351"/>
    <col min="11272" max="11272" width="13.140625" style="351" customWidth="1"/>
    <col min="11273" max="11520" width="9.140625" style="351"/>
    <col min="11521" max="11521" width="5.7109375" style="351" customWidth="1"/>
    <col min="11522" max="11522" width="55.5703125" style="351" customWidth="1"/>
    <col min="11523" max="11523" width="5.42578125" style="351" customWidth="1"/>
    <col min="11524" max="11524" width="8.42578125" style="351" customWidth="1"/>
    <col min="11525" max="11525" width="9.85546875" style="351" customWidth="1"/>
    <col min="11526" max="11526" width="13.5703125" style="351" customWidth="1"/>
    <col min="11527" max="11527" width="9.140625" style="351"/>
    <col min="11528" max="11528" width="13.140625" style="351" customWidth="1"/>
    <col min="11529" max="11776" width="9.140625" style="351"/>
    <col min="11777" max="11777" width="5.7109375" style="351" customWidth="1"/>
    <col min="11778" max="11778" width="55.5703125" style="351" customWidth="1"/>
    <col min="11779" max="11779" width="5.42578125" style="351" customWidth="1"/>
    <col min="11780" max="11780" width="8.42578125" style="351" customWidth="1"/>
    <col min="11781" max="11781" width="9.85546875" style="351" customWidth="1"/>
    <col min="11782" max="11782" width="13.5703125" style="351" customWidth="1"/>
    <col min="11783" max="11783" width="9.140625" style="351"/>
    <col min="11784" max="11784" width="13.140625" style="351" customWidth="1"/>
    <col min="11785" max="12032" width="9.140625" style="351"/>
    <col min="12033" max="12033" width="5.7109375" style="351" customWidth="1"/>
    <col min="12034" max="12034" width="55.5703125" style="351" customWidth="1"/>
    <col min="12035" max="12035" width="5.42578125" style="351" customWidth="1"/>
    <col min="12036" max="12036" width="8.42578125" style="351" customWidth="1"/>
    <col min="12037" max="12037" width="9.85546875" style="351" customWidth="1"/>
    <col min="12038" max="12038" width="13.5703125" style="351" customWidth="1"/>
    <col min="12039" max="12039" width="9.140625" style="351"/>
    <col min="12040" max="12040" width="13.140625" style="351" customWidth="1"/>
    <col min="12041" max="12288" width="9.140625" style="351"/>
    <col min="12289" max="12289" width="5.7109375" style="351" customWidth="1"/>
    <col min="12290" max="12290" width="55.5703125" style="351" customWidth="1"/>
    <col min="12291" max="12291" width="5.42578125" style="351" customWidth="1"/>
    <col min="12292" max="12292" width="8.42578125" style="351" customWidth="1"/>
    <col min="12293" max="12293" width="9.85546875" style="351" customWidth="1"/>
    <col min="12294" max="12294" width="13.5703125" style="351" customWidth="1"/>
    <col min="12295" max="12295" width="9.140625" style="351"/>
    <col min="12296" max="12296" width="13.140625" style="351" customWidth="1"/>
    <col min="12297" max="12544" width="9.140625" style="351"/>
    <col min="12545" max="12545" width="5.7109375" style="351" customWidth="1"/>
    <col min="12546" max="12546" width="55.5703125" style="351" customWidth="1"/>
    <col min="12547" max="12547" width="5.42578125" style="351" customWidth="1"/>
    <col min="12548" max="12548" width="8.42578125" style="351" customWidth="1"/>
    <col min="12549" max="12549" width="9.85546875" style="351" customWidth="1"/>
    <col min="12550" max="12550" width="13.5703125" style="351" customWidth="1"/>
    <col min="12551" max="12551" width="9.140625" style="351"/>
    <col min="12552" max="12552" width="13.140625" style="351" customWidth="1"/>
    <col min="12553" max="12800" width="9.140625" style="351"/>
    <col min="12801" max="12801" width="5.7109375" style="351" customWidth="1"/>
    <col min="12802" max="12802" width="55.5703125" style="351" customWidth="1"/>
    <col min="12803" max="12803" width="5.42578125" style="351" customWidth="1"/>
    <col min="12804" max="12804" width="8.42578125" style="351" customWidth="1"/>
    <col min="12805" max="12805" width="9.85546875" style="351" customWidth="1"/>
    <col min="12806" max="12806" width="13.5703125" style="351" customWidth="1"/>
    <col min="12807" max="12807" width="9.140625" style="351"/>
    <col min="12808" max="12808" width="13.140625" style="351" customWidth="1"/>
    <col min="12809" max="13056" width="9.140625" style="351"/>
    <col min="13057" max="13057" width="5.7109375" style="351" customWidth="1"/>
    <col min="13058" max="13058" width="55.5703125" style="351" customWidth="1"/>
    <col min="13059" max="13059" width="5.42578125" style="351" customWidth="1"/>
    <col min="13060" max="13060" width="8.42578125" style="351" customWidth="1"/>
    <col min="13061" max="13061" width="9.85546875" style="351" customWidth="1"/>
    <col min="13062" max="13062" width="13.5703125" style="351" customWidth="1"/>
    <col min="13063" max="13063" width="9.140625" style="351"/>
    <col min="13064" max="13064" width="13.140625" style="351" customWidth="1"/>
    <col min="13065" max="13312" width="9.140625" style="351"/>
    <col min="13313" max="13313" width="5.7109375" style="351" customWidth="1"/>
    <col min="13314" max="13314" width="55.5703125" style="351" customWidth="1"/>
    <col min="13315" max="13315" width="5.42578125" style="351" customWidth="1"/>
    <col min="13316" max="13316" width="8.42578125" style="351" customWidth="1"/>
    <col min="13317" max="13317" width="9.85546875" style="351" customWidth="1"/>
    <col min="13318" max="13318" width="13.5703125" style="351" customWidth="1"/>
    <col min="13319" max="13319" width="9.140625" style="351"/>
    <col min="13320" max="13320" width="13.140625" style="351" customWidth="1"/>
    <col min="13321" max="13568" width="9.140625" style="351"/>
    <col min="13569" max="13569" width="5.7109375" style="351" customWidth="1"/>
    <col min="13570" max="13570" width="55.5703125" style="351" customWidth="1"/>
    <col min="13571" max="13571" width="5.42578125" style="351" customWidth="1"/>
    <col min="13572" max="13572" width="8.42578125" style="351" customWidth="1"/>
    <col min="13573" max="13573" width="9.85546875" style="351" customWidth="1"/>
    <col min="13574" max="13574" width="13.5703125" style="351" customWidth="1"/>
    <col min="13575" max="13575" width="9.140625" style="351"/>
    <col min="13576" max="13576" width="13.140625" style="351" customWidth="1"/>
    <col min="13577" max="13824" width="9.140625" style="351"/>
    <col min="13825" max="13825" width="5.7109375" style="351" customWidth="1"/>
    <col min="13826" max="13826" width="55.5703125" style="351" customWidth="1"/>
    <col min="13827" max="13827" width="5.42578125" style="351" customWidth="1"/>
    <col min="13828" max="13828" width="8.42578125" style="351" customWidth="1"/>
    <col min="13829" max="13829" width="9.85546875" style="351" customWidth="1"/>
    <col min="13830" max="13830" width="13.5703125" style="351" customWidth="1"/>
    <col min="13831" max="13831" width="9.140625" style="351"/>
    <col min="13832" max="13832" width="13.140625" style="351" customWidth="1"/>
    <col min="13833" max="14080" width="9.140625" style="351"/>
    <col min="14081" max="14081" width="5.7109375" style="351" customWidth="1"/>
    <col min="14082" max="14082" width="55.5703125" style="351" customWidth="1"/>
    <col min="14083" max="14083" width="5.42578125" style="351" customWidth="1"/>
    <col min="14084" max="14084" width="8.42578125" style="351" customWidth="1"/>
    <col min="14085" max="14085" width="9.85546875" style="351" customWidth="1"/>
    <col min="14086" max="14086" width="13.5703125" style="351" customWidth="1"/>
    <col min="14087" max="14087" width="9.140625" style="351"/>
    <col min="14088" max="14088" width="13.140625" style="351" customWidth="1"/>
    <col min="14089" max="14336" width="9.140625" style="351"/>
    <col min="14337" max="14337" width="5.7109375" style="351" customWidth="1"/>
    <col min="14338" max="14338" width="55.5703125" style="351" customWidth="1"/>
    <col min="14339" max="14339" width="5.42578125" style="351" customWidth="1"/>
    <col min="14340" max="14340" width="8.42578125" style="351" customWidth="1"/>
    <col min="14341" max="14341" width="9.85546875" style="351" customWidth="1"/>
    <col min="14342" max="14342" width="13.5703125" style="351" customWidth="1"/>
    <col min="14343" max="14343" width="9.140625" style="351"/>
    <col min="14344" max="14344" width="13.140625" style="351" customWidth="1"/>
    <col min="14345" max="14592" width="9.140625" style="351"/>
    <col min="14593" max="14593" width="5.7109375" style="351" customWidth="1"/>
    <col min="14594" max="14594" width="55.5703125" style="351" customWidth="1"/>
    <col min="14595" max="14595" width="5.42578125" style="351" customWidth="1"/>
    <col min="14596" max="14596" width="8.42578125" style="351" customWidth="1"/>
    <col min="14597" max="14597" width="9.85546875" style="351" customWidth="1"/>
    <col min="14598" max="14598" width="13.5703125" style="351" customWidth="1"/>
    <col min="14599" max="14599" width="9.140625" style="351"/>
    <col min="14600" max="14600" width="13.140625" style="351" customWidth="1"/>
    <col min="14601" max="14848" width="9.140625" style="351"/>
    <col min="14849" max="14849" width="5.7109375" style="351" customWidth="1"/>
    <col min="14850" max="14850" width="55.5703125" style="351" customWidth="1"/>
    <col min="14851" max="14851" width="5.42578125" style="351" customWidth="1"/>
    <col min="14852" max="14852" width="8.42578125" style="351" customWidth="1"/>
    <col min="14853" max="14853" width="9.85546875" style="351" customWidth="1"/>
    <col min="14854" max="14854" width="13.5703125" style="351" customWidth="1"/>
    <col min="14855" max="14855" width="9.140625" style="351"/>
    <col min="14856" max="14856" width="13.140625" style="351" customWidth="1"/>
    <col min="14857" max="15104" width="9.140625" style="351"/>
    <col min="15105" max="15105" width="5.7109375" style="351" customWidth="1"/>
    <col min="15106" max="15106" width="55.5703125" style="351" customWidth="1"/>
    <col min="15107" max="15107" width="5.42578125" style="351" customWidth="1"/>
    <col min="15108" max="15108" width="8.42578125" style="351" customWidth="1"/>
    <col min="15109" max="15109" width="9.85546875" style="351" customWidth="1"/>
    <col min="15110" max="15110" width="13.5703125" style="351" customWidth="1"/>
    <col min="15111" max="15111" width="9.140625" style="351"/>
    <col min="15112" max="15112" width="13.140625" style="351" customWidth="1"/>
    <col min="15113" max="15360" width="9.140625" style="351"/>
    <col min="15361" max="15361" width="5.7109375" style="351" customWidth="1"/>
    <col min="15362" max="15362" width="55.5703125" style="351" customWidth="1"/>
    <col min="15363" max="15363" width="5.42578125" style="351" customWidth="1"/>
    <col min="15364" max="15364" width="8.42578125" style="351" customWidth="1"/>
    <col min="15365" max="15365" width="9.85546875" style="351" customWidth="1"/>
    <col min="15366" max="15366" width="13.5703125" style="351" customWidth="1"/>
    <col min="15367" max="15367" width="9.140625" style="351"/>
    <col min="15368" max="15368" width="13.140625" style="351" customWidth="1"/>
    <col min="15369" max="15616" width="9.140625" style="351"/>
    <col min="15617" max="15617" width="5.7109375" style="351" customWidth="1"/>
    <col min="15618" max="15618" width="55.5703125" style="351" customWidth="1"/>
    <col min="15619" max="15619" width="5.42578125" style="351" customWidth="1"/>
    <col min="15620" max="15620" width="8.42578125" style="351" customWidth="1"/>
    <col min="15621" max="15621" width="9.85546875" style="351" customWidth="1"/>
    <col min="15622" max="15622" width="13.5703125" style="351" customWidth="1"/>
    <col min="15623" max="15623" width="9.140625" style="351"/>
    <col min="15624" max="15624" width="13.140625" style="351" customWidth="1"/>
    <col min="15625" max="15872" width="9.140625" style="351"/>
    <col min="15873" max="15873" width="5.7109375" style="351" customWidth="1"/>
    <col min="15874" max="15874" width="55.5703125" style="351" customWidth="1"/>
    <col min="15875" max="15875" width="5.42578125" style="351" customWidth="1"/>
    <col min="15876" max="15876" width="8.42578125" style="351" customWidth="1"/>
    <col min="15877" max="15877" width="9.85546875" style="351" customWidth="1"/>
    <col min="15878" max="15878" width="13.5703125" style="351" customWidth="1"/>
    <col min="15879" max="15879" width="9.140625" style="351"/>
    <col min="15880" max="15880" width="13.140625" style="351" customWidth="1"/>
    <col min="15881" max="16128" width="9.140625" style="351"/>
    <col min="16129" max="16129" width="5.7109375" style="351" customWidth="1"/>
    <col min="16130" max="16130" width="55.5703125" style="351" customWidth="1"/>
    <col min="16131" max="16131" width="5.42578125" style="351" customWidth="1"/>
    <col min="16132" max="16132" width="8.42578125" style="351" customWidth="1"/>
    <col min="16133" max="16133" width="9.85546875" style="351" customWidth="1"/>
    <col min="16134" max="16134" width="13.5703125" style="351" customWidth="1"/>
    <col min="16135" max="16135" width="9.140625" style="351"/>
    <col min="16136" max="16136" width="13.140625" style="351" customWidth="1"/>
    <col min="16137" max="16384" width="9.140625" style="351"/>
  </cols>
  <sheetData>
    <row r="1" spans="1:30" s="341" customFormat="1" ht="26.25" customHeight="1">
      <c r="B1" s="317" t="s">
        <v>1442</v>
      </c>
      <c r="C1" s="342"/>
      <c r="D1" s="342"/>
      <c r="E1" s="343"/>
      <c r="F1" s="342"/>
      <c r="G1" s="342"/>
      <c r="H1" s="320"/>
    </row>
    <row r="2" spans="1:30" s="341" customFormat="1" ht="25.5">
      <c r="A2" s="322" t="s">
        <v>1443</v>
      </c>
      <c r="B2" s="322" t="s">
        <v>1444</v>
      </c>
      <c r="C2" s="344" t="s">
        <v>1423</v>
      </c>
      <c r="D2" s="322" t="s">
        <v>80</v>
      </c>
      <c r="E2" s="345" t="s">
        <v>1424</v>
      </c>
      <c r="F2" s="322" t="s">
        <v>1425</v>
      </c>
      <c r="G2" s="322" t="s">
        <v>1426</v>
      </c>
      <c r="H2" s="322" t="s">
        <v>1427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20.100000000000001" customHeight="1">
      <c r="A3" s="331">
        <v>1</v>
      </c>
      <c r="B3" s="347" t="s">
        <v>1445</v>
      </c>
      <c r="C3" s="348" t="s">
        <v>1430</v>
      </c>
      <c r="D3" s="331">
        <v>28</v>
      </c>
      <c r="E3" s="548"/>
      <c r="F3" s="349">
        <f t="shared" ref="F3:F35" si="0">D3*E3</f>
        <v>0</v>
      </c>
      <c r="G3" s="550"/>
      <c r="H3" s="350">
        <f t="shared" ref="H3:H54" si="1">D3*G3</f>
        <v>0</v>
      </c>
    </row>
    <row r="4" spans="1:30" ht="35.1" customHeight="1">
      <c r="A4" s="331">
        <v>2</v>
      </c>
      <c r="B4" s="347" t="s">
        <v>1446</v>
      </c>
      <c r="C4" s="348" t="s">
        <v>1430</v>
      </c>
      <c r="D4" s="331">
        <v>9</v>
      </c>
      <c r="E4" s="548"/>
      <c r="F4" s="349">
        <f t="shared" si="0"/>
        <v>0</v>
      </c>
      <c r="G4" s="550"/>
      <c r="H4" s="350">
        <f t="shared" si="1"/>
        <v>0</v>
      </c>
    </row>
    <row r="5" spans="1:30" ht="35.1" customHeight="1">
      <c r="A5" s="331">
        <v>3</v>
      </c>
      <c r="B5" s="347" t="s">
        <v>1447</v>
      </c>
      <c r="C5" s="348" t="s">
        <v>1430</v>
      </c>
      <c r="D5" s="331">
        <v>8</v>
      </c>
      <c r="E5" s="548"/>
      <c r="F5" s="349">
        <f t="shared" si="0"/>
        <v>0</v>
      </c>
      <c r="G5" s="550"/>
      <c r="H5" s="350">
        <f t="shared" si="1"/>
        <v>0</v>
      </c>
    </row>
    <row r="6" spans="1:30" ht="35.1" customHeight="1">
      <c r="A6" s="331">
        <v>4</v>
      </c>
      <c r="B6" s="347" t="s">
        <v>1448</v>
      </c>
      <c r="C6" s="348" t="s">
        <v>1430</v>
      </c>
      <c r="D6" s="331">
        <v>7</v>
      </c>
      <c r="E6" s="548"/>
      <c r="F6" s="349">
        <f t="shared" si="0"/>
        <v>0</v>
      </c>
      <c r="G6" s="550"/>
      <c r="H6" s="350">
        <f t="shared" si="1"/>
        <v>0</v>
      </c>
    </row>
    <row r="7" spans="1:30" ht="20.100000000000001" customHeight="1">
      <c r="A7" s="331">
        <v>5</v>
      </c>
      <c r="B7" s="347" t="s">
        <v>1449</v>
      </c>
      <c r="C7" s="348" t="s">
        <v>1430</v>
      </c>
      <c r="D7" s="331">
        <v>4</v>
      </c>
      <c r="E7" s="548"/>
      <c r="F7" s="349">
        <f t="shared" si="0"/>
        <v>0</v>
      </c>
      <c r="G7" s="550"/>
      <c r="H7" s="350">
        <f t="shared" si="1"/>
        <v>0</v>
      </c>
    </row>
    <row r="8" spans="1:30" ht="20.100000000000001" customHeight="1">
      <c r="A8" s="331">
        <v>6</v>
      </c>
      <c r="B8" s="347" t="s">
        <v>1450</v>
      </c>
      <c r="C8" s="348" t="s">
        <v>1430</v>
      </c>
      <c r="D8" s="331">
        <v>1</v>
      </c>
      <c r="E8" s="548"/>
      <c r="F8" s="349">
        <f t="shared" si="0"/>
        <v>0</v>
      </c>
      <c r="G8" s="550"/>
      <c r="H8" s="350">
        <f t="shared" si="1"/>
        <v>0</v>
      </c>
    </row>
    <row r="9" spans="1:30" ht="44.25" customHeight="1">
      <c r="A9" s="331">
        <v>7</v>
      </c>
      <c r="B9" s="347" t="s">
        <v>1451</v>
      </c>
      <c r="C9" s="352" t="s">
        <v>1430</v>
      </c>
      <c r="D9" s="331">
        <v>1</v>
      </c>
      <c r="E9" s="548"/>
      <c r="F9" s="349">
        <f t="shared" si="0"/>
        <v>0</v>
      </c>
      <c r="G9" s="550"/>
      <c r="H9" s="350">
        <f t="shared" si="1"/>
        <v>0</v>
      </c>
    </row>
    <row r="10" spans="1:30" ht="35.1" customHeight="1">
      <c r="A10" s="331">
        <v>8</v>
      </c>
      <c r="B10" s="347" t="s">
        <v>1452</v>
      </c>
      <c r="C10" s="348" t="s">
        <v>1430</v>
      </c>
      <c r="D10" s="331">
        <v>3</v>
      </c>
      <c r="E10" s="548"/>
      <c r="F10" s="349">
        <f t="shared" si="0"/>
        <v>0</v>
      </c>
      <c r="G10" s="550"/>
      <c r="H10" s="350">
        <f t="shared" si="1"/>
        <v>0</v>
      </c>
    </row>
    <row r="11" spans="1:30" ht="35.1" customHeight="1">
      <c r="A11" s="331">
        <v>9</v>
      </c>
      <c r="B11" s="347" t="s">
        <v>1453</v>
      </c>
      <c r="C11" s="348" t="s">
        <v>1430</v>
      </c>
      <c r="D11" s="331">
        <v>5</v>
      </c>
      <c r="E11" s="548"/>
      <c r="F11" s="349">
        <f t="shared" si="0"/>
        <v>0</v>
      </c>
      <c r="G11" s="550"/>
      <c r="H11" s="350">
        <f t="shared" si="1"/>
        <v>0</v>
      </c>
    </row>
    <row r="12" spans="1:30" ht="35.1" customHeight="1">
      <c r="A12" s="331">
        <v>10</v>
      </c>
      <c r="B12" s="347" t="s">
        <v>1454</v>
      </c>
      <c r="C12" s="348" t="s">
        <v>1430</v>
      </c>
      <c r="D12" s="331">
        <v>1</v>
      </c>
      <c r="E12" s="548"/>
      <c r="F12" s="349">
        <f t="shared" si="0"/>
        <v>0</v>
      </c>
      <c r="G12" s="550"/>
      <c r="H12" s="350">
        <f t="shared" si="1"/>
        <v>0</v>
      </c>
    </row>
    <row r="13" spans="1:30" ht="20.100000000000001" customHeight="1">
      <c r="A13" s="331">
        <v>11</v>
      </c>
      <c r="B13" s="347" t="s">
        <v>1455</v>
      </c>
      <c r="C13" s="348" t="s">
        <v>1430</v>
      </c>
      <c r="D13" s="331">
        <v>4</v>
      </c>
      <c r="E13" s="548"/>
      <c r="F13" s="349">
        <f t="shared" si="0"/>
        <v>0</v>
      </c>
      <c r="G13" s="550"/>
      <c r="H13" s="350">
        <f t="shared" si="1"/>
        <v>0</v>
      </c>
    </row>
    <row r="14" spans="1:30" ht="20.100000000000001" customHeight="1">
      <c r="A14" s="331">
        <v>12</v>
      </c>
      <c r="B14" s="347" t="s">
        <v>1456</v>
      </c>
      <c r="C14" s="348" t="s">
        <v>1430</v>
      </c>
      <c r="D14" s="331">
        <v>4</v>
      </c>
      <c r="E14" s="548"/>
      <c r="F14" s="349">
        <f t="shared" si="0"/>
        <v>0</v>
      </c>
      <c r="G14" s="550"/>
      <c r="H14" s="350">
        <f t="shared" si="1"/>
        <v>0</v>
      </c>
    </row>
    <row r="15" spans="1:30" ht="20.100000000000001" customHeight="1">
      <c r="A15" s="331">
        <v>13</v>
      </c>
      <c r="B15" s="347" t="s">
        <v>1457</v>
      </c>
      <c r="C15" s="348" t="s">
        <v>1430</v>
      </c>
      <c r="D15" s="331">
        <v>4</v>
      </c>
      <c r="E15" s="548"/>
      <c r="F15" s="349">
        <f t="shared" si="0"/>
        <v>0</v>
      </c>
      <c r="G15" s="550"/>
      <c r="H15" s="350">
        <f t="shared" si="1"/>
        <v>0</v>
      </c>
    </row>
    <row r="16" spans="1:30" ht="31.5" customHeight="1">
      <c r="A16" s="331">
        <v>14</v>
      </c>
      <c r="B16" s="347" t="s">
        <v>1458</v>
      </c>
      <c r="C16" s="348" t="s">
        <v>1430</v>
      </c>
      <c r="D16" s="331">
        <v>4</v>
      </c>
      <c r="E16" s="548"/>
      <c r="F16" s="349">
        <f t="shared" si="0"/>
        <v>0</v>
      </c>
      <c r="G16" s="550"/>
      <c r="H16" s="350">
        <f t="shared" si="1"/>
        <v>0</v>
      </c>
    </row>
    <row r="17" spans="1:8" ht="20.100000000000001" customHeight="1">
      <c r="A17" s="331">
        <v>15</v>
      </c>
      <c r="B17" s="347" t="s">
        <v>1459</v>
      </c>
      <c r="C17" s="348" t="s">
        <v>123</v>
      </c>
      <c r="D17" s="331">
        <v>20</v>
      </c>
      <c r="E17" s="548"/>
      <c r="F17" s="349">
        <f t="shared" si="0"/>
        <v>0</v>
      </c>
      <c r="G17" s="550"/>
      <c r="H17" s="350">
        <f t="shared" si="1"/>
        <v>0</v>
      </c>
    </row>
    <row r="18" spans="1:8" ht="20.100000000000001" customHeight="1">
      <c r="A18" s="331">
        <v>16</v>
      </c>
      <c r="B18" s="347" t="s">
        <v>1460</v>
      </c>
      <c r="C18" s="348" t="s">
        <v>123</v>
      </c>
      <c r="D18" s="331">
        <v>964</v>
      </c>
      <c r="E18" s="548"/>
      <c r="F18" s="349">
        <f t="shared" si="0"/>
        <v>0</v>
      </c>
      <c r="G18" s="550"/>
      <c r="H18" s="350">
        <f t="shared" si="1"/>
        <v>0</v>
      </c>
    </row>
    <row r="19" spans="1:8" ht="20.100000000000001" customHeight="1">
      <c r="A19" s="331">
        <v>17</v>
      </c>
      <c r="B19" s="347" t="s">
        <v>1461</v>
      </c>
      <c r="C19" s="348" t="s">
        <v>123</v>
      </c>
      <c r="D19" s="331">
        <v>420</v>
      </c>
      <c r="E19" s="548"/>
      <c r="F19" s="349">
        <f t="shared" si="0"/>
        <v>0</v>
      </c>
      <c r="G19" s="550"/>
      <c r="H19" s="350">
        <f t="shared" si="1"/>
        <v>0</v>
      </c>
    </row>
    <row r="20" spans="1:8" ht="20.100000000000001" customHeight="1">
      <c r="A20" s="331">
        <v>18</v>
      </c>
      <c r="B20" s="347" t="s">
        <v>1462</v>
      </c>
      <c r="C20" s="348" t="s">
        <v>123</v>
      </c>
      <c r="D20" s="331">
        <v>1080</v>
      </c>
      <c r="E20" s="548"/>
      <c r="F20" s="349">
        <f t="shared" si="0"/>
        <v>0</v>
      </c>
      <c r="G20" s="550"/>
      <c r="H20" s="350">
        <f t="shared" si="1"/>
        <v>0</v>
      </c>
    </row>
    <row r="21" spans="1:8" ht="20.100000000000001" customHeight="1">
      <c r="A21" s="331">
        <v>19</v>
      </c>
      <c r="B21" s="347" t="s">
        <v>1463</v>
      </c>
      <c r="C21" s="348" t="s">
        <v>123</v>
      </c>
      <c r="D21" s="331">
        <v>485</v>
      </c>
      <c r="E21" s="548"/>
      <c r="F21" s="349">
        <f t="shared" si="0"/>
        <v>0</v>
      </c>
      <c r="G21" s="550"/>
      <c r="H21" s="350">
        <f t="shared" si="1"/>
        <v>0</v>
      </c>
    </row>
    <row r="22" spans="1:8" ht="20.100000000000001" customHeight="1">
      <c r="A22" s="331">
        <v>20</v>
      </c>
      <c r="B22" s="347" t="s">
        <v>1464</v>
      </c>
      <c r="C22" s="348" t="s">
        <v>123</v>
      </c>
      <c r="D22" s="331">
        <v>484</v>
      </c>
      <c r="E22" s="548"/>
      <c r="F22" s="349">
        <f t="shared" si="0"/>
        <v>0</v>
      </c>
      <c r="G22" s="550"/>
      <c r="H22" s="350">
        <f t="shared" si="1"/>
        <v>0</v>
      </c>
    </row>
    <row r="23" spans="1:8" ht="20.100000000000001" customHeight="1">
      <c r="A23" s="331">
        <v>21</v>
      </c>
      <c r="B23" s="347" t="s">
        <v>1465</v>
      </c>
      <c r="C23" s="348" t="s">
        <v>123</v>
      </c>
      <c r="D23" s="331">
        <v>80</v>
      </c>
      <c r="E23" s="548"/>
      <c r="F23" s="349">
        <f t="shared" si="0"/>
        <v>0</v>
      </c>
      <c r="G23" s="550"/>
      <c r="H23" s="350">
        <f t="shared" si="1"/>
        <v>0</v>
      </c>
    </row>
    <row r="24" spans="1:8" ht="20.100000000000001" customHeight="1">
      <c r="A24" s="331">
        <v>22</v>
      </c>
      <c r="B24" s="347" t="s">
        <v>1466</v>
      </c>
      <c r="C24" s="348" t="s">
        <v>123</v>
      </c>
      <c r="D24" s="331">
        <v>380</v>
      </c>
      <c r="E24" s="548"/>
      <c r="F24" s="349">
        <f t="shared" si="0"/>
        <v>0</v>
      </c>
      <c r="G24" s="550"/>
      <c r="H24" s="350">
        <f t="shared" si="1"/>
        <v>0</v>
      </c>
    </row>
    <row r="25" spans="1:8" ht="20.100000000000001" customHeight="1">
      <c r="A25" s="331">
        <v>23</v>
      </c>
      <c r="B25" s="347" t="s">
        <v>1467</v>
      </c>
      <c r="C25" s="348" t="s">
        <v>123</v>
      </c>
      <c r="D25" s="331">
        <v>10</v>
      </c>
      <c r="E25" s="548"/>
      <c r="F25" s="349">
        <f t="shared" si="0"/>
        <v>0</v>
      </c>
      <c r="G25" s="550"/>
      <c r="H25" s="350">
        <f t="shared" si="1"/>
        <v>0</v>
      </c>
    </row>
    <row r="26" spans="1:8" ht="20.100000000000001" customHeight="1">
      <c r="A26" s="331">
        <v>24</v>
      </c>
      <c r="B26" s="347" t="s">
        <v>1468</v>
      </c>
      <c r="C26" s="348" t="s">
        <v>123</v>
      </c>
      <c r="D26" s="331">
        <v>15</v>
      </c>
      <c r="E26" s="548"/>
      <c r="F26" s="349">
        <f t="shared" si="0"/>
        <v>0</v>
      </c>
      <c r="G26" s="550"/>
      <c r="H26" s="350">
        <f t="shared" si="1"/>
        <v>0</v>
      </c>
    </row>
    <row r="27" spans="1:8" ht="20.100000000000001" customHeight="1">
      <c r="A27" s="331">
        <v>25</v>
      </c>
      <c r="B27" s="347" t="s">
        <v>1469</v>
      </c>
      <c r="C27" s="348" t="s">
        <v>123</v>
      </c>
      <c r="D27" s="331">
        <v>160</v>
      </c>
      <c r="E27" s="548"/>
      <c r="F27" s="349">
        <f t="shared" si="0"/>
        <v>0</v>
      </c>
      <c r="G27" s="550"/>
      <c r="H27" s="350">
        <f t="shared" si="1"/>
        <v>0</v>
      </c>
    </row>
    <row r="28" spans="1:8" ht="20.100000000000001" customHeight="1">
      <c r="A28" s="331">
        <v>26</v>
      </c>
      <c r="B28" s="347" t="s">
        <v>1470</v>
      </c>
      <c r="C28" s="348" t="s">
        <v>123</v>
      </c>
      <c r="D28" s="331">
        <v>10</v>
      </c>
      <c r="E28" s="548"/>
      <c r="F28" s="349">
        <f t="shared" si="0"/>
        <v>0</v>
      </c>
      <c r="G28" s="550"/>
      <c r="H28" s="350">
        <f t="shared" si="1"/>
        <v>0</v>
      </c>
    </row>
    <row r="29" spans="1:8" ht="20.100000000000001" customHeight="1">
      <c r="A29" s="331">
        <v>27</v>
      </c>
      <c r="B29" s="347" t="s">
        <v>1471</v>
      </c>
      <c r="C29" s="348" t="s">
        <v>123</v>
      </c>
      <c r="D29" s="331">
        <v>3</v>
      </c>
      <c r="E29" s="548"/>
      <c r="F29" s="349">
        <f t="shared" si="0"/>
        <v>0</v>
      </c>
      <c r="G29" s="550"/>
      <c r="H29" s="350">
        <f t="shared" si="1"/>
        <v>0</v>
      </c>
    </row>
    <row r="30" spans="1:8" ht="35.1" customHeight="1">
      <c r="A30" s="331">
        <v>28</v>
      </c>
      <c r="B30" s="347" t="s">
        <v>1472</v>
      </c>
      <c r="C30" s="348" t="s">
        <v>1430</v>
      </c>
      <c r="D30" s="331">
        <v>1</v>
      </c>
      <c r="E30" s="548"/>
      <c r="F30" s="349">
        <f t="shared" si="0"/>
        <v>0</v>
      </c>
      <c r="G30" s="550"/>
      <c r="H30" s="350">
        <f t="shared" si="1"/>
        <v>0</v>
      </c>
    </row>
    <row r="31" spans="1:8" ht="20.100000000000001" customHeight="1">
      <c r="A31" s="331">
        <v>29</v>
      </c>
      <c r="B31" s="347" t="s">
        <v>1473</v>
      </c>
      <c r="C31" s="348" t="s">
        <v>123</v>
      </c>
      <c r="D31" s="331">
        <v>560</v>
      </c>
      <c r="E31" s="548"/>
      <c r="F31" s="349">
        <f t="shared" si="0"/>
        <v>0</v>
      </c>
      <c r="G31" s="550"/>
      <c r="H31" s="350">
        <f t="shared" si="1"/>
        <v>0</v>
      </c>
    </row>
    <row r="32" spans="1:8" ht="35.1" customHeight="1">
      <c r="A32" s="331">
        <v>30</v>
      </c>
      <c r="B32" s="347" t="s">
        <v>1474</v>
      </c>
      <c r="C32" s="348" t="s">
        <v>123</v>
      </c>
      <c r="D32" s="331">
        <v>60</v>
      </c>
      <c r="E32" s="548"/>
      <c r="F32" s="349">
        <f>D32*E32</f>
        <v>0</v>
      </c>
      <c r="G32" s="550"/>
      <c r="H32" s="350">
        <f>D32*G32</f>
        <v>0</v>
      </c>
    </row>
    <row r="33" spans="1:8" ht="35.1" customHeight="1">
      <c r="A33" s="331">
        <v>31</v>
      </c>
      <c r="B33" s="347" t="s">
        <v>1475</v>
      </c>
      <c r="C33" s="348" t="s">
        <v>123</v>
      </c>
      <c r="D33" s="331">
        <v>225</v>
      </c>
      <c r="E33" s="548"/>
      <c r="F33" s="349">
        <f>D33*E33</f>
        <v>0</v>
      </c>
      <c r="G33" s="550"/>
      <c r="H33" s="350">
        <f>D33*G33</f>
        <v>0</v>
      </c>
    </row>
    <row r="34" spans="1:8" ht="20.100000000000001" customHeight="1">
      <c r="A34" s="331">
        <v>32</v>
      </c>
      <c r="B34" s="347" t="s">
        <v>1476</v>
      </c>
      <c r="C34" s="348" t="s">
        <v>96</v>
      </c>
      <c r="D34" s="331">
        <v>0.1</v>
      </c>
      <c r="E34" s="548"/>
      <c r="F34" s="349">
        <f t="shared" si="0"/>
        <v>0</v>
      </c>
      <c r="G34" s="550"/>
      <c r="H34" s="350">
        <f t="shared" si="1"/>
        <v>0</v>
      </c>
    </row>
    <row r="35" spans="1:8" ht="35.1" customHeight="1">
      <c r="A35" s="331">
        <v>33</v>
      </c>
      <c r="B35" s="347" t="s">
        <v>1477</v>
      </c>
      <c r="C35" s="348" t="s">
        <v>1430</v>
      </c>
      <c r="D35" s="331">
        <v>60</v>
      </c>
      <c r="E35" s="548"/>
      <c r="F35" s="349">
        <f t="shared" si="0"/>
        <v>0</v>
      </c>
      <c r="G35" s="550"/>
      <c r="H35" s="350">
        <f t="shared" si="1"/>
        <v>0</v>
      </c>
    </row>
    <row r="36" spans="1:8" ht="51" customHeight="1">
      <c r="A36" s="331">
        <v>34</v>
      </c>
      <c r="B36" s="347" t="s">
        <v>1478</v>
      </c>
      <c r="C36" s="348" t="s">
        <v>1430</v>
      </c>
      <c r="D36" s="331">
        <v>1</v>
      </c>
      <c r="E36" s="329"/>
      <c r="F36" s="349"/>
      <c r="G36" s="550"/>
      <c r="H36" s="350">
        <f>D36*G36</f>
        <v>0</v>
      </c>
    </row>
    <row r="37" spans="1:8" ht="35.1" customHeight="1">
      <c r="A37" s="331">
        <v>35</v>
      </c>
      <c r="B37" s="347" t="s">
        <v>1479</v>
      </c>
      <c r="C37" s="348" t="s">
        <v>1430</v>
      </c>
      <c r="D37" s="331">
        <v>1</v>
      </c>
      <c r="E37" s="329"/>
      <c r="F37" s="349"/>
      <c r="G37" s="550"/>
      <c r="H37" s="350">
        <f t="shared" si="1"/>
        <v>0</v>
      </c>
    </row>
    <row r="38" spans="1:8" ht="20.100000000000001" customHeight="1">
      <c r="A38" s="331">
        <v>36</v>
      </c>
      <c r="B38" s="347" t="s">
        <v>1480</v>
      </c>
      <c r="C38" s="348" t="s">
        <v>1430</v>
      </c>
      <c r="D38" s="331">
        <v>1</v>
      </c>
      <c r="E38" s="329"/>
      <c r="F38" s="349"/>
      <c r="G38" s="550"/>
      <c r="H38" s="350">
        <f t="shared" si="1"/>
        <v>0</v>
      </c>
    </row>
    <row r="39" spans="1:8" ht="20.100000000000001" customHeight="1">
      <c r="A39" s="331">
        <v>37</v>
      </c>
      <c r="B39" s="347" t="s">
        <v>1481</v>
      </c>
      <c r="C39" s="348" t="s">
        <v>1430</v>
      </c>
      <c r="D39" s="331">
        <v>1</v>
      </c>
      <c r="E39" s="329"/>
      <c r="F39" s="349"/>
      <c r="G39" s="550"/>
      <c r="H39" s="350">
        <f t="shared" si="1"/>
        <v>0</v>
      </c>
    </row>
    <row r="40" spans="1:8" ht="20.100000000000001" customHeight="1">
      <c r="A40" s="331">
        <v>38</v>
      </c>
      <c r="B40" s="347" t="s">
        <v>1482</v>
      </c>
      <c r="C40" s="348" t="s">
        <v>1430</v>
      </c>
      <c r="D40" s="331">
        <v>1</v>
      </c>
      <c r="E40" s="329"/>
      <c r="F40" s="349"/>
      <c r="G40" s="550"/>
      <c r="H40" s="350">
        <f t="shared" si="1"/>
        <v>0</v>
      </c>
    </row>
    <row r="41" spans="1:8" ht="20.100000000000001" customHeight="1">
      <c r="A41" s="331">
        <v>39</v>
      </c>
      <c r="B41" s="347" t="s">
        <v>1483</v>
      </c>
      <c r="C41" s="348" t="s">
        <v>1430</v>
      </c>
      <c r="D41" s="331">
        <v>1</v>
      </c>
      <c r="E41" s="329"/>
      <c r="F41" s="349"/>
      <c r="G41" s="550"/>
      <c r="H41" s="350">
        <f t="shared" si="1"/>
        <v>0</v>
      </c>
    </row>
    <row r="42" spans="1:8" ht="20.100000000000001" customHeight="1">
      <c r="A42" s="331">
        <v>40</v>
      </c>
      <c r="B42" s="347" t="s">
        <v>1484</v>
      </c>
      <c r="C42" s="348" t="s">
        <v>1430</v>
      </c>
      <c r="D42" s="331">
        <v>1</v>
      </c>
      <c r="E42" s="329"/>
      <c r="F42" s="349"/>
      <c r="G42" s="550"/>
      <c r="H42" s="350">
        <f t="shared" si="1"/>
        <v>0</v>
      </c>
    </row>
    <row r="43" spans="1:8" ht="20.100000000000001" customHeight="1">
      <c r="A43" s="331">
        <v>41</v>
      </c>
      <c r="B43" s="347" t="s">
        <v>1440</v>
      </c>
      <c r="C43" s="348" t="s">
        <v>1430</v>
      </c>
      <c r="D43" s="331">
        <v>1</v>
      </c>
      <c r="E43" s="329"/>
      <c r="F43" s="349"/>
      <c r="G43" s="550"/>
      <c r="H43" s="350">
        <f t="shared" si="1"/>
        <v>0</v>
      </c>
    </row>
    <row r="44" spans="1:8" ht="20.100000000000001" customHeight="1">
      <c r="A44" s="331">
        <v>42</v>
      </c>
      <c r="B44" s="347" t="s">
        <v>1485</v>
      </c>
      <c r="C44" s="348" t="s">
        <v>1430</v>
      </c>
      <c r="D44" s="331">
        <v>52</v>
      </c>
      <c r="E44" s="329"/>
      <c r="F44" s="349"/>
      <c r="G44" s="550"/>
      <c r="H44" s="350">
        <f t="shared" si="1"/>
        <v>0</v>
      </c>
    </row>
    <row r="45" spans="1:8" ht="20.100000000000001" customHeight="1">
      <c r="A45" s="331">
        <v>43</v>
      </c>
      <c r="B45" s="347" t="s">
        <v>1486</v>
      </c>
      <c r="C45" s="348" t="s">
        <v>1430</v>
      </c>
      <c r="D45" s="331">
        <v>2</v>
      </c>
      <c r="E45" s="329"/>
      <c r="F45" s="349"/>
      <c r="G45" s="550"/>
      <c r="H45" s="350">
        <f t="shared" si="1"/>
        <v>0</v>
      </c>
    </row>
    <row r="46" spans="1:8" ht="20.100000000000001" customHeight="1">
      <c r="A46" s="331">
        <v>44</v>
      </c>
      <c r="B46" s="347" t="s">
        <v>1487</v>
      </c>
      <c r="C46" s="348" t="s">
        <v>1430</v>
      </c>
      <c r="D46" s="331">
        <v>2</v>
      </c>
      <c r="E46" s="329"/>
      <c r="F46" s="349"/>
      <c r="G46" s="550"/>
      <c r="H46" s="350">
        <f t="shared" si="1"/>
        <v>0</v>
      </c>
    </row>
    <row r="47" spans="1:8" ht="20.100000000000001" customHeight="1">
      <c r="A47" s="331">
        <v>45</v>
      </c>
      <c r="B47" s="347" t="s">
        <v>1488</v>
      </c>
      <c r="C47" s="348" t="s">
        <v>1430</v>
      </c>
      <c r="D47" s="331">
        <v>24</v>
      </c>
      <c r="E47" s="329"/>
      <c r="F47" s="349"/>
      <c r="G47" s="550"/>
      <c r="H47" s="350">
        <f t="shared" si="1"/>
        <v>0</v>
      </c>
    </row>
    <row r="48" spans="1:8" ht="20.100000000000001" customHeight="1">
      <c r="A48" s="331">
        <v>46</v>
      </c>
      <c r="B48" s="347" t="s">
        <v>1489</v>
      </c>
      <c r="C48" s="348" t="s">
        <v>1430</v>
      </c>
      <c r="D48" s="331">
        <v>18</v>
      </c>
      <c r="E48" s="329"/>
      <c r="F48" s="349"/>
      <c r="G48" s="550"/>
      <c r="H48" s="350">
        <f t="shared" si="1"/>
        <v>0</v>
      </c>
    </row>
    <row r="49" spans="1:8" ht="20.100000000000001" customHeight="1">
      <c r="A49" s="331">
        <v>47</v>
      </c>
      <c r="B49" s="347" t="s">
        <v>1490</v>
      </c>
      <c r="C49" s="348" t="s">
        <v>1430</v>
      </c>
      <c r="D49" s="331">
        <v>8</v>
      </c>
      <c r="E49" s="329"/>
      <c r="F49" s="349"/>
      <c r="G49" s="550"/>
      <c r="H49" s="350">
        <f t="shared" si="1"/>
        <v>0</v>
      </c>
    </row>
    <row r="50" spans="1:8" ht="20.100000000000001" customHeight="1">
      <c r="A50" s="331">
        <v>48</v>
      </c>
      <c r="B50" s="347" t="s">
        <v>1491</v>
      </c>
      <c r="C50" s="348" t="s">
        <v>1430</v>
      </c>
      <c r="D50" s="331">
        <v>5</v>
      </c>
      <c r="E50" s="329"/>
      <c r="F50" s="349"/>
      <c r="G50" s="550"/>
      <c r="H50" s="350">
        <f t="shared" si="1"/>
        <v>0</v>
      </c>
    </row>
    <row r="51" spans="1:8" ht="20.100000000000001" customHeight="1">
      <c r="A51" s="331">
        <v>49</v>
      </c>
      <c r="B51" s="347" t="s">
        <v>1492</v>
      </c>
      <c r="C51" s="348" t="s">
        <v>1430</v>
      </c>
      <c r="D51" s="331">
        <v>2</v>
      </c>
      <c r="E51" s="329"/>
      <c r="F51" s="349"/>
      <c r="G51" s="550"/>
      <c r="H51" s="350">
        <f>D51*G51</f>
        <v>0</v>
      </c>
    </row>
    <row r="52" spans="1:8" ht="20.100000000000001" customHeight="1">
      <c r="A52" s="331">
        <v>50</v>
      </c>
      <c r="B52" s="347" t="s">
        <v>1493</v>
      </c>
      <c r="C52" s="348" t="s">
        <v>1430</v>
      </c>
      <c r="D52" s="331">
        <v>2</v>
      </c>
      <c r="E52" s="329"/>
      <c r="F52" s="349"/>
      <c r="G52" s="550"/>
      <c r="H52" s="350">
        <f>D52*G52</f>
        <v>0</v>
      </c>
    </row>
    <row r="53" spans="1:8" ht="20.100000000000001" customHeight="1">
      <c r="A53" s="331">
        <v>51</v>
      </c>
      <c r="B53" s="347" t="s">
        <v>1494</v>
      </c>
      <c r="C53" s="348" t="s">
        <v>1430</v>
      </c>
      <c r="D53" s="331">
        <v>5</v>
      </c>
      <c r="E53" s="329"/>
      <c r="F53" s="349"/>
      <c r="G53" s="550"/>
      <c r="H53" s="350">
        <f>D53*G53</f>
        <v>0</v>
      </c>
    </row>
    <row r="54" spans="1:8" ht="20.100000000000001" customHeight="1">
      <c r="A54" s="331">
        <v>52</v>
      </c>
      <c r="B54" s="347" t="s">
        <v>1495</v>
      </c>
      <c r="C54" s="348" t="s">
        <v>1430</v>
      </c>
      <c r="D54" s="331">
        <v>1</v>
      </c>
      <c r="E54" s="329"/>
      <c r="F54" s="349"/>
      <c r="G54" s="550"/>
      <c r="H54" s="350">
        <f t="shared" si="1"/>
        <v>0</v>
      </c>
    </row>
    <row r="55" spans="1:8" ht="20.25" customHeight="1">
      <c r="A55" s="331">
        <v>53</v>
      </c>
      <c r="B55" s="353" t="s">
        <v>1441</v>
      </c>
      <c r="C55" s="354"/>
      <c r="D55" s="354"/>
      <c r="E55" s="355"/>
      <c r="F55" s="356">
        <f>SUM(F3:F54)</f>
        <v>0</v>
      </c>
      <c r="G55" s="334"/>
      <c r="H55" s="357">
        <f>SUM(H3:H54)</f>
        <v>0</v>
      </c>
    </row>
    <row r="56" spans="1:8" s="323" customFormat="1" ht="17.25" customHeight="1">
      <c r="C56" s="358"/>
      <c r="D56" s="358"/>
    </row>
    <row r="57" spans="1:8" s="323" customFormat="1" ht="12.75" customHeight="1">
      <c r="C57" s="358"/>
      <c r="D57" s="358"/>
    </row>
    <row r="58" spans="1:8" s="323" customFormat="1" ht="17.25" customHeight="1">
      <c r="C58" s="358"/>
      <c r="D58" s="358"/>
    </row>
    <row r="59" spans="1:8" s="323" customFormat="1" ht="17.25" customHeight="1">
      <c r="C59" s="358"/>
      <c r="D59" s="358"/>
    </row>
    <row r="60" spans="1:8" s="323" customFormat="1" ht="17.25" customHeight="1">
      <c r="C60" s="359"/>
      <c r="D60" s="359"/>
      <c r="E60" s="351"/>
      <c r="F60" s="351"/>
    </row>
    <row r="61" spans="1:8" s="323" customFormat="1" ht="13.5" customHeight="1">
      <c r="C61" s="359"/>
      <c r="D61" s="360"/>
      <c r="E61" s="351"/>
      <c r="F61" s="351"/>
    </row>
    <row r="62" spans="1:8" s="323" customFormat="1" ht="17.25" customHeight="1">
      <c r="C62" s="359"/>
      <c r="D62" s="360"/>
      <c r="E62" s="351"/>
      <c r="F62" s="351"/>
    </row>
    <row r="63" spans="1:8" s="323" customFormat="1" ht="17.25" customHeight="1">
      <c r="C63" s="359"/>
      <c r="D63" s="360"/>
      <c r="E63" s="351"/>
      <c r="F63" s="351"/>
    </row>
    <row r="64" spans="1:8" s="323" customFormat="1" ht="18" customHeight="1">
      <c r="C64" s="359"/>
      <c r="D64" s="360"/>
      <c r="E64" s="351"/>
      <c r="F64" s="351"/>
    </row>
    <row r="65" spans="2:8" ht="36.75" customHeight="1">
      <c r="B65" s="323"/>
      <c r="D65" s="360"/>
      <c r="E65" s="351"/>
      <c r="G65" s="323"/>
      <c r="H65" s="323"/>
    </row>
    <row r="66" spans="2:8" ht="36.75" customHeight="1">
      <c r="D66" s="360"/>
    </row>
    <row r="67" spans="2:8" ht="36.75" customHeight="1">
      <c r="D67" s="360"/>
    </row>
    <row r="68" spans="2:8" ht="36.75" customHeight="1">
      <c r="D68" s="360"/>
    </row>
    <row r="69" spans="2:8" ht="36.75" customHeight="1">
      <c r="D69" s="360"/>
    </row>
    <row r="70" spans="2:8" s="323" customFormat="1" ht="12.75" customHeight="1">
      <c r="B70" s="347"/>
      <c r="C70" s="359"/>
      <c r="D70" s="359"/>
      <c r="E70" s="361"/>
      <c r="F70" s="351"/>
      <c r="G70" s="351"/>
      <c r="H70" s="351"/>
    </row>
    <row r="71" spans="2:8">
      <c r="B71" s="312"/>
      <c r="C71" s="362"/>
      <c r="D71" s="363"/>
      <c r="E71" s="310"/>
      <c r="F71" s="310"/>
      <c r="G71" s="364"/>
      <c r="H71" s="364"/>
    </row>
    <row r="91" spans="2:2" ht="36.75" customHeight="1"/>
    <row r="92" spans="2:2" ht="36.75" customHeight="1">
      <c r="B92" s="347"/>
    </row>
    <row r="93" spans="2:2" ht="36.75" customHeight="1">
      <c r="B93" s="347"/>
    </row>
    <row r="94" spans="2:2" ht="36.75" customHeight="1">
      <c r="B94" s="347"/>
    </row>
    <row r="95" spans="2:2" ht="36.75" customHeight="1">
      <c r="B95" s="347"/>
    </row>
    <row r="96" spans="2:2" ht="36.75" customHeight="1">
      <c r="B96" s="347"/>
    </row>
    <row r="97" spans="2:2" ht="36.75" customHeight="1">
      <c r="B97" s="347"/>
    </row>
    <row r="98" spans="2:2" ht="36.75" customHeight="1">
      <c r="B98" s="347"/>
    </row>
    <row r="99" spans="2:2" ht="36.75" customHeight="1">
      <c r="B99" s="347"/>
    </row>
    <row r="100" spans="2:2" ht="36.75" customHeight="1">
      <c r="B100" s="347"/>
    </row>
    <row r="101" spans="2:2" ht="36.75" customHeight="1">
      <c r="B101" s="347"/>
    </row>
    <row r="102" spans="2:2" ht="36.75" customHeight="1">
      <c r="B102" s="347"/>
    </row>
    <row r="103" spans="2:2" ht="36.75" customHeight="1">
      <c r="B103" s="347"/>
    </row>
    <row r="104" spans="2:2" ht="36.75" customHeight="1">
      <c r="B104" s="347"/>
    </row>
    <row r="105" spans="2:2" ht="36.75" customHeight="1">
      <c r="B105" s="347"/>
    </row>
    <row r="106" spans="2:2" ht="36.75" customHeight="1">
      <c r="B106" s="347"/>
    </row>
    <row r="107" spans="2:2" ht="36.75" customHeight="1">
      <c r="B107" s="347"/>
    </row>
    <row r="108" spans="2:2" ht="36.75" customHeight="1">
      <c r="B108" s="347"/>
    </row>
    <row r="109" spans="2:2" ht="36.75" customHeight="1">
      <c r="B109" s="347"/>
    </row>
    <row r="110" spans="2:2" ht="36.75" customHeight="1">
      <c r="B110" s="347"/>
    </row>
    <row r="111" spans="2:2" ht="36.75" customHeight="1">
      <c r="B111" s="347"/>
    </row>
    <row r="112" spans="2:2" ht="36.75" customHeight="1">
      <c r="B112" s="347"/>
    </row>
    <row r="113" spans="2:2" ht="36.75" customHeight="1">
      <c r="B113" s="347"/>
    </row>
    <row r="114" spans="2:2" ht="36.75" customHeight="1">
      <c r="B114" s="347"/>
    </row>
    <row r="115" spans="2:2" ht="36.75" customHeight="1">
      <c r="B115" s="347"/>
    </row>
    <row r="116" spans="2:2" ht="36.75" customHeight="1">
      <c r="B116" s="347"/>
    </row>
    <row r="117" spans="2:2" ht="36.75" customHeight="1">
      <c r="B117" s="347"/>
    </row>
    <row r="118" spans="2:2" ht="36.75" customHeight="1">
      <c r="B118" s="347"/>
    </row>
    <row r="119" spans="2:2" ht="36.75" customHeight="1">
      <c r="B119" s="347"/>
    </row>
    <row r="120" spans="2:2" ht="36.75" customHeight="1">
      <c r="B120" s="347"/>
    </row>
    <row r="121" spans="2:2" ht="36.75" customHeight="1">
      <c r="B121" s="347"/>
    </row>
    <row r="122" spans="2:2" ht="36.75" customHeight="1">
      <c r="B122" s="347"/>
    </row>
    <row r="123" spans="2:2">
      <c r="B123" s="347"/>
    </row>
  </sheetData>
  <sheetProtection algorithmName="SHA-512" hashValue="oa06QsDjl09lc8uTrMGOqWpZh+3eK6n91aOjOj24dq7pm+98HVkS04ZuF9OosA/Lb379nvnWBQofKjjLzRJHtA==" saltValue="vJTMTpuGwIsi0hAspdx/5g==" spinCount="100000" sheet="1" objects="1" scenarios="1" formatColumns="0"/>
  <pageMargins left="0.7" right="0.7" top="0.78740157499999996" bottom="0.78740157499999996" header="0.3" footer="0.3"/>
  <pageSetup paperSize="9" scale="73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pane ySplit="3" topLeftCell="A4" activePane="bottomLeft" state="frozen"/>
      <selection pane="bottomLeft" activeCell="E7" sqref="E7"/>
    </sheetView>
  </sheetViews>
  <sheetFormatPr defaultRowHeight="12.75"/>
  <cols>
    <col min="1" max="1" width="5.7109375" style="318" customWidth="1"/>
    <col min="2" max="2" width="52.28515625" style="318" customWidth="1"/>
    <col min="3" max="3" width="5.7109375" style="318" customWidth="1"/>
    <col min="4" max="4" width="8.7109375" style="318" customWidth="1"/>
    <col min="5" max="5" width="13.42578125" style="318" customWidth="1"/>
    <col min="6" max="6" width="11.7109375" style="318" customWidth="1"/>
    <col min="7" max="7" width="10.7109375" style="318" customWidth="1"/>
    <col min="8" max="8" width="12.7109375" style="318" customWidth="1"/>
    <col min="9" max="256" width="9.140625" style="318"/>
    <col min="257" max="257" width="5.7109375" style="318" customWidth="1"/>
    <col min="258" max="258" width="52.28515625" style="318" customWidth="1"/>
    <col min="259" max="259" width="5.7109375" style="318" customWidth="1"/>
    <col min="260" max="260" width="8.7109375" style="318" customWidth="1"/>
    <col min="261" max="261" width="13.42578125" style="318" customWidth="1"/>
    <col min="262" max="262" width="11.7109375" style="318" customWidth="1"/>
    <col min="263" max="263" width="10.7109375" style="318" customWidth="1"/>
    <col min="264" max="264" width="12.7109375" style="318" customWidth="1"/>
    <col min="265" max="512" width="9.140625" style="318"/>
    <col min="513" max="513" width="5.7109375" style="318" customWidth="1"/>
    <col min="514" max="514" width="52.28515625" style="318" customWidth="1"/>
    <col min="515" max="515" width="5.7109375" style="318" customWidth="1"/>
    <col min="516" max="516" width="8.7109375" style="318" customWidth="1"/>
    <col min="517" max="517" width="13.42578125" style="318" customWidth="1"/>
    <col min="518" max="518" width="11.7109375" style="318" customWidth="1"/>
    <col min="519" max="519" width="10.7109375" style="318" customWidth="1"/>
    <col min="520" max="520" width="12.7109375" style="318" customWidth="1"/>
    <col min="521" max="768" width="9.140625" style="318"/>
    <col min="769" max="769" width="5.7109375" style="318" customWidth="1"/>
    <col min="770" max="770" width="52.28515625" style="318" customWidth="1"/>
    <col min="771" max="771" width="5.7109375" style="318" customWidth="1"/>
    <col min="772" max="772" width="8.7109375" style="318" customWidth="1"/>
    <col min="773" max="773" width="13.42578125" style="318" customWidth="1"/>
    <col min="774" max="774" width="11.7109375" style="318" customWidth="1"/>
    <col min="775" max="775" width="10.7109375" style="318" customWidth="1"/>
    <col min="776" max="776" width="12.7109375" style="318" customWidth="1"/>
    <col min="777" max="1024" width="9.140625" style="318"/>
    <col min="1025" max="1025" width="5.7109375" style="318" customWidth="1"/>
    <col min="1026" max="1026" width="52.28515625" style="318" customWidth="1"/>
    <col min="1027" max="1027" width="5.7109375" style="318" customWidth="1"/>
    <col min="1028" max="1028" width="8.7109375" style="318" customWidth="1"/>
    <col min="1029" max="1029" width="13.42578125" style="318" customWidth="1"/>
    <col min="1030" max="1030" width="11.7109375" style="318" customWidth="1"/>
    <col min="1031" max="1031" width="10.7109375" style="318" customWidth="1"/>
    <col min="1032" max="1032" width="12.7109375" style="318" customWidth="1"/>
    <col min="1033" max="1280" width="9.140625" style="318"/>
    <col min="1281" max="1281" width="5.7109375" style="318" customWidth="1"/>
    <col min="1282" max="1282" width="52.28515625" style="318" customWidth="1"/>
    <col min="1283" max="1283" width="5.7109375" style="318" customWidth="1"/>
    <col min="1284" max="1284" width="8.7109375" style="318" customWidth="1"/>
    <col min="1285" max="1285" width="13.42578125" style="318" customWidth="1"/>
    <col min="1286" max="1286" width="11.7109375" style="318" customWidth="1"/>
    <col min="1287" max="1287" width="10.7109375" style="318" customWidth="1"/>
    <col min="1288" max="1288" width="12.7109375" style="318" customWidth="1"/>
    <col min="1289" max="1536" width="9.140625" style="318"/>
    <col min="1537" max="1537" width="5.7109375" style="318" customWidth="1"/>
    <col min="1538" max="1538" width="52.28515625" style="318" customWidth="1"/>
    <col min="1539" max="1539" width="5.7109375" style="318" customWidth="1"/>
    <col min="1540" max="1540" width="8.7109375" style="318" customWidth="1"/>
    <col min="1541" max="1541" width="13.42578125" style="318" customWidth="1"/>
    <col min="1542" max="1542" width="11.7109375" style="318" customWidth="1"/>
    <col min="1543" max="1543" width="10.7109375" style="318" customWidth="1"/>
    <col min="1544" max="1544" width="12.7109375" style="318" customWidth="1"/>
    <col min="1545" max="1792" width="9.140625" style="318"/>
    <col min="1793" max="1793" width="5.7109375" style="318" customWidth="1"/>
    <col min="1794" max="1794" width="52.28515625" style="318" customWidth="1"/>
    <col min="1795" max="1795" width="5.7109375" style="318" customWidth="1"/>
    <col min="1796" max="1796" width="8.7109375" style="318" customWidth="1"/>
    <col min="1797" max="1797" width="13.42578125" style="318" customWidth="1"/>
    <col min="1798" max="1798" width="11.7109375" style="318" customWidth="1"/>
    <col min="1799" max="1799" width="10.7109375" style="318" customWidth="1"/>
    <col min="1800" max="1800" width="12.7109375" style="318" customWidth="1"/>
    <col min="1801" max="2048" width="9.140625" style="318"/>
    <col min="2049" max="2049" width="5.7109375" style="318" customWidth="1"/>
    <col min="2050" max="2050" width="52.28515625" style="318" customWidth="1"/>
    <col min="2051" max="2051" width="5.7109375" style="318" customWidth="1"/>
    <col min="2052" max="2052" width="8.7109375" style="318" customWidth="1"/>
    <col min="2053" max="2053" width="13.42578125" style="318" customWidth="1"/>
    <col min="2054" max="2054" width="11.7109375" style="318" customWidth="1"/>
    <col min="2055" max="2055" width="10.7109375" style="318" customWidth="1"/>
    <col min="2056" max="2056" width="12.7109375" style="318" customWidth="1"/>
    <col min="2057" max="2304" width="9.140625" style="318"/>
    <col min="2305" max="2305" width="5.7109375" style="318" customWidth="1"/>
    <col min="2306" max="2306" width="52.28515625" style="318" customWidth="1"/>
    <col min="2307" max="2307" width="5.7109375" style="318" customWidth="1"/>
    <col min="2308" max="2308" width="8.7109375" style="318" customWidth="1"/>
    <col min="2309" max="2309" width="13.42578125" style="318" customWidth="1"/>
    <col min="2310" max="2310" width="11.7109375" style="318" customWidth="1"/>
    <col min="2311" max="2311" width="10.7109375" style="318" customWidth="1"/>
    <col min="2312" max="2312" width="12.7109375" style="318" customWidth="1"/>
    <col min="2313" max="2560" width="9.140625" style="318"/>
    <col min="2561" max="2561" width="5.7109375" style="318" customWidth="1"/>
    <col min="2562" max="2562" width="52.28515625" style="318" customWidth="1"/>
    <col min="2563" max="2563" width="5.7109375" style="318" customWidth="1"/>
    <col min="2564" max="2564" width="8.7109375" style="318" customWidth="1"/>
    <col min="2565" max="2565" width="13.42578125" style="318" customWidth="1"/>
    <col min="2566" max="2566" width="11.7109375" style="318" customWidth="1"/>
    <col min="2567" max="2567" width="10.7109375" style="318" customWidth="1"/>
    <col min="2568" max="2568" width="12.7109375" style="318" customWidth="1"/>
    <col min="2569" max="2816" width="9.140625" style="318"/>
    <col min="2817" max="2817" width="5.7109375" style="318" customWidth="1"/>
    <col min="2818" max="2818" width="52.28515625" style="318" customWidth="1"/>
    <col min="2819" max="2819" width="5.7109375" style="318" customWidth="1"/>
    <col min="2820" max="2820" width="8.7109375" style="318" customWidth="1"/>
    <col min="2821" max="2821" width="13.42578125" style="318" customWidth="1"/>
    <col min="2822" max="2822" width="11.7109375" style="318" customWidth="1"/>
    <col min="2823" max="2823" width="10.7109375" style="318" customWidth="1"/>
    <col min="2824" max="2824" width="12.7109375" style="318" customWidth="1"/>
    <col min="2825" max="3072" width="9.140625" style="318"/>
    <col min="3073" max="3073" width="5.7109375" style="318" customWidth="1"/>
    <col min="3074" max="3074" width="52.28515625" style="318" customWidth="1"/>
    <col min="3075" max="3075" width="5.7109375" style="318" customWidth="1"/>
    <col min="3076" max="3076" width="8.7109375" style="318" customWidth="1"/>
    <col min="3077" max="3077" width="13.42578125" style="318" customWidth="1"/>
    <col min="3078" max="3078" width="11.7109375" style="318" customWidth="1"/>
    <col min="3079" max="3079" width="10.7109375" style="318" customWidth="1"/>
    <col min="3080" max="3080" width="12.7109375" style="318" customWidth="1"/>
    <col min="3081" max="3328" width="9.140625" style="318"/>
    <col min="3329" max="3329" width="5.7109375" style="318" customWidth="1"/>
    <col min="3330" max="3330" width="52.28515625" style="318" customWidth="1"/>
    <col min="3331" max="3331" width="5.7109375" style="318" customWidth="1"/>
    <col min="3332" max="3332" width="8.7109375" style="318" customWidth="1"/>
    <col min="3333" max="3333" width="13.42578125" style="318" customWidth="1"/>
    <col min="3334" max="3334" width="11.7109375" style="318" customWidth="1"/>
    <col min="3335" max="3335" width="10.7109375" style="318" customWidth="1"/>
    <col min="3336" max="3336" width="12.7109375" style="318" customWidth="1"/>
    <col min="3337" max="3584" width="9.140625" style="318"/>
    <col min="3585" max="3585" width="5.7109375" style="318" customWidth="1"/>
    <col min="3586" max="3586" width="52.28515625" style="318" customWidth="1"/>
    <col min="3587" max="3587" width="5.7109375" style="318" customWidth="1"/>
    <col min="3588" max="3588" width="8.7109375" style="318" customWidth="1"/>
    <col min="3589" max="3589" width="13.42578125" style="318" customWidth="1"/>
    <col min="3590" max="3590" width="11.7109375" style="318" customWidth="1"/>
    <col min="3591" max="3591" width="10.7109375" style="318" customWidth="1"/>
    <col min="3592" max="3592" width="12.7109375" style="318" customWidth="1"/>
    <col min="3593" max="3840" width="9.140625" style="318"/>
    <col min="3841" max="3841" width="5.7109375" style="318" customWidth="1"/>
    <col min="3842" max="3842" width="52.28515625" style="318" customWidth="1"/>
    <col min="3843" max="3843" width="5.7109375" style="318" customWidth="1"/>
    <col min="3844" max="3844" width="8.7109375" style="318" customWidth="1"/>
    <col min="3845" max="3845" width="13.42578125" style="318" customWidth="1"/>
    <col min="3846" max="3846" width="11.7109375" style="318" customWidth="1"/>
    <col min="3847" max="3847" width="10.7109375" style="318" customWidth="1"/>
    <col min="3848" max="3848" width="12.7109375" style="318" customWidth="1"/>
    <col min="3849" max="4096" width="9.140625" style="318"/>
    <col min="4097" max="4097" width="5.7109375" style="318" customWidth="1"/>
    <col min="4098" max="4098" width="52.28515625" style="318" customWidth="1"/>
    <col min="4099" max="4099" width="5.7109375" style="318" customWidth="1"/>
    <col min="4100" max="4100" width="8.7109375" style="318" customWidth="1"/>
    <col min="4101" max="4101" width="13.42578125" style="318" customWidth="1"/>
    <col min="4102" max="4102" width="11.7109375" style="318" customWidth="1"/>
    <col min="4103" max="4103" width="10.7109375" style="318" customWidth="1"/>
    <col min="4104" max="4104" width="12.7109375" style="318" customWidth="1"/>
    <col min="4105" max="4352" width="9.140625" style="318"/>
    <col min="4353" max="4353" width="5.7109375" style="318" customWidth="1"/>
    <col min="4354" max="4354" width="52.28515625" style="318" customWidth="1"/>
    <col min="4355" max="4355" width="5.7109375" style="318" customWidth="1"/>
    <col min="4356" max="4356" width="8.7109375" style="318" customWidth="1"/>
    <col min="4357" max="4357" width="13.42578125" style="318" customWidth="1"/>
    <col min="4358" max="4358" width="11.7109375" style="318" customWidth="1"/>
    <col min="4359" max="4359" width="10.7109375" style="318" customWidth="1"/>
    <col min="4360" max="4360" width="12.7109375" style="318" customWidth="1"/>
    <col min="4361" max="4608" width="9.140625" style="318"/>
    <col min="4609" max="4609" width="5.7109375" style="318" customWidth="1"/>
    <col min="4610" max="4610" width="52.28515625" style="318" customWidth="1"/>
    <col min="4611" max="4611" width="5.7109375" style="318" customWidth="1"/>
    <col min="4612" max="4612" width="8.7109375" style="318" customWidth="1"/>
    <col min="4613" max="4613" width="13.42578125" style="318" customWidth="1"/>
    <col min="4614" max="4614" width="11.7109375" style="318" customWidth="1"/>
    <col min="4615" max="4615" width="10.7109375" style="318" customWidth="1"/>
    <col min="4616" max="4616" width="12.7109375" style="318" customWidth="1"/>
    <col min="4617" max="4864" width="9.140625" style="318"/>
    <col min="4865" max="4865" width="5.7109375" style="318" customWidth="1"/>
    <col min="4866" max="4866" width="52.28515625" style="318" customWidth="1"/>
    <col min="4867" max="4867" width="5.7109375" style="318" customWidth="1"/>
    <col min="4868" max="4868" width="8.7109375" style="318" customWidth="1"/>
    <col min="4869" max="4869" width="13.42578125" style="318" customWidth="1"/>
    <col min="4870" max="4870" width="11.7109375" style="318" customWidth="1"/>
    <col min="4871" max="4871" width="10.7109375" style="318" customWidth="1"/>
    <col min="4872" max="4872" width="12.7109375" style="318" customWidth="1"/>
    <col min="4873" max="5120" width="9.140625" style="318"/>
    <col min="5121" max="5121" width="5.7109375" style="318" customWidth="1"/>
    <col min="5122" max="5122" width="52.28515625" style="318" customWidth="1"/>
    <col min="5123" max="5123" width="5.7109375" style="318" customWidth="1"/>
    <col min="5124" max="5124" width="8.7109375" style="318" customWidth="1"/>
    <col min="5125" max="5125" width="13.42578125" style="318" customWidth="1"/>
    <col min="5126" max="5126" width="11.7109375" style="318" customWidth="1"/>
    <col min="5127" max="5127" width="10.7109375" style="318" customWidth="1"/>
    <col min="5128" max="5128" width="12.7109375" style="318" customWidth="1"/>
    <col min="5129" max="5376" width="9.140625" style="318"/>
    <col min="5377" max="5377" width="5.7109375" style="318" customWidth="1"/>
    <col min="5378" max="5378" width="52.28515625" style="318" customWidth="1"/>
    <col min="5379" max="5379" width="5.7109375" style="318" customWidth="1"/>
    <col min="5380" max="5380" width="8.7109375" style="318" customWidth="1"/>
    <col min="5381" max="5381" width="13.42578125" style="318" customWidth="1"/>
    <col min="5382" max="5382" width="11.7109375" style="318" customWidth="1"/>
    <col min="5383" max="5383" width="10.7109375" style="318" customWidth="1"/>
    <col min="5384" max="5384" width="12.7109375" style="318" customWidth="1"/>
    <col min="5385" max="5632" width="9.140625" style="318"/>
    <col min="5633" max="5633" width="5.7109375" style="318" customWidth="1"/>
    <col min="5634" max="5634" width="52.28515625" style="318" customWidth="1"/>
    <col min="5635" max="5635" width="5.7109375" style="318" customWidth="1"/>
    <col min="5636" max="5636" width="8.7109375" style="318" customWidth="1"/>
    <col min="5637" max="5637" width="13.42578125" style="318" customWidth="1"/>
    <col min="5638" max="5638" width="11.7109375" style="318" customWidth="1"/>
    <col min="5639" max="5639" width="10.7109375" style="318" customWidth="1"/>
    <col min="5640" max="5640" width="12.7109375" style="318" customWidth="1"/>
    <col min="5641" max="5888" width="9.140625" style="318"/>
    <col min="5889" max="5889" width="5.7109375" style="318" customWidth="1"/>
    <col min="5890" max="5890" width="52.28515625" style="318" customWidth="1"/>
    <col min="5891" max="5891" width="5.7109375" style="318" customWidth="1"/>
    <col min="5892" max="5892" width="8.7109375" style="318" customWidth="1"/>
    <col min="5893" max="5893" width="13.42578125" style="318" customWidth="1"/>
    <col min="5894" max="5894" width="11.7109375" style="318" customWidth="1"/>
    <col min="5895" max="5895" width="10.7109375" style="318" customWidth="1"/>
    <col min="5896" max="5896" width="12.7109375" style="318" customWidth="1"/>
    <col min="5897" max="6144" width="9.140625" style="318"/>
    <col min="6145" max="6145" width="5.7109375" style="318" customWidth="1"/>
    <col min="6146" max="6146" width="52.28515625" style="318" customWidth="1"/>
    <col min="6147" max="6147" width="5.7109375" style="318" customWidth="1"/>
    <col min="6148" max="6148" width="8.7109375" style="318" customWidth="1"/>
    <col min="6149" max="6149" width="13.42578125" style="318" customWidth="1"/>
    <col min="6150" max="6150" width="11.7109375" style="318" customWidth="1"/>
    <col min="6151" max="6151" width="10.7109375" style="318" customWidth="1"/>
    <col min="6152" max="6152" width="12.7109375" style="318" customWidth="1"/>
    <col min="6153" max="6400" width="9.140625" style="318"/>
    <col min="6401" max="6401" width="5.7109375" style="318" customWidth="1"/>
    <col min="6402" max="6402" width="52.28515625" style="318" customWidth="1"/>
    <col min="6403" max="6403" width="5.7109375" style="318" customWidth="1"/>
    <col min="6404" max="6404" width="8.7109375" style="318" customWidth="1"/>
    <col min="6405" max="6405" width="13.42578125" style="318" customWidth="1"/>
    <col min="6406" max="6406" width="11.7109375" style="318" customWidth="1"/>
    <col min="6407" max="6407" width="10.7109375" style="318" customWidth="1"/>
    <col min="6408" max="6408" width="12.7109375" style="318" customWidth="1"/>
    <col min="6409" max="6656" width="9.140625" style="318"/>
    <col min="6657" max="6657" width="5.7109375" style="318" customWidth="1"/>
    <col min="6658" max="6658" width="52.28515625" style="318" customWidth="1"/>
    <col min="6659" max="6659" width="5.7109375" style="318" customWidth="1"/>
    <col min="6660" max="6660" width="8.7109375" style="318" customWidth="1"/>
    <col min="6661" max="6661" width="13.42578125" style="318" customWidth="1"/>
    <col min="6662" max="6662" width="11.7109375" style="318" customWidth="1"/>
    <col min="6663" max="6663" width="10.7109375" style="318" customWidth="1"/>
    <col min="6664" max="6664" width="12.7109375" style="318" customWidth="1"/>
    <col min="6665" max="6912" width="9.140625" style="318"/>
    <col min="6913" max="6913" width="5.7109375" style="318" customWidth="1"/>
    <col min="6914" max="6914" width="52.28515625" style="318" customWidth="1"/>
    <col min="6915" max="6915" width="5.7109375" style="318" customWidth="1"/>
    <col min="6916" max="6916" width="8.7109375" style="318" customWidth="1"/>
    <col min="6917" max="6917" width="13.42578125" style="318" customWidth="1"/>
    <col min="6918" max="6918" width="11.7109375" style="318" customWidth="1"/>
    <col min="6919" max="6919" width="10.7109375" style="318" customWidth="1"/>
    <col min="6920" max="6920" width="12.7109375" style="318" customWidth="1"/>
    <col min="6921" max="7168" width="9.140625" style="318"/>
    <col min="7169" max="7169" width="5.7109375" style="318" customWidth="1"/>
    <col min="7170" max="7170" width="52.28515625" style="318" customWidth="1"/>
    <col min="7171" max="7171" width="5.7109375" style="318" customWidth="1"/>
    <col min="7172" max="7172" width="8.7109375" style="318" customWidth="1"/>
    <col min="7173" max="7173" width="13.42578125" style="318" customWidth="1"/>
    <col min="7174" max="7174" width="11.7109375" style="318" customWidth="1"/>
    <col min="7175" max="7175" width="10.7109375" style="318" customWidth="1"/>
    <col min="7176" max="7176" width="12.7109375" style="318" customWidth="1"/>
    <col min="7177" max="7424" width="9.140625" style="318"/>
    <col min="7425" max="7425" width="5.7109375" style="318" customWidth="1"/>
    <col min="7426" max="7426" width="52.28515625" style="318" customWidth="1"/>
    <col min="7427" max="7427" width="5.7109375" style="318" customWidth="1"/>
    <col min="7428" max="7428" width="8.7109375" style="318" customWidth="1"/>
    <col min="7429" max="7429" width="13.42578125" style="318" customWidth="1"/>
    <col min="7430" max="7430" width="11.7109375" style="318" customWidth="1"/>
    <col min="7431" max="7431" width="10.7109375" style="318" customWidth="1"/>
    <col min="7432" max="7432" width="12.7109375" style="318" customWidth="1"/>
    <col min="7433" max="7680" width="9.140625" style="318"/>
    <col min="7681" max="7681" width="5.7109375" style="318" customWidth="1"/>
    <col min="7682" max="7682" width="52.28515625" style="318" customWidth="1"/>
    <col min="7683" max="7683" width="5.7109375" style="318" customWidth="1"/>
    <col min="7684" max="7684" width="8.7109375" style="318" customWidth="1"/>
    <col min="7685" max="7685" width="13.42578125" style="318" customWidth="1"/>
    <col min="7686" max="7686" width="11.7109375" style="318" customWidth="1"/>
    <col min="7687" max="7687" width="10.7109375" style="318" customWidth="1"/>
    <col min="7688" max="7688" width="12.7109375" style="318" customWidth="1"/>
    <col min="7689" max="7936" width="9.140625" style="318"/>
    <col min="7937" max="7937" width="5.7109375" style="318" customWidth="1"/>
    <col min="7938" max="7938" width="52.28515625" style="318" customWidth="1"/>
    <col min="7939" max="7939" width="5.7109375" style="318" customWidth="1"/>
    <col min="7940" max="7940" width="8.7109375" style="318" customWidth="1"/>
    <col min="7941" max="7941" width="13.42578125" style="318" customWidth="1"/>
    <col min="7942" max="7942" width="11.7109375" style="318" customWidth="1"/>
    <col min="7943" max="7943" width="10.7109375" style="318" customWidth="1"/>
    <col min="7944" max="7944" width="12.7109375" style="318" customWidth="1"/>
    <col min="7945" max="8192" width="9.140625" style="318"/>
    <col min="8193" max="8193" width="5.7109375" style="318" customWidth="1"/>
    <col min="8194" max="8194" width="52.28515625" style="318" customWidth="1"/>
    <col min="8195" max="8195" width="5.7109375" style="318" customWidth="1"/>
    <col min="8196" max="8196" width="8.7109375" style="318" customWidth="1"/>
    <col min="8197" max="8197" width="13.42578125" style="318" customWidth="1"/>
    <col min="8198" max="8198" width="11.7109375" style="318" customWidth="1"/>
    <col min="8199" max="8199" width="10.7109375" style="318" customWidth="1"/>
    <col min="8200" max="8200" width="12.7109375" style="318" customWidth="1"/>
    <col min="8201" max="8448" width="9.140625" style="318"/>
    <col min="8449" max="8449" width="5.7109375" style="318" customWidth="1"/>
    <col min="8450" max="8450" width="52.28515625" style="318" customWidth="1"/>
    <col min="8451" max="8451" width="5.7109375" style="318" customWidth="1"/>
    <col min="8452" max="8452" width="8.7109375" style="318" customWidth="1"/>
    <col min="8453" max="8453" width="13.42578125" style="318" customWidth="1"/>
    <col min="8454" max="8454" width="11.7109375" style="318" customWidth="1"/>
    <col min="8455" max="8455" width="10.7109375" style="318" customWidth="1"/>
    <col min="8456" max="8456" width="12.7109375" style="318" customWidth="1"/>
    <col min="8457" max="8704" width="9.140625" style="318"/>
    <col min="8705" max="8705" width="5.7109375" style="318" customWidth="1"/>
    <col min="8706" max="8706" width="52.28515625" style="318" customWidth="1"/>
    <col min="8707" max="8707" width="5.7109375" style="318" customWidth="1"/>
    <col min="8708" max="8708" width="8.7109375" style="318" customWidth="1"/>
    <col min="8709" max="8709" width="13.42578125" style="318" customWidth="1"/>
    <col min="8710" max="8710" width="11.7109375" style="318" customWidth="1"/>
    <col min="8711" max="8711" width="10.7109375" style="318" customWidth="1"/>
    <col min="8712" max="8712" width="12.7109375" style="318" customWidth="1"/>
    <col min="8713" max="8960" width="9.140625" style="318"/>
    <col min="8961" max="8961" width="5.7109375" style="318" customWidth="1"/>
    <col min="8962" max="8962" width="52.28515625" style="318" customWidth="1"/>
    <col min="8963" max="8963" width="5.7109375" style="318" customWidth="1"/>
    <col min="8964" max="8964" width="8.7109375" style="318" customWidth="1"/>
    <col min="8965" max="8965" width="13.42578125" style="318" customWidth="1"/>
    <col min="8966" max="8966" width="11.7109375" style="318" customWidth="1"/>
    <col min="8967" max="8967" width="10.7109375" style="318" customWidth="1"/>
    <col min="8968" max="8968" width="12.7109375" style="318" customWidth="1"/>
    <col min="8969" max="9216" width="9.140625" style="318"/>
    <col min="9217" max="9217" width="5.7109375" style="318" customWidth="1"/>
    <col min="9218" max="9218" width="52.28515625" style="318" customWidth="1"/>
    <col min="9219" max="9219" width="5.7109375" style="318" customWidth="1"/>
    <col min="9220" max="9220" width="8.7109375" style="318" customWidth="1"/>
    <col min="9221" max="9221" width="13.42578125" style="318" customWidth="1"/>
    <col min="9222" max="9222" width="11.7109375" style="318" customWidth="1"/>
    <col min="9223" max="9223" width="10.7109375" style="318" customWidth="1"/>
    <col min="9224" max="9224" width="12.7109375" style="318" customWidth="1"/>
    <col min="9225" max="9472" width="9.140625" style="318"/>
    <col min="9473" max="9473" width="5.7109375" style="318" customWidth="1"/>
    <col min="9474" max="9474" width="52.28515625" style="318" customWidth="1"/>
    <col min="9475" max="9475" width="5.7109375" style="318" customWidth="1"/>
    <col min="9476" max="9476" width="8.7109375" style="318" customWidth="1"/>
    <col min="9477" max="9477" width="13.42578125" style="318" customWidth="1"/>
    <col min="9478" max="9478" width="11.7109375" style="318" customWidth="1"/>
    <col min="9479" max="9479" width="10.7109375" style="318" customWidth="1"/>
    <col min="9480" max="9480" width="12.7109375" style="318" customWidth="1"/>
    <col min="9481" max="9728" width="9.140625" style="318"/>
    <col min="9729" max="9729" width="5.7109375" style="318" customWidth="1"/>
    <col min="9730" max="9730" width="52.28515625" style="318" customWidth="1"/>
    <col min="9731" max="9731" width="5.7109375" style="318" customWidth="1"/>
    <col min="9732" max="9732" width="8.7109375" style="318" customWidth="1"/>
    <col min="9733" max="9733" width="13.42578125" style="318" customWidth="1"/>
    <col min="9734" max="9734" width="11.7109375" style="318" customWidth="1"/>
    <col min="9735" max="9735" width="10.7109375" style="318" customWidth="1"/>
    <col min="9736" max="9736" width="12.7109375" style="318" customWidth="1"/>
    <col min="9737" max="9984" width="9.140625" style="318"/>
    <col min="9985" max="9985" width="5.7109375" style="318" customWidth="1"/>
    <col min="9986" max="9986" width="52.28515625" style="318" customWidth="1"/>
    <col min="9987" max="9987" width="5.7109375" style="318" customWidth="1"/>
    <col min="9988" max="9988" width="8.7109375" style="318" customWidth="1"/>
    <col min="9989" max="9989" width="13.42578125" style="318" customWidth="1"/>
    <col min="9990" max="9990" width="11.7109375" style="318" customWidth="1"/>
    <col min="9991" max="9991" width="10.7109375" style="318" customWidth="1"/>
    <col min="9992" max="9992" width="12.7109375" style="318" customWidth="1"/>
    <col min="9993" max="10240" width="9.140625" style="318"/>
    <col min="10241" max="10241" width="5.7109375" style="318" customWidth="1"/>
    <col min="10242" max="10242" width="52.28515625" style="318" customWidth="1"/>
    <col min="10243" max="10243" width="5.7109375" style="318" customWidth="1"/>
    <col min="10244" max="10244" width="8.7109375" style="318" customWidth="1"/>
    <col min="10245" max="10245" width="13.42578125" style="318" customWidth="1"/>
    <col min="10246" max="10246" width="11.7109375" style="318" customWidth="1"/>
    <col min="10247" max="10247" width="10.7109375" style="318" customWidth="1"/>
    <col min="10248" max="10248" width="12.7109375" style="318" customWidth="1"/>
    <col min="10249" max="10496" width="9.140625" style="318"/>
    <col min="10497" max="10497" width="5.7109375" style="318" customWidth="1"/>
    <col min="10498" max="10498" width="52.28515625" style="318" customWidth="1"/>
    <col min="10499" max="10499" width="5.7109375" style="318" customWidth="1"/>
    <col min="10500" max="10500" width="8.7109375" style="318" customWidth="1"/>
    <col min="10501" max="10501" width="13.42578125" style="318" customWidth="1"/>
    <col min="10502" max="10502" width="11.7109375" style="318" customWidth="1"/>
    <col min="10503" max="10503" width="10.7109375" style="318" customWidth="1"/>
    <col min="10504" max="10504" width="12.7109375" style="318" customWidth="1"/>
    <col min="10505" max="10752" width="9.140625" style="318"/>
    <col min="10753" max="10753" width="5.7109375" style="318" customWidth="1"/>
    <col min="10754" max="10754" width="52.28515625" style="318" customWidth="1"/>
    <col min="10755" max="10755" width="5.7109375" style="318" customWidth="1"/>
    <col min="10756" max="10756" width="8.7109375" style="318" customWidth="1"/>
    <col min="10757" max="10757" width="13.42578125" style="318" customWidth="1"/>
    <col min="10758" max="10758" width="11.7109375" style="318" customWidth="1"/>
    <col min="10759" max="10759" width="10.7109375" style="318" customWidth="1"/>
    <col min="10760" max="10760" width="12.7109375" style="318" customWidth="1"/>
    <col min="10761" max="11008" width="9.140625" style="318"/>
    <col min="11009" max="11009" width="5.7109375" style="318" customWidth="1"/>
    <col min="11010" max="11010" width="52.28515625" style="318" customWidth="1"/>
    <col min="11011" max="11011" width="5.7109375" style="318" customWidth="1"/>
    <col min="11012" max="11012" width="8.7109375" style="318" customWidth="1"/>
    <col min="11013" max="11013" width="13.42578125" style="318" customWidth="1"/>
    <col min="11014" max="11014" width="11.7109375" style="318" customWidth="1"/>
    <col min="11015" max="11015" width="10.7109375" style="318" customWidth="1"/>
    <col min="11016" max="11016" width="12.7109375" style="318" customWidth="1"/>
    <col min="11017" max="11264" width="9.140625" style="318"/>
    <col min="11265" max="11265" width="5.7109375" style="318" customWidth="1"/>
    <col min="11266" max="11266" width="52.28515625" style="318" customWidth="1"/>
    <col min="11267" max="11267" width="5.7109375" style="318" customWidth="1"/>
    <col min="11268" max="11268" width="8.7109375" style="318" customWidth="1"/>
    <col min="11269" max="11269" width="13.42578125" style="318" customWidth="1"/>
    <col min="11270" max="11270" width="11.7109375" style="318" customWidth="1"/>
    <col min="11271" max="11271" width="10.7109375" style="318" customWidth="1"/>
    <col min="11272" max="11272" width="12.7109375" style="318" customWidth="1"/>
    <col min="11273" max="11520" width="9.140625" style="318"/>
    <col min="11521" max="11521" width="5.7109375" style="318" customWidth="1"/>
    <col min="11522" max="11522" width="52.28515625" style="318" customWidth="1"/>
    <col min="11523" max="11523" width="5.7109375" style="318" customWidth="1"/>
    <col min="11524" max="11524" width="8.7109375" style="318" customWidth="1"/>
    <col min="11525" max="11525" width="13.42578125" style="318" customWidth="1"/>
    <col min="11526" max="11526" width="11.7109375" style="318" customWidth="1"/>
    <col min="11527" max="11527" width="10.7109375" style="318" customWidth="1"/>
    <col min="11528" max="11528" width="12.7109375" style="318" customWidth="1"/>
    <col min="11529" max="11776" width="9.140625" style="318"/>
    <col min="11777" max="11777" width="5.7109375" style="318" customWidth="1"/>
    <col min="11778" max="11778" width="52.28515625" style="318" customWidth="1"/>
    <col min="11779" max="11779" width="5.7109375" style="318" customWidth="1"/>
    <col min="11780" max="11780" width="8.7109375" style="318" customWidth="1"/>
    <col min="11781" max="11781" width="13.42578125" style="318" customWidth="1"/>
    <col min="11782" max="11782" width="11.7109375" style="318" customWidth="1"/>
    <col min="11783" max="11783" width="10.7109375" style="318" customWidth="1"/>
    <col min="11784" max="11784" width="12.7109375" style="318" customWidth="1"/>
    <col min="11785" max="12032" width="9.140625" style="318"/>
    <col min="12033" max="12033" width="5.7109375" style="318" customWidth="1"/>
    <col min="12034" max="12034" width="52.28515625" style="318" customWidth="1"/>
    <col min="12035" max="12035" width="5.7109375" style="318" customWidth="1"/>
    <col min="12036" max="12036" width="8.7109375" style="318" customWidth="1"/>
    <col min="12037" max="12037" width="13.42578125" style="318" customWidth="1"/>
    <col min="12038" max="12038" width="11.7109375" style="318" customWidth="1"/>
    <col min="12039" max="12039" width="10.7109375" style="318" customWidth="1"/>
    <col min="12040" max="12040" width="12.7109375" style="318" customWidth="1"/>
    <col min="12041" max="12288" width="9.140625" style="318"/>
    <col min="12289" max="12289" width="5.7109375" style="318" customWidth="1"/>
    <col min="12290" max="12290" width="52.28515625" style="318" customWidth="1"/>
    <col min="12291" max="12291" width="5.7109375" style="318" customWidth="1"/>
    <col min="12292" max="12292" width="8.7109375" style="318" customWidth="1"/>
    <col min="12293" max="12293" width="13.42578125" style="318" customWidth="1"/>
    <col min="12294" max="12294" width="11.7109375" style="318" customWidth="1"/>
    <col min="12295" max="12295" width="10.7109375" style="318" customWidth="1"/>
    <col min="12296" max="12296" width="12.7109375" style="318" customWidth="1"/>
    <col min="12297" max="12544" width="9.140625" style="318"/>
    <col min="12545" max="12545" width="5.7109375" style="318" customWidth="1"/>
    <col min="12546" max="12546" width="52.28515625" style="318" customWidth="1"/>
    <col min="12547" max="12547" width="5.7109375" style="318" customWidth="1"/>
    <col min="12548" max="12548" width="8.7109375" style="318" customWidth="1"/>
    <col min="12549" max="12549" width="13.42578125" style="318" customWidth="1"/>
    <col min="12550" max="12550" width="11.7109375" style="318" customWidth="1"/>
    <col min="12551" max="12551" width="10.7109375" style="318" customWidth="1"/>
    <col min="12552" max="12552" width="12.7109375" style="318" customWidth="1"/>
    <col min="12553" max="12800" width="9.140625" style="318"/>
    <col min="12801" max="12801" width="5.7109375" style="318" customWidth="1"/>
    <col min="12802" max="12802" width="52.28515625" style="318" customWidth="1"/>
    <col min="12803" max="12803" width="5.7109375" style="318" customWidth="1"/>
    <col min="12804" max="12804" width="8.7109375" style="318" customWidth="1"/>
    <col min="12805" max="12805" width="13.42578125" style="318" customWidth="1"/>
    <col min="12806" max="12806" width="11.7109375" style="318" customWidth="1"/>
    <col min="12807" max="12807" width="10.7109375" style="318" customWidth="1"/>
    <col min="12808" max="12808" width="12.7109375" style="318" customWidth="1"/>
    <col min="12809" max="13056" width="9.140625" style="318"/>
    <col min="13057" max="13057" width="5.7109375" style="318" customWidth="1"/>
    <col min="13058" max="13058" width="52.28515625" style="318" customWidth="1"/>
    <col min="13059" max="13059" width="5.7109375" style="318" customWidth="1"/>
    <col min="13060" max="13060" width="8.7109375" style="318" customWidth="1"/>
    <col min="13061" max="13061" width="13.42578125" style="318" customWidth="1"/>
    <col min="13062" max="13062" width="11.7109375" style="318" customWidth="1"/>
    <col min="13063" max="13063" width="10.7109375" style="318" customWidth="1"/>
    <col min="13064" max="13064" width="12.7109375" style="318" customWidth="1"/>
    <col min="13065" max="13312" width="9.140625" style="318"/>
    <col min="13313" max="13313" width="5.7109375" style="318" customWidth="1"/>
    <col min="13314" max="13314" width="52.28515625" style="318" customWidth="1"/>
    <col min="13315" max="13315" width="5.7109375" style="318" customWidth="1"/>
    <col min="13316" max="13316" width="8.7109375" style="318" customWidth="1"/>
    <col min="13317" max="13317" width="13.42578125" style="318" customWidth="1"/>
    <col min="13318" max="13318" width="11.7109375" style="318" customWidth="1"/>
    <col min="13319" max="13319" width="10.7109375" style="318" customWidth="1"/>
    <col min="13320" max="13320" width="12.7109375" style="318" customWidth="1"/>
    <col min="13321" max="13568" width="9.140625" style="318"/>
    <col min="13569" max="13569" width="5.7109375" style="318" customWidth="1"/>
    <col min="13570" max="13570" width="52.28515625" style="318" customWidth="1"/>
    <col min="13571" max="13571" width="5.7109375" style="318" customWidth="1"/>
    <col min="13572" max="13572" width="8.7109375" style="318" customWidth="1"/>
    <col min="13573" max="13573" width="13.42578125" style="318" customWidth="1"/>
    <col min="13574" max="13574" width="11.7109375" style="318" customWidth="1"/>
    <col min="13575" max="13575" width="10.7109375" style="318" customWidth="1"/>
    <col min="13576" max="13576" width="12.7109375" style="318" customWidth="1"/>
    <col min="13577" max="13824" width="9.140625" style="318"/>
    <col min="13825" max="13825" width="5.7109375" style="318" customWidth="1"/>
    <col min="13826" max="13826" width="52.28515625" style="318" customWidth="1"/>
    <col min="13827" max="13827" width="5.7109375" style="318" customWidth="1"/>
    <col min="13828" max="13828" width="8.7109375" style="318" customWidth="1"/>
    <col min="13829" max="13829" width="13.42578125" style="318" customWidth="1"/>
    <col min="13830" max="13830" width="11.7109375" style="318" customWidth="1"/>
    <col min="13831" max="13831" width="10.7109375" style="318" customWidth="1"/>
    <col min="13832" max="13832" width="12.7109375" style="318" customWidth="1"/>
    <col min="13833" max="14080" width="9.140625" style="318"/>
    <col min="14081" max="14081" width="5.7109375" style="318" customWidth="1"/>
    <col min="14082" max="14082" width="52.28515625" style="318" customWidth="1"/>
    <col min="14083" max="14083" width="5.7109375" style="318" customWidth="1"/>
    <col min="14084" max="14084" width="8.7109375" style="318" customWidth="1"/>
    <col min="14085" max="14085" width="13.42578125" style="318" customWidth="1"/>
    <col min="14086" max="14086" width="11.7109375" style="318" customWidth="1"/>
    <col min="14087" max="14087" width="10.7109375" style="318" customWidth="1"/>
    <col min="14088" max="14088" width="12.7109375" style="318" customWidth="1"/>
    <col min="14089" max="14336" width="9.140625" style="318"/>
    <col min="14337" max="14337" width="5.7109375" style="318" customWidth="1"/>
    <col min="14338" max="14338" width="52.28515625" style="318" customWidth="1"/>
    <col min="14339" max="14339" width="5.7109375" style="318" customWidth="1"/>
    <col min="14340" max="14340" width="8.7109375" style="318" customWidth="1"/>
    <col min="14341" max="14341" width="13.42578125" style="318" customWidth="1"/>
    <col min="14342" max="14342" width="11.7109375" style="318" customWidth="1"/>
    <col min="14343" max="14343" width="10.7109375" style="318" customWidth="1"/>
    <col min="14344" max="14344" width="12.7109375" style="318" customWidth="1"/>
    <col min="14345" max="14592" width="9.140625" style="318"/>
    <col min="14593" max="14593" width="5.7109375" style="318" customWidth="1"/>
    <col min="14594" max="14594" width="52.28515625" style="318" customWidth="1"/>
    <col min="14595" max="14595" width="5.7109375" style="318" customWidth="1"/>
    <col min="14596" max="14596" width="8.7109375" style="318" customWidth="1"/>
    <col min="14597" max="14597" width="13.42578125" style="318" customWidth="1"/>
    <col min="14598" max="14598" width="11.7109375" style="318" customWidth="1"/>
    <col min="14599" max="14599" width="10.7109375" style="318" customWidth="1"/>
    <col min="14600" max="14600" width="12.7109375" style="318" customWidth="1"/>
    <col min="14601" max="14848" width="9.140625" style="318"/>
    <col min="14849" max="14849" width="5.7109375" style="318" customWidth="1"/>
    <col min="14850" max="14850" width="52.28515625" style="318" customWidth="1"/>
    <col min="14851" max="14851" width="5.7109375" style="318" customWidth="1"/>
    <col min="14852" max="14852" width="8.7109375" style="318" customWidth="1"/>
    <col min="14853" max="14853" width="13.42578125" style="318" customWidth="1"/>
    <col min="14854" max="14854" width="11.7109375" style="318" customWidth="1"/>
    <col min="14855" max="14855" width="10.7109375" style="318" customWidth="1"/>
    <col min="14856" max="14856" width="12.7109375" style="318" customWidth="1"/>
    <col min="14857" max="15104" width="9.140625" style="318"/>
    <col min="15105" max="15105" width="5.7109375" style="318" customWidth="1"/>
    <col min="15106" max="15106" width="52.28515625" style="318" customWidth="1"/>
    <col min="15107" max="15107" width="5.7109375" style="318" customWidth="1"/>
    <col min="15108" max="15108" width="8.7109375" style="318" customWidth="1"/>
    <col min="15109" max="15109" width="13.42578125" style="318" customWidth="1"/>
    <col min="15110" max="15110" width="11.7109375" style="318" customWidth="1"/>
    <col min="15111" max="15111" width="10.7109375" style="318" customWidth="1"/>
    <col min="15112" max="15112" width="12.7109375" style="318" customWidth="1"/>
    <col min="15113" max="15360" width="9.140625" style="318"/>
    <col min="15361" max="15361" width="5.7109375" style="318" customWidth="1"/>
    <col min="15362" max="15362" width="52.28515625" style="318" customWidth="1"/>
    <col min="15363" max="15363" width="5.7109375" style="318" customWidth="1"/>
    <col min="15364" max="15364" width="8.7109375" style="318" customWidth="1"/>
    <col min="15365" max="15365" width="13.42578125" style="318" customWidth="1"/>
    <col min="15366" max="15366" width="11.7109375" style="318" customWidth="1"/>
    <col min="15367" max="15367" width="10.7109375" style="318" customWidth="1"/>
    <col min="15368" max="15368" width="12.7109375" style="318" customWidth="1"/>
    <col min="15369" max="15616" width="9.140625" style="318"/>
    <col min="15617" max="15617" width="5.7109375" style="318" customWidth="1"/>
    <col min="15618" max="15618" width="52.28515625" style="318" customWidth="1"/>
    <col min="15619" max="15619" width="5.7109375" style="318" customWidth="1"/>
    <col min="15620" max="15620" width="8.7109375" style="318" customWidth="1"/>
    <col min="15621" max="15621" width="13.42578125" style="318" customWidth="1"/>
    <col min="15622" max="15622" width="11.7109375" style="318" customWidth="1"/>
    <col min="15623" max="15623" width="10.7109375" style="318" customWidth="1"/>
    <col min="15624" max="15624" width="12.7109375" style="318" customWidth="1"/>
    <col min="15625" max="15872" width="9.140625" style="318"/>
    <col min="15873" max="15873" width="5.7109375" style="318" customWidth="1"/>
    <col min="15874" max="15874" width="52.28515625" style="318" customWidth="1"/>
    <col min="15875" max="15875" width="5.7109375" style="318" customWidth="1"/>
    <col min="15876" max="15876" width="8.7109375" style="318" customWidth="1"/>
    <col min="15877" max="15877" width="13.42578125" style="318" customWidth="1"/>
    <col min="15878" max="15878" width="11.7109375" style="318" customWidth="1"/>
    <col min="15879" max="15879" width="10.7109375" style="318" customWidth="1"/>
    <col min="15880" max="15880" width="12.7109375" style="318" customWidth="1"/>
    <col min="15881" max="16128" width="9.140625" style="318"/>
    <col min="16129" max="16129" width="5.7109375" style="318" customWidth="1"/>
    <col min="16130" max="16130" width="52.28515625" style="318" customWidth="1"/>
    <col min="16131" max="16131" width="5.7109375" style="318" customWidth="1"/>
    <col min="16132" max="16132" width="8.7109375" style="318" customWidth="1"/>
    <col min="16133" max="16133" width="13.42578125" style="318" customWidth="1"/>
    <col min="16134" max="16134" width="11.7109375" style="318" customWidth="1"/>
    <col min="16135" max="16135" width="10.7109375" style="318" customWidth="1"/>
    <col min="16136" max="16136" width="12.7109375" style="318" customWidth="1"/>
    <col min="16137" max="16384" width="9.140625" style="318"/>
  </cols>
  <sheetData>
    <row r="1" spans="1:10" ht="20.25">
      <c r="A1" s="365" t="s">
        <v>1496</v>
      </c>
      <c r="C1" s="348"/>
      <c r="D1" s="348"/>
      <c r="E1" s="348"/>
      <c r="F1" s="348"/>
      <c r="G1" s="366"/>
      <c r="H1" s="366"/>
    </row>
    <row r="2" spans="1:10" ht="5.0999999999999996" customHeight="1" thickBot="1">
      <c r="A2" s="366"/>
      <c r="B2" s="366"/>
      <c r="C2" s="367"/>
      <c r="D2" s="367"/>
      <c r="E2" s="367"/>
      <c r="F2" s="367"/>
      <c r="G2" s="366"/>
      <c r="H2" s="366"/>
    </row>
    <row r="3" spans="1:10" s="372" customFormat="1" ht="24.75" customHeight="1" thickBot="1">
      <c r="A3" s="368" t="s">
        <v>1497</v>
      </c>
      <c r="B3" s="369" t="s">
        <v>1498</v>
      </c>
      <c r="C3" s="370" t="s">
        <v>79</v>
      </c>
      <c r="D3" s="370" t="s">
        <v>1499</v>
      </c>
      <c r="E3" s="370" t="s">
        <v>1500</v>
      </c>
      <c r="F3" s="370" t="s">
        <v>1501</v>
      </c>
      <c r="G3" s="370" t="s">
        <v>1502</v>
      </c>
      <c r="H3" s="371" t="s">
        <v>1503</v>
      </c>
    </row>
    <row r="4" spans="1:10" ht="33.75" customHeight="1">
      <c r="A4" s="348">
        <v>1</v>
      </c>
      <c r="B4" s="347" t="s">
        <v>1504</v>
      </c>
      <c r="C4" s="331" t="s">
        <v>1430</v>
      </c>
      <c r="D4" s="331">
        <v>1</v>
      </c>
      <c r="E4" s="548"/>
      <c r="F4" s="329">
        <f t="shared" ref="F4:F24" si="0">D4*E4</f>
        <v>0</v>
      </c>
      <c r="G4" s="548"/>
      <c r="H4" s="329">
        <f t="shared" ref="H4:H27" si="1">D4*G4</f>
        <v>0</v>
      </c>
      <c r="I4" s="331"/>
    </row>
    <row r="5" spans="1:10" ht="20.100000000000001" customHeight="1">
      <c r="A5" s="348">
        <v>2</v>
      </c>
      <c r="B5" s="333" t="s">
        <v>1505</v>
      </c>
      <c r="C5" s="331" t="s">
        <v>1430</v>
      </c>
      <c r="D5" s="331">
        <v>1</v>
      </c>
      <c r="E5" s="548"/>
      <c r="F5" s="329">
        <f t="shared" si="0"/>
        <v>0</v>
      </c>
      <c r="G5" s="548"/>
      <c r="H5" s="329">
        <f t="shared" si="1"/>
        <v>0</v>
      </c>
      <c r="I5" s="331"/>
      <c r="J5" s="331"/>
    </row>
    <row r="6" spans="1:10" ht="45.75" customHeight="1">
      <c r="A6" s="373">
        <v>3</v>
      </c>
      <c r="B6" s="347" t="s">
        <v>1506</v>
      </c>
      <c r="C6" s="373" t="s">
        <v>1430</v>
      </c>
      <c r="D6" s="373">
        <v>1</v>
      </c>
      <c r="E6" s="552"/>
      <c r="F6" s="374">
        <f t="shared" si="0"/>
        <v>0</v>
      </c>
      <c r="G6" s="548"/>
      <c r="H6" s="329">
        <f t="shared" si="1"/>
        <v>0</v>
      </c>
      <c r="I6" s="331"/>
    </row>
    <row r="7" spans="1:10" ht="20.100000000000001" customHeight="1">
      <c r="A7" s="348">
        <v>4</v>
      </c>
      <c r="B7" s="333" t="s">
        <v>1507</v>
      </c>
      <c r="C7" s="331" t="s">
        <v>1430</v>
      </c>
      <c r="D7" s="331">
        <v>5</v>
      </c>
      <c r="E7" s="548"/>
      <c r="F7" s="329">
        <f>D7*E7</f>
        <v>0</v>
      </c>
      <c r="G7" s="548"/>
      <c r="H7" s="329">
        <f t="shared" si="1"/>
        <v>0</v>
      </c>
      <c r="I7" s="331"/>
      <c r="J7" s="331"/>
    </row>
    <row r="8" spans="1:10" ht="20.100000000000001" customHeight="1">
      <c r="A8" s="348">
        <v>5</v>
      </c>
      <c r="B8" s="333" t="s">
        <v>1508</v>
      </c>
      <c r="C8" s="331" t="s">
        <v>1430</v>
      </c>
      <c r="D8" s="331">
        <v>1</v>
      </c>
      <c r="E8" s="548"/>
      <c r="F8" s="329">
        <f>D8*E8</f>
        <v>0</v>
      </c>
      <c r="G8" s="548"/>
      <c r="H8" s="329">
        <f t="shared" si="1"/>
        <v>0</v>
      </c>
      <c r="I8" s="331"/>
      <c r="J8" s="331"/>
    </row>
    <row r="9" spans="1:10" ht="20.100000000000001" customHeight="1">
      <c r="A9" s="373">
        <v>6</v>
      </c>
      <c r="B9" s="333" t="s">
        <v>1509</v>
      </c>
      <c r="C9" s="331" t="s">
        <v>1430</v>
      </c>
      <c r="D9" s="331">
        <v>23</v>
      </c>
      <c r="E9" s="548"/>
      <c r="F9" s="329">
        <f t="shared" si="0"/>
        <v>0</v>
      </c>
      <c r="G9" s="548"/>
      <c r="H9" s="329">
        <f t="shared" si="1"/>
        <v>0</v>
      </c>
      <c r="I9" s="331"/>
      <c r="J9" s="331"/>
    </row>
    <row r="10" spans="1:10" ht="20.100000000000001" customHeight="1">
      <c r="A10" s="348">
        <v>7</v>
      </c>
      <c r="B10" s="333" t="s">
        <v>1510</v>
      </c>
      <c r="C10" s="331" t="s">
        <v>1430</v>
      </c>
      <c r="D10" s="331">
        <v>1</v>
      </c>
      <c r="E10" s="548"/>
      <c r="F10" s="329">
        <f t="shared" si="0"/>
        <v>0</v>
      </c>
      <c r="G10" s="548"/>
      <c r="H10" s="329">
        <f t="shared" si="1"/>
        <v>0</v>
      </c>
      <c r="I10" s="331"/>
      <c r="J10" s="331"/>
    </row>
    <row r="11" spans="1:10" ht="20.100000000000001" customHeight="1">
      <c r="A11" s="348">
        <v>8</v>
      </c>
      <c r="B11" s="333" t="s">
        <v>1511</v>
      </c>
      <c r="C11" s="331" t="s">
        <v>1430</v>
      </c>
      <c r="D11" s="331">
        <v>2</v>
      </c>
      <c r="E11" s="548"/>
      <c r="F11" s="329">
        <f t="shared" si="0"/>
        <v>0</v>
      </c>
      <c r="G11" s="548"/>
      <c r="H11" s="329">
        <f t="shared" si="1"/>
        <v>0</v>
      </c>
      <c r="I11" s="331"/>
      <c r="J11" s="331"/>
    </row>
    <row r="12" spans="1:10" ht="20.100000000000001" customHeight="1">
      <c r="A12" s="373">
        <v>9</v>
      </c>
      <c r="B12" s="333" t="s">
        <v>1512</v>
      </c>
      <c r="C12" s="331" t="s">
        <v>1430</v>
      </c>
      <c r="D12" s="331">
        <v>5</v>
      </c>
      <c r="E12" s="548"/>
      <c r="F12" s="329">
        <f t="shared" si="0"/>
        <v>0</v>
      </c>
      <c r="G12" s="548"/>
      <c r="H12" s="329">
        <f t="shared" si="1"/>
        <v>0</v>
      </c>
      <c r="I12" s="331"/>
      <c r="J12" s="331"/>
    </row>
    <row r="13" spans="1:10" ht="20.100000000000001" customHeight="1">
      <c r="A13" s="348">
        <v>10</v>
      </c>
      <c r="B13" s="333" t="s">
        <v>1513</v>
      </c>
      <c r="C13" s="331" t="s">
        <v>1430</v>
      </c>
      <c r="D13" s="331">
        <v>1</v>
      </c>
      <c r="E13" s="548"/>
      <c r="F13" s="329">
        <f t="shared" si="0"/>
        <v>0</v>
      </c>
      <c r="G13" s="548"/>
      <c r="H13" s="329">
        <f t="shared" si="1"/>
        <v>0</v>
      </c>
      <c r="I13" s="331"/>
      <c r="J13" s="331"/>
    </row>
    <row r="14" spans="1:10" ht="20.100000000000001" customHeight="1">
      <c r="A14" s="348">
        <v>11</v>
      </c>
      <c r="B14" s="333" t="s">
        <v>1514</v>
      </c>
      <c r="C14" s="331" t="s">
        <v>1430</v>
      </c>
      <c r="D14" s="331">
        <v>1</v>
      </c>
      <c r="E14" s="548"/>
      <c r="F14" s="329">
        <f t="shared" si="0"/>
        <v>0</v>
      </c>
      <c r="G14" s="548"/>
      <c r="H14" s="329">
        <f t="shared" si="1"/>
        <v>0</v>
      </c>
      <c r="I14" s="331"/>
      <c r="J14" s="331"/>
    </row>
    <row r="15" spans="1:10" ht="20.100000000000001" customHeight="1">
      <c r="A15" s="373">
        <v>12</v>
      </c>
      <c r="B15" s="333" t="s">
        <v>1515</v>
      </c>
      <c r="C15" s="331" t="s">
        <v>1430</v>
      </c>
      <c r="D15" s="331">
        <v>10</v>
      </c>
      <c r="E15" s="548"/>
      <c r="F15" s="329">
        <f t="shared" si="0"/>
        <v>0</v>
      </c>
      <c r="G15" s="548"/>
      <c r="H15" s="329">
        <f t="shared" si="1"/>
        <v>0</v>
      </c>
      <c r="I15" s="331"/>
      <c r="J15" s="331"/>
    </row>
    <row r="16" spans="1:10" ht="20.100000000000001" customHeight="1">
      <c r="A16" s="348">
        <v>13</v>
      </c>
      <c r="B16" s="333" t="s">
        <v>1516</v>
      </c>
      <c r="C16" s="331" t="s">
        <v>1430</v>
      </c>
      <c r="D16" s="331">
        <v>1</v>
      </c>
      <c r="E16" s="548"/>
      <c r="F16" s="329">
        <f t="shared" si="0"/>
        <v>0</v>
      </c>
      <c r="G16" s="548"/>
      <c r="H16" s="329">
        <f t="shared" si="1"/>
        <v>0</v>
      </c>
      <c r="I16" s="331"/>
      <c r="J16" s="331"/>
    </row>
    <row r="17" spans="1:10" ht="20.100000000000001" customHeight="1">
      <c r="A17" s="348">
        <v>14</v>
      </c>
      <c r="B17" s="333" t="s">
        <v>1517</v>
      </c>
      <c r="C17" s="331" t="s">
        <v>1430</v>
      </c>
      <c r="D17" s="331">
        <v>1</v>
      </c>
      <c r="E17" s="548"/>
      <c r="F17" s="329">
        <f t="shared" si="0"/>
        <v>0</v>
      </c>
      <c r="G17" s="548"/>
      <c r="H17" s="329">
        <f t="shared" si="1"/>
        <v>0</v>
      </c>
      <c r="I17" s="331"/>
      <c r="J17" s="331"/>
    </row>
    <row r="18" spans="1:10" ht="20.100000000000001" customHeight="1">
      <c r="A18" s="373">
        <v>15</v>
      </c>
      <c r="B18" s="333" t="s">
        <v>1518</v>
      </c>
      <c r="C18" s="331" t="s">
        <v>1430</v>
      </c>
      <c r="D18" s="331">
        <v>3</v>
      </c>
      <c r="E18" s="548"/>
      <c r="F18" s="329">
        <f t="shared" si="0"/>
        <v>0</v>
      </c>
      <c r="G18" s="548"/>
      <c r="H18" s="329">
        <f t="shared" si="1"/>
        <v>0</v>
      </c>
      <c r="I18" s="331"/>
      <c r="J18" s="331"/>
    </row>
    <row r="19" spans="1:10" ht="20.100000000000001" customHeight="1">
      <c r="A19" s="348">
        <v>16</v>
      </c>
      <c r="B19" s="333" t="s">
        <v>1519</v>
      </c>
      <c r="C19" s="331" t="s">
        <v>1430</v>
      </c>
      <c r="D19" s="331">
        <v>65</v>
      </c>
      <c r="E19" s="548"/>
      <c r="F19" s="329">
        <f t="shared" si="0"/>
        <v>0</v>
      </c>
      <c r="G19" s="548"/>
      <c r="H19" s="329">
        <f t="shared" si="1"/>
        <v>0</v>
      </c>
      <c r="I19" s="331"/>
      <c r="J19" s="331"/>
    </row>
    <row r="20" spans="1:10" ht="20.100000000000001" customHeight="1">
      <c r="A20" s="348">
        <v>17</v>
      </c>
      <c r="B20" s="333" t="s">
        <v>1520</v>
      </c>
      <c r="C20" s="331" t="s">
        <v>1430</v>
      </c>
      <c r="D20" s="331">
        <v>15</v>
      </c>
      <c r="E20" s="548"/>
      <c r="F20" s="329">
        <f t="shared" si="0"/>
        <v>0</v>
      </c>
      <c r="G20" s="548"/>
      <c r="H20" s="329">
        <f t="shared" si="1"/>
        <v>0</v>
      </c>
      <c r="I20" s="331"/>
      <c r="J20" s="331"/>
    </row>
    <row r="21" spans="1:10" ht="20.100000000000001" customHeight="1">
      <c r="A21" s="373">
        <v>18</v>
      </c>
      <c r="B21" s="333" t="s">
        <v>1521</v>
      </c>
      <c r="C21" s="331" t="s">
        <v>1430</v>
      </c>
      <c r="D21" s="331">
        <v>3</v>
      </c>
      <c r="E21" s="548"/>
      <c r="F21" s="329">
        <f>D21*E21</f>
        <v>0</v>
      </c>
      <c r="G21" s="548"/>
      <c r="H21" s="329">
        <f>D21*G21</f>
        <v>0</v>
      </c>
      <c r="I21" s="331"/>
      <c r="J21" s="331"/>
    </row>
    <row r="22" spans="1:10" ht="20.100000000000001" customHeight="1">
      <c r="A22" s="348">
        <v>19</v>
      </c>
      <c r="B22" s="333" t="s">
        <v>1522</v>
      </c>
      <c r="C22" s="331" t="s">
        <v>1430</v>
      </c>
      <c r="D22" s="331">
        <v>3</v>
      </c>
      <c r="E22" s="548"/>
      <c r="F22" s="329">
        <f t="shared" si="0"/>
        <v>0</v>
      </c>
      <c r="G22" s="548"/>
      <c r="H22" s="329">
        <f t="shared" si="1"/>
        <v>0</v>
      </c>
      <c r="I22" s="331"/>
      <c r="J22" s="331"/>
    </row>
    <row r="23" spans="1:10" ht="20.100000000000001" customHeight="1">
      <c r="A23" s="348">
        <v>20</v>
      </c>
      <c r="B23" s="333" t="s">
        <v>1523</v>
      </c>
      <c r="C23" s="331" t="s">
        <v>1430</v>
      </c>
      <c r="D23" s="331">
        <v>180</v>
      </c>
      <c r="E23" s="548"/>
      <c r="F23" s="329">
        <f t="shared" si="0"/>
        <v>0</v>
      </c>
      <c r="G23" s="548"/>
      <c r="H23" s="329">
        <f t="shared" si="1"/>
        <v>0</v>
      </c>
      <c r="I23" s="331"/>
    </row>
    <row r="24" spans="1:10" ht="20.100000000000001" customHeight="1">
      <c r="A24" s="373">
        <v>21</v>
      </c>
      <c r="B24" s="333" t="s">
        <v>1524</v>
      </c>
      <c r="C24" s="331" t="s">
        <v>1430</v>
      </c>
      <c r="D24" s="331">
        <v>1</v>
      </c>
      <c r="E24" s="548"/>
      <c r="F24" s="329">
        <f t="shared" si="0"/>
        <v>0</v>
      </c>
      <c r="G24" s="548"/>
      <c r="H24" s="329">
        <f t="shared" si="1"/>
        <v>0</v>
      </c>
      <c r="I24" s="331"/>
    </row>
    <row r="25" spans="1:10" ht="20.100000000000001" customHeight="1">
      <c r="A25" s="348">
        <v>22</v>
      </c>
      <c r="B25" s="333" t="s">
        <v>1440</v>
      </c>
      <c r="C25" s="331" t="s">
        <v>1430</v>
      </c>
      <c r="D25" s="331">
        <v>1</v>
      </c>
      <c r="E25" s="329"/>
      <c r="F25" s="329"/>
      <c r="G25" s="548"/>
      <c r="H25" s="329">
        <f t="shared" si="1"/>
        <v>0</v>
      </c>
      <c r="I25" s="331"/>
    </row>
    <row r="26" spans="1:10" ht="20.100000000000001" customHeight="1">
      <c r="A26" s="348">
        <v>23</v>
      </c>
      <c r="B26" s="333" t="s">
        <v>1525</v>
      </c>
      <c r="C26" s="331" t="s">
        <v>1430</v>
      </c>
      <c r="D26" s="331">
        <v>1</v>
      </c>
      <c r="E26" s="329"/>
      <c r="F26" s="329"/>
      <c r="G26" s="548"/>
      <c r="H26" s="329">
        <f t="shared" si="1"/>
        <v>0</v>
      </c>
      <c r="I26" s="331"/>
    </row>
    <row r="27" spans="1:10" ht="20.100000000000001" customHeight="1">
      <c r="A27" s="373">
        <v>24</v>
      </c>
      <c r="B27" s="333" t="s">
        <v>1526</v>
      </c>
      <c r="C27" s="331" t="s">
        <v>1430</v>
      </c>
      <c r="D27" s="331">
        <v>1</v>
      </c>
      <c r="E27" s="329"/>
      <c r="F27" s="329"/>
      <c r="G27" s="548"/>
      <c r="H27" s="329">
        <f t="shared" si="1"/>
        <v>0</v>
      </c>
      <c r="I27" s="331"/>
    </row>
    <row r="28" spans="1:10" ht="20.100000000000001" customHeight="1">
      <c r="A28" s="348">
        <v>25</v>
      </c>
      <c r="B28" s="333" t="s">
        <v>1527</v>
      </c>
      <c r="C28" s="331"/>
      <c r="D28" s="331"/>
      <c r="E28" s="329"/>
      <c r="F28" s="329">
        <f>SUM(F4:F27)</f>
        <v>0</v>
      </c>
      <c r="G28" s="329"/>
      <c r="H28" s="329">
        <f>SUM(H4:H27)</f>
        <v>0</v>
      </c>
      <c r="I28" s="331"/>
    </row>
    <row r="29" spans="1:10" ht="24" customHeight="1">
      <c r="A29" s="348">
        <v>26</v>
      </c>
      <c r="B29" s="335" t="s">
        <v>1528</v>
      </c>
      <c r="C29" s="337"/>
      <c r="D29" s="337"/>
      <c r="E29" s="375"/>
      <c r="F29" s="338"/>
      <c r="G29" s="376"/>
      <c r="H29" s="338">
        <f>F28+H28</f>
        <v>0</v>
      </c>
    </row>
  </sheetData>
  <sheetProtection algorithmName="SHA-512" hashValue="x+gDGt+Tu/YrmgeHvz4wBRUjt3tGzIuVvnr3wLfbQU/bpYYBrnxsRfMIcqkjRthLeKsT4g+9Fz4MGbkfSk+JLQ==" saltValue="TVaLhkdJLFDgwTgtH19XUA==" spinCount="100000" sheet="1" objects="1" scenarios="1" formatColumns="0"/>
  <pageMargins left="0.7" right="0.7" top="0.78740157499999996" bottom="0.78740157499999996" header="0.3" footer="0.3"/>
  <pageSetup paperSize="9" scale="73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Normal="100" workbookViewId="0">
      <pane ySplit="2" topLeftCell="A3" activePane="bottomLeft" state="frozen"/>
      <selection pane="bottomLeft" activeCell="E21" sqref="E21"/>
    </sheetView>
  </sheetViews>
  <sheetFormatPr defaultRowHeight="21.75" customHeight="1"/>
  <cols>
    <col min="1" max="1" width="5.7109375" style="318" customWidth="1"/>
    <col min="2" max="2" width="57.5703125" style="318" customWidth="1"/>
    <col min="3" max="3" width="5.7109375" style="318" customWidth="1"/>
    <col min="4" max="4" width="8.7109375" style="318" customWidth="1"/>
    <col min="5" max="5" width="9.7109375" style="318" customWidth="1"/>
    <col min="6" max="6" width="11.7109375" style="318" customWidth="1"/>
    <col min="7" max="7" width="9.7109375" style="318" customWidth="1"/>
    <col min="8" max="8" width="11.7109375" style="318" customWidth="1"/>
    <col min="9" max="256" width="9.140625" style="318"/>
    <col min="257" max="257" width="5.7109375" style="318" customWidth="1"/>
    <col min="258" max="258" width="57.5703125" style="318" customWidth="1"/>
    <col min="259" max="259" width="5.7109375" style="318" customWidth="1"/>
    <col min="260" max="260" width="8.7109375" style="318" customWidth="1"/>
    <col min="261" max="261" width="9.7109375" style="318" customWidth="1"/>
    <col min="262" max="262" width="11.7109375" style="318" customWidth="1"/>
    <col min="263" max="263" width="9.7109375" style="318" customWidth="1"/>
    <col min="264" max="264" width="11.7109375" style="318" customWidth="1"/>
    <col min="265" max="512" width="9.140625" style="318"/>
    <col min="513" max="513" width="5.7109375" style="318" customWidth="1"/>
    <col min="514" max="514" width="57.5703125" style="318" customWidth="1"/>
    <col min="515" max="515" width="5.7109375" style="318" customWidth="1"/>
    <col min="516" max="516" width="8.7109375" style="318" customWidth="1"/>
    <col min="517" max="517" width="9.7109375" style="318" customWidth="1"/>
    <col min="518" max="518" width="11.7109375" style="318" customWidth="1"/>
    <col min="519" max="519" width="9.7109375" style="318" customWidth="1"/>
    <col min="520" max="520" width="11.7109375" style="318" customWidth="1"/>
    <col min="521" max="768" width="9.140625" style="318"/>
    <col min="769" max="769" width="5.7109375" style="318" customWidth="1"/>
    <col min="770" max="770" width="57.5703125" style="318" customWidth="1"/>
    <col min="771" max="771" width="5.7109375" style="318" customWidth="1"/>
    <col min="772" max="772" width="8.7109375" style="318" customWidth="1"/>
    <col min="773" max="773" width="9.7109375" style="318" customWidth="1"/>
    <col min="774" max="774" width="11.7109375" style="318" customWidth="1"/>
    <col min="775" max="775" width="9.7109375" style="318" customWidth="1"/>
    <col min="776" max="776" width="11.7109375" style="318" customWidth="1"/>
    <col min="777" max="1024" width="9.140625" style="318"/>
    <col min="1025" max="1025" width="5.7109375" style="318" customWidth="1"/>
    <col min="1026" max="1026" width="57.5703125" style="318" customWidth="1"/>
    <col min="1027" max="1027" width="5.7109375" style="318" customWidth="1"/>
    <col min="1028" max="1028" width="8.7109375" style="318" customWidth="1"/>
    <col min="1029" max="1029" width="9.7109375" style="318" customWidth="1"/>
    <col min="1030" max="1030" width="11.7109375" style="318" customWidth="1"/>
    <col min="1031" max="1031" width="9.7109375" style="318" customWidth="1"/>
    <col min="1032" max="1032" width="11.7109375" style="318" customWidth="1"/>
    <col min="1033" max="1280" width="9.140625" style="318"/>
    <col min="1281" max="1281" width="5.7109375" style="318" customWidth="1"/>
    <col min="1282" max="1282" width="57.5703125" style="318" customWidth="1"/>
    <col min="1283" max="1283" width="5.7109375" style="318" customWidth="1"/>
    <col min="1284" max="1284" width="8.7109375" style="318" customWidth="1"/>
    <col min="1285" max="1285" width="9.7109375" style="318" customWidth="1"/>
    <col min="1286" max="1286" width="11.7109375" style="318" customWidth="1"/>
    <col min="1287" max="1287" width="9.7109375" style="318" customWidth="1"/>
    <col min="1288" max="1288" width="11.7109375" style="318" customWidth="1"/>
    <col min="1289" max="1536" width="9.140625" style="318"/>
    <col min="1537" max="1537" width="5.7109375" style="318" customWidth="1"/>
    <col min="1538" max="1538" width="57.5703125" style="318" customWidth="1"/>
    <col min="1539" max="1539" width="5.7109375" style="318" customWidth="1"/>
    <col min="1540" max="1540" width="8.7109375" style="318" customWidth="1"/>
    <col min="1541" max="1541" width="9.7109375" style="318" customWidth="1"/>
    <col min="1542" max="1542" width="11.7109375" style="318" customWidth="1"/>
    <col min="1543" max="1543" width="9.7109375" style="318" customWidth="1"/>
    <col min="1544" max="1544" width="11.7109375" style="318" customWidth="1"/>
    <col min="1545" max="1792" width="9.140625" style="318"/>
    <col min="1793" max="1793" width="5.7109375" style="318" customWidth="1"/>
    <col min="1794" max="1794" width="57.5703125" style="318" customWidth="1"/>
    <col min="1795" max="1795" width="5.7109375" style="318" customWidth="1"/>
    <col min="1796" max="1796" width="8.7109375" style="318" customWidth="1"/>
    <col min="1797" max="1797" width="9.7109375" style="318" customWidth="1"/>
    <col min="1798" max="1798" width="11.7109375" style="318" customWidth="1"/>
    <col min="1799" max="1799" width="9.7109375" style="318" customWidth="1"/>
    <col min="1800" max="1800" width="11.7109375" style="318" customWidth="1"/>
    <col min="1801" max="2048" width="9.140625" style="318"/>
    <col min="2049" max="2049" width="5.7109375" style="318" customWidth="1"/>
    <col min="2050" max="2050" width="57.5703125" style="318" customWidth="1"/>
    <col min="2051" max="2051" width="5.7109375" style="318" customWidth="1"/>
    <col min="2052" max="2052" width="8.7109375" style="318" customWidth="1"/>
    <col min="2053" max="2053" width="9.7109375" style="318" customWidth="1"/>
    <col min="2054" max="2054" width="11.7109375" style="318" customWidth="1"/>
    <col min="2055" max="2055" width="9.7109375" style="318" customWidth="1"/>
    <col min="2056" max="2056" width="11.7109375" style="318" customWidth="1"/>
    <col min="2057" max="2304" width="9.140625" style="318"/>
    <col min="2305" max="2305" width="5.7109375" style="318" customWidth="1"/>
    <col min="2306" max="2306" width="57.5703125" style="318" customWidth="1"/>
    <col min="2307" max="2307" width="5.7109375" style="318" customWidth="1"/>
    <col min="2308" max="2308" width="8.7109375" style="318" customWidth="1"/>
    <col min="2309" max="2309" width="9.7109375" style="318" customWidth="1"/>
    <col min="2310" max="2310" width="11.7109375" style="318" customWidth="1"/>
    <col min="2311" max="2311" width="9.7109375" style="318" customWidth="1"/>
    <col min="2312" max="2312" width="11.7109375" style="318" customWidth="1"/>
    <col min="2313" max="2560" width="9.140625" style="318"/>
    <col min="2561" max="2561" width="5.7109375" style="318" customWidth="1"/>
    <col min="2562" max="2562" width="57.5703125" style="318" customWidth="1"/>
    <col min="2563" max="2563" width="5.7109375" style="318" customWidth="1"/>
    <col min="2564" max="2564" width="8.7109375" style="318" customWidth="1"/>
    <col min="2565" max="2565" width="9.7109375" style="318" customWidth="1"/>
    <col min="2566" max="2566" width="11.7109375" style="318" customWidth="1"/>
    <col min="2567" max="2567" width="9.7109375" style="318" customWidth="1"/>
    <col min="2568" max="2568" width="11.7109375" style="318" customWidth="1"/>
    <col min="2569" max="2816" width="9.140625" style="318"/>
    <col min="2817" max="2817" width="5.7109375" style="318" customWidth="1"/>
    <col min="2818" max="2818" width="57.5703125" style="318" customWidth="1"/>
    <col min="2819" max="2819" width="5.7109375" style="318" customWidth="1"/>
    <col min="2820" max="2820" width="8.7109375" style="318" customWidth="1"/>
    <col min="2821" max="2821" width="9.7109375" style="318" customWidth="1"/>
    <col min="2822" max="2822" width="11.7109375" style="318" customWidth="1"/>
    <col min="2823" max="2823" width="9.7109375" style="318" customWidth="1"/>
    <col min="2824" max="2824" width="11.7109375" style="318" customWidth="1"/>
    <col min="2825" max="3072" width="9.140625" style="318"/>
    <col min="3073" max="3073" width="5.7109375" style="318" customWidth="1"/>
    <col min="3074" max="3074" width="57.5703125" style="318" customWidth="1"/>
    <col min="3075" max="3075" width="5.7109375" style="318" customWidth="1"/>
    <col min="3076" max="3076" width="8.7109375" style="318" customWidth="1"/>
    <col min="3077" max="3077" width="9.7109375" style="318" customWidth="1"/>
    <col min="3078" max="3078" width="11.7109375" style="318" customWidth="1"/>
    <col min="3079" max="3079" width="9.7109375" style="318" customWidth="1"/>
    <col min="3080" max="3080" width="11.7109375" style="318" customWidth="1"/>
    <col min="3081" max="3328" width="9.140625" style="318"/>
    <col min="3329" max="3329" width="5.7109375" style="318" customWidth="1"/>
    <col min="3330" max="3330" width="57.5703125" style="318" customWidth="1"/>
    <col min="3331" max="3331" width="5.7109375" style="318" customWidth="1"/>
    <col min="3332" max="3332" width="8.7109375" style="318" customWidth="1"/>
    <col min="3333" max="3333" width="9.7109375" style="318" customWidth="1"/>
    <col min="3334" max="3334" width="11.7109375" style="318" customWidth="1"/>
    <col min="3335" max="3335" width="9.7109375" style="318" customWidth="1"/>
    <col min="3336" max="3336" width="11.7109375" style="318" customWidth="1"/>
    <col min="3337" max="3584" width="9.140625" style="318"/>
    <col min="3585" max="3585" width="5.7109375" style="318" customWidth="1"/>
    <col min="3586" max="3586" width="57.5703125" style="318" customWidth="1"/>
    <col min="3587" max="3587" width="5.7109375" style="318" customWidth="1"/>
    <col min="3588" max="3588" width="8.7109375" style="318" customWidth="1"/>
    <col min="3589" max="3589" width="9.7109375" style="318" customWidth="1"/>
    <col min="3590" max="3590" width="11.7109375" style="318" customWidth="1"/>
    <col min="3591" max="3591" width="9.7109375" style="318" customWidth="1"/>
    <col min="3592" max="3592" width="11.7109375" style="318" customWidth="1"/>
    <col min="3593" max="3840" width="9.140625" style="318"/>
    <col min="3841" max="3841" width="5.7109375" style="318" customWidth="1"/>
    <col min="3842" max="3842" width="57.5703125" style="318" customWidth="1"/>
    <col min="3843" max="3843" width="5.7109375" style="318" customWidth="1"/>
    <col min="3844" max="3844" width="8.7109375" style="318" customWidth="1"/>
    <col min="3845" max="3845" width="9.7109375" style="318" customWidth="1"/>
    <col min="3846" max="3846" width="11.7109375" style="318" customWidth="1"/>
    <col min="3847" max="3847" width="9.7109375" style="318" customWidth="1"/>
    <col min="3848" max="3848" width="11.7109375" style="318" customWidth="1"/>
    <col min="3849" max="4096" width="9.140625" style="318"/>
    <col min="4097" max="4097" width="5.7109375" style="318" customWidth="1"/>
    <col min="4098" max="4098" width="57.5703125" style="318" customWidth="1"/>
    <col min="4099" max="4099" width="5.7109375" style="318" customWidth="1"/>
    <col min="4100" max="4100" width="8.7109375" style="318" customWidth="1"/>
    <col min="4101" max="4101" width="9.7109375" style="318" customWidth="1"/>
    <col min="4102" max="4102" width="11.7109375" style="318" customWidth="1"/>
    <col min="4103" max="4103" width="9.7109375" style="318" customWidth="1"/>
    <col min="4104" max="4104" width="11.7109375" style="318" customWidth="1"/>
    <col min="4105" max="4352" width="9.140625" style="318"/>
    <col min="4353" max="4353" width="5.7109375" style="318" customWidth="1"/>
    <col min="4354" max="4354" width="57.5703125" style="318" customWidth="1"/>
    <col min="4355" max="4355" width="5.7109375" style="318" customWidth="1"/>
    <col min="4356" max="4356" width="8.7109375" style="318" customWidth="1"/>
    <col min="4357" max="4357" width="9.7109375" style="318" customWidth="1"/>
    <col min="4358" max="4358" width="11.7109375" style="318" customWidth="1"/>
    <col min="4359" max="4359" width="9.7109375" style="318" customWidth="1"/>
    <col min="4360" max="4360" width="11.7109375" style="318" customWidth="1"/>
    <col min="4361" max="4608" width="9.140625" style="318"/>
    <col min="4609" max="4609" width="5.7109375" style="318" customWidth="1"/>
    <col min="4610" max="4610" width="57.5703125" style="318" customWidth="1"/>
    <col min="4611" max="4611" width="5.7109375" style="318" customWidth="1"/>
    <col min="4612" max="4612" width="8.7109375" style="318" customWidth="1"/>
    <col min="4613" max="4613" width="9.7109375" style="318" customWidth="1"/>
    <col min="4614" max="4614" width="11.7109375" style="318" customWidth="1"/>
    <col min="4615" max="4615" width="9.7109375" style="318" customWidth="1"/>
    <col min="4616" max="4616" width="11.7109375" style="318" customWidth="1"/>
    <col min="4617" max="4864" width="9.140625" style="318"/>
    <col min="4865" max="4865" width="5.7109375" style="318" customWidth="1"/>
    <col min="4866" max="4866" width="57.5703125" style="318" customWidth="1"/>
    <col min="4867" max="4867" width="5.7109375" style="318" customWidth="1"/>
    <col min="4868" max="4868" width="8.7109375" style="318" customWidth="1"/>
    <col min="4869" max="4869" width="9.7109375" style="318" customWidth="1"/>
    <col min="4870" max="4870" width="11.7109375" style="318" customWidth="1"/>
    <col min="4871" max="4871" width="9.7109375" style="318" customWidth="1"/>
    <col min="4872" max="4872" width="11.7109375" style="318" customWidth="1"/>
    <col min="4873" max="5120" width="9.140625" style="318"/>
    <col min="5121" max="5121" width="5.7109375" style="318" customWidth="1"/>
    <col min="5122" max="5122" width="57.5703125" style="318" customWidth="1"/>
    <col min="5123" max="5123" width="5.7109375" style="318" customWidth="1"/>
    <col min="5124" max="5124" width="8.7109375" style="318" customWidth="1"/>
    <col min="5125" max="5125" width="9.7109375" style="318" customWidth="1"/>
    <col min="5126" max="5126" width="11.7109375" style="318" customWidth="1"/>
    <col min="5127" max="5127" width="9.7109375" style="318" customWidth="1"/>
    <col min="5128" max="5128" width="11.7109375" style="318" customWidth="1"/>
    <col min="5129" max="5376" width="9.140625" style="318"/>
    <col min="5377" max="5377" width="5.7109375" style="318" customWidth="1"/>
    <col min="5378" max="5378" width="57.5703125" style="318" customWidth="1"/>
    <col min="5379" max="5379" width="5.7109375" style="318" customWidth="1"/>
    <col min="5380" max="5380" width="8.7109375" style="318" customWidth="1"/>
    <col min="5381" max="5381" width="9.7109375" style="318" customWidth="1"/>
    <col min="5382" max="5382" width="11.7109375" style="318" customWidth="1"/>
    <col min="5383" max="5383" width="9.7109375" style="318" customWidth="1"/>
    <col min="5384" max="5384" width="11.7109375" style="318" customWidth="1"/>
    <col min="5385" max="5632" width="9.140625" style="318"/>
    <col min="5633" max="5633" width="5.7109375" style="318" customWidth="1"/>
    <col min="5634" max="5634" width="57.5703125" style="318" customWidth="1"/>
    <col min="5635" max="5635" width="5.7109375" style="318" customWidth="1"/>
    <col min="5636" max="5636" width="8.7109375" style="318" customWidth="1"/>
    <col min="5637" max="5637" width="9.7109375" style="318" customWidth="1"/>
    <col min="5638" max="5638" width="11.7109375" style="318" customWidth="1"/>
    <col min="5639" max="5639" width="9.7109375" style="318" customWidth="1"/>
    <col min="5640" max="5640" width="11.7109375" style="318" customWidth="1"/>
    <col min="5641" max="5888" width="9.140625" style="318"/>
    <col min="5889" max="5889" width="5.7109375" style="318" customWidth="1"/>
    <col min="5890" max="5890" width="57.5703125" style="318" customWidth="1"/>
    <col min="5891" max="5891" width="5.7109375" style="318" customWidth="1"/>
    <col min="5892" max="5892" width="8.7109375" style="318" customWidth="1"/>
    <col min="5893" max="5893" width="9.7109375" style="318" customWidth="1"/>
    <col min="5894" max="5894" width="11.7109375" style="318" customWidth="1"/>
    <col min="5895" max="5895" width="9.7109375" style="318" customWidth="1"/>
    <col min="5896" max="5896" width="11.7109375" style="318" customWidth="1"/>
    <col min="5897" max="6144" width="9.140625" style="318"/>
    <col min="6145" max="6145" width="5.7109375" style="318" customWidth="1"/>
    <col min="6146" max="6146" width="57.5703125" style="318" customWidth="1"/>
    <col min="6147" max="6147" width="5.7109375" style="318" customWidth="1"/>
    <col min="6148" max="6148" width="8.7109375" style="318" customWidth="1"/>
    <col min="6149" max="6149" width="9.7109375" style="318" customWidth="1"/>
    <col min="6150" max="6150" width="11.7109375" style="318" customWidth="1"/>
    <col min="6151" max="6151" width="9.7109375" style="318" customWidth="1"/>
    <col min="6152" max="6152" width="11.7109375" style="318" customWidth="1"/>
    <col min="6153" max="6400" width="9.140625" style="318"/>
    <col min="6401" max="6401" width="5.7109375" style="318" customWidth="1"/>
    <col min="6402" max="6402" width="57.5703125" style="318" customWidth="1"/>
    <col min="6403" max="6403" width="5.7109375" style="318" customWidth="1"/>
    <col min="6404" max="6404" width="8.7109375" style="318" customWidth="1"/>
    <col min="6405" max="6405" width="9.7109375" style="318" customWidth="1"/>
    <col min="6406" max="6406" width="11.7109375" style="318" customWidth="1"/>
    <col min="6407" max="6407" width="9.7109375" style="318" customWidth="1"/>
    <col min="6408" max="6408" width="11.7109375" style="318" customWidth="1"/>
    <col min="6409" max="6656" width="9.140625" style="318"/>
    <col min="6657" max="6657" width="5.7109375" style="318" customWidth="1"/>
    <col min="6658" max="6658" width="57.5703125" style="318" customWidth="1"/>
    <col min="6659" max="6659" width="5.7109375" style="318" customWidth="1"/>
    <col min="6660" max="6660" width="8.7109375" style="318" customWidth="1"/>
    <col min="6661" max="6661" width="9.7109375" style="318" customWidth="1"/>
    <col min="6662" max="6662" width="11.7109375" style="318" customWidth="1"/>
    <col min="6663" max="6663" width="9.7109375" style="318" customWidth="1"/>
    <col min="6664" max="6664" width="11.7109375" style="318" customWidth="1"/>
    <col min="6665" max="6912" width="9.140625" style="318"/>
    <col min="6913" max="6913" width="5.7109375" style="318" customWidth="1"/>
    <col min="6914" max="6914" width="57.5703125" style="318" customWidth="1"/>
    <col min="6915" max="6915" width="5.7109375" style="318" customWidth="1"/>
    <col min="6916" max="6916" width="8.7109375" style="318" customWidth="1"/>
    <col min="6917" max="6917" width="9.7109375" style="318" customWidth="1"/>
    <col min="6918" max="6918" width="11.7109375" style="318" customWidth="1"/>
    <col min="6919" max="6919" width="9.7109375" style="318" customWidth="1"/>
    <col min="6920" max="6920" width="11.7109375" style="318" customWidth="1"/>
    <col min="6921" max="7168" width="9.140625" style="318"/>
    <col min="7169" max="7169" width="5.7109375" style="318" customWidth="1"/>
    <col min="7170" max="7170" width="57.5703125" style="318" customWidth="1"/>
    <col min="7171" max="7171" width="5.7109375" style="318" customWidth="1"/>
    <col min="7172" max="7172" width="8.7109375" style="318" customWidth="1"/>
    <col min="7173" max="7173" width="9.7109375" style="318" customWidth="1"/>
    <col min="7174" max="7174" width="11.7109375" style="318" customWidth="1"/>
    <col min="7175" max="7175" width="9.7109375" style="318" customWidth="1"/>
    <col min="7176" max="7176" width="11.7109375" style="318" customWidth="1"/>
    <col min="7177" max="7424" width="9.140625" style="318"/>
    <col min="7425" max="7425" width="5.7109375" style="318" customWidth="1"/>
    <col min="7426" max="7426" width="57.5703125" style="318" customWidth="1"/>
    <col min="7427" max="7427" width="5.7109375" style="318" customWidth="1"/>
    <col min="7428" max="7428" width="8.7109375" style="318" customWidth="1"/>
    <col min="7429" max="7429" width="9.7109375" style="318" customWidth="1"/>
    <col min="7430" max="7430" width="11.7109375" style="318" customWidth="1"/>
    <col min="7431" max="7431" width="9.7109375" style="318" customWidth="1"/>
    <col min="7432" max="7432" width="11.7109375" style="318" customWidth="1"/>
    <col min="7433" max="7680" width="9.140625" style="318"/>
    <col min="7681" max="7681" width="5.7109375" style="318" customWidth="1"/>
    <col min="7682" max="7682" width="57.5703125" style="318" customWidth="1"/>
    <col min="7683" max="7683" width="5.7109375" style="318" customWidth="1"/>
    <col min="7684" max="7684" width="8.7109375" style="318" customWidth="1"/>
    <col min="7685" max="7685" width="9.7109375" style="318" customWidth="1"/>
    <col min="7686" max="7686" width="11.7109375" style="318" customWidth="1"/>
    <col min="7687" max="7687" width="9.7109375" style="318" customWidth="1"/>
    <col min="7688" max="7688" width="11.7109375" style="318" customWidth="1"/>
    <col min="7689" max="7936" width="9.140625" style="318"/>
    <col min="7937" max="7937" width="5.7109375" style="318" customWidth="1"/>
    <col min="7938" max="7938" width="57.5703125" style="318" customWidth="1"/>
    <col min="7939" max="7939" width="5.7109375" style="318" customWidth="1"/>
    <col min="7940" max="7940" width="8.7109375" style="318" customWidth="1"/>
    <col min="7941" max="7941" width="9.7109375" style="318" customWidth="1"/>
    <col min="7942" max="7942" width="11.7109375" style="318" customWidth="1"/>
    <col min="7943" max="7943" width="9.7109375" style="318" customWidth="1"/>
    <col min="7944" max="7944" width="11.7109375" style="318" customWidth="1"/>
    <col min="7945" max="8192" width="9.140625" style="318"/>
    <col min="8193" max="8193" width="5.7109375" style="318" customWidth="1"/>
    <col min="8194" max="8194" width="57.5703125" style="318" customWidth="1"/>
    <col min="8195" max="8195" width="5.7109375" style="318" customWidth="1"/>
    <col min="8196" max="8196" width="8.7109375" style="318" customWidth="1"/>
    <col min="8197" max="8197" width="9.7109375" style="318" customWidth="1"/>
    <col min="8198" max="8198" width="11.7109375" style="318" customWidth="1"/>
    <col min="8199" max="8199" width="9.7109375" style="318" customWidth="1"/>
    <col min="8200" max="8200" width="11.7109375" style="318" customWidth="1"/>
    <col min="8201" max="8448" width="9.140625" style="318"/>
    <col min="8449" max="8449" width="5.7109375" style="318" customWidth="1"/>
    <col min="8450" max="8450" width="57.5703125" style="318" customWidth="1"/>
    <col min="8451" max="8451" width="5.7109375" style="318" customWidth="1"/>
    <col min="8452" max="8452" width="8.7109375" style="318" customWidth="1"/>
    <col min="8453" max="8453" width="9.7109375" style="318" customWidth="1"/>
    <col min="8454" max="8454" width="11.7109375" style="318" customWidth="1"/>
    <col min="8455" max="8455" width="9.7109375" style="318" customWidth="1"/>
    <col min="8456" max="8456" width="11.7109375" style="318" customWidth="1"/>
    <col min="8457" max="8704" width="9.140625" style="318"/>
    <col min="8705" max="8705" width="5.7109375" style="318" customWidth="1"/>
    <col min="8706" max="8706" width="57.5703125" style="318" customWidth="1"/>
    <col min="8707" max="8707" width="5.7109375" style="318" customWidth="1"/>
    <col min="8708" max="8708" width="8.7109375" style="318" customWidth="1"/>
    <col min="8709" max="8709" width="9.7109375" style="318" customWidth="1"/>
    <col min="8710" max="8710" width="11.7109375" style="318" customWidth="1"/>
    <col min="8711" max="8711" width="9.7109375" style="318" customWidth="1"/>
    <col min="8712" max="8712" width="11.7109375" style="318" customWidth="1"/>
    <col min="8713" max="8960" width="9.140625" style="318"/>
    <col min="8961" max="8961" width="5.7109375" style="318" customWidth="1"/>
    <col min="8962" max="8962" width="57.5703125" style="318" customWidth="1"/>
    <col min="8963" max="8963" width="5.7109375" style="318" customWidth="1"/>
    <col min="8964" max="8964" width="8.7109375" style="318" customWidth="1"/>
    <col min="8965" max="8965" width="9.7109375" style="318" customWidth="1"/>
    <col min="8966" max="8966" width="11.7109375" style="318" customWidth="1"/>
    <col min="8967" max="8967" width="9.7109375" style="318" customWidth="1"/>
    <col min="8968" max="8968" width="11.7109375" style="318" customWidth="1"/>
    <col min="8969" max="9216" width="9.140625" style="318"/>
    <col min="9217" max="9217" width="5.7109375" style="318" customWidth="1"/>
    <col min="9218" max="9218" width="57.5703125" style="318" customWidth="1"/>
    <col min="9219" max="9219" width="5.7109375" style="318" customWidth="1"/>
    <col min="9220" max="9220" width="8.7109375" style="318" customWidth="1"/>
    <col min="9221" max="9221" width="9.7109375" style="318" customWidth="1"/>
    <col min="9222" max="9222" width="11.7109375" style="318" customWidth="1"/>
    <col min="9223" max="9223" width="9.7109375" style="318" customWidth="1"/>
    <col min="9224" max="9224" width="11.7109375" style="318" customWidth="1"/>
    <col min="9225" max="9472" width="9.140625" style="318"/>
    <col min="9473" max="9473" width="5.7109375" style="318" customWidth="1"/>
    <col min="9474" max="9474" width="57.5703125" style="318" customWidth="1"/>
    <col min="9475" max="9475" width="5.7109375" style="318" customWidth="1"/>
    <col min="9476" max="9476" width="8.7109375" style="318" customWidth="1"/>
    <col min="9477" max="9477" width="9.7109375" style="318" customWidth="1"/>
    <col min="9478" max="9478" width="11.7109375" style="318" customWidth="1"/>
    <col min="9479" max="9479" width="9.7109375" style="318" customWidth="1"/>
    <col min="9480" max="9480" width="11.7109375" style="318" customWidth="1"/>
    <col min="9481" max="9728" width="9.140625" style="318"/>
    <col min="9729" max="9729" width="5.7109375" style="318" customWidth="1"/>
    <col min="9730" max="9730" width="57.5703125" style="318" customWidth="1"/>
    <col min="9731" max="9731" width="5.7109375" style="318" customWidth="1"/>
    <col min="9732" max="9732" width="8.7109375" style="318" customWidth="1"/>
    <col min="9733" max="9733" width="9.7109375" style="318" customWidth="1"/>
    <col min="9734" max="9734" width="11.7109375" style="318" customWidth="1"/>
    <col min="9735" max="9735" width="9.7109375" style="318" customWidth="1"/>
    <col min="9736" max="9736" width="11.7109375" style="318" customWidth="1"/>
    <col min="9737" max="9984" width="9.140625" style="318"/>
    <col min="9985" max="9985" width="5.7109375" style="318" customWidth="1"/>
    <col min="9986" max="9986" width="57.5703125" style="318" customWidth="1"/>
    <col min="9987" max="9987" width="5.7109375" style="318" customWidth="1"/>
    <col min="9988" max="9988" width="8.7109375" style="318" customWidth="1"/>
    <col min="9989" max="9989" width="9.7109375" style="318" customWidth="1"/>
    <col min="9990" max="9990" width="11.7109375" style="318" customWidth="1"/>
    <col min="9991" max="9991" width="9.7109375" style="318" customWidth="1"/>
    <col min="9992" max="9992" width="11.7109375" style="318" customWidth="1"/>
    <col min="9993" max="10240" width="9.140625" style="318"/>
    <col min="10241" max="10241" width="5.7109375" style="318" customWidth="1"/>
    <col min="10242" max="10242" width="57.5703125" style="318" customWidth="1"/>
    <col min="10243" max="10243" width="5.7109375" style="318" customWidth="1"/>
    <col min="10244" max="10244" width="8.7109375" style="318" customWidth="1"/>
    <col min="10245" max="10245" width="9.7109375" style="318" customWidth="1"/>
    <col min="10246" max="10246" width="11.7109375" style="318" customWidth="1"/>
    <col min="10247" max="10247" width="9.7109375" style="318" customWidth="1"/>
    <col min="10248" max="10248" width="11.7109375" style="318" customWidth="1"/>
    <col min="10249" max="10496" width="9.140625" style="318"/>
    <col min="10497" max="10497" width="5.7109375" style="318" customWidth="1"/>
    <col min="10498" max="10498" width="57.5703125" style="318" customWidth="1"/>
    <col min="10499" max="10499" width="5.7109375" style="318" customWidth="1"/>
    <col min="10500" max="10500" width="8.7109375" style="318" customWidth="1"/>
    <col min="10501" max="10501" width="9.7109375" style="318" customWidth="1"/>
    <col min="10502" max="10502" width="11.7109375" style="318" customWidth="1"/>
    <col min="10503" max="10503" width="9.7109375" style="318" customWidth="1"/>
    <col min="10504" max="10504" width="11.7109375" style="318" customWidth="1"/>
    <col min="10505" max="10752" width="9.140625" style="318"/>
    <col min="10753" max="10753" width="5.7109375" style="318" customWidth="1"/>
    <col min="10754" max="10754" width="57.5703125" style="318" customWidth="1"/>
    <col min="10755" max="10755" width="5.7109375" style="318" customWidth="1"/>
    <col min="10756" max="10756" width="8.7109375" style="318" customWidth="1"/>
    <col min="10757" max="10757" width="9.7109375" style="318" customWidth="1"/>
    <col min="10758" max="10758" width="11.7109375" style="318" customWidth="1"/>
    <col min="10759" max="10759" width="9.7109375" style="318" customWidth="1"/>
    <col min="10760" max="10760" width="11.7109375" style="318" customWidth="1"/>
    <col min="10761" max="11008" width="9.140625" style="318"/>
    <col min="11009" max="11009" width="5.7109375" style="318" customWidth="1"/>
    <col min="11010" max="11010" width="57.5703125" style="318" customWidth="1"/>
    <col min="11011" max="11011" width="5.7109375" style="318" customWidth="1"/>
    <col min="11012" max="11012" width="8.7109375" style="318" customWidth="1"/>
    <col min="11013" max="11013" width="9.7109375" style="318" customWidth="1"/>
    <col min="11014" max="11014" width="11.7109375" style="318" customWidth="1"/>
    <col min="11015" max="11015" width="9.7109375" style="318" customWidth="1"/>
    <col min="11016" max="11016" width="11.7109375" style="318" customWidth="1"/>
    <col min="11017" max="11264" width="9.140625" style="318"/>
    <col min="11265" max="11265" width="5.7109375" style="318" customWidth="1"/>
    <col min="11266" max="11266" width="57.5703125" style="318" customWidth="1"/>
    <col min="11267" max="11267" width="5.7109375" style="318" customWidth="1"/>
    <col min="11268" max="11268" width="8.7109375" style="318" customWidth="1"/>
    <col min="11269" max="11269" width="9.7109375" style="318" customWidth="1"/>
    <col min="11270" max="11270" width="11.7109375" style="318" customWidth="1"/>
    <col min="11271" max="11271" width="9.7109375" style="318" customWidth="1"/>
    <col min="11272" max="11272" width="11.7109375" style="318" customWidth="1"/>
    <col min="11273" max="11520" width="9.140625" style="318"/>
    <col min="11521" max="11521" width="5.7109375" style="318" customWidth="1"/>
    <col min="11522" max="11522" width="57.5703125" style="318" customWidth="1"/>
    <col min="11523" max="11523" width="5.7109375" style="318" customWidth="1"/>
    <col min="11524" max="11524" width="8.7109375" style="318" customWidth="1"/>
    <col min="11525" max="11525" width="9.7109375" style="318" customWidth="1"/>
    <col min="11526" max="11526" width="11.7109375" style="318" customWidth="1"/>
    <col min="11527" max="11527" width="9.7109375" style="318" customWidth="1"/>
    <col min="11528" max="11528" width="11.7109375" style="318" customWidth="1"/>
    <col min="11529" max="11776" width="9.140625" style="318"/>
    <col min="11777" max="11777" width="5.7109375" style="318" customWidth="1"/>
    <col min="11778" max="11778" width="57.5703125" style="318" customWidth="1"/>
    <col min="11779" max="11779" width="5.7109375" style="318" customWidth="1"/>
    <col min="11780" max="11780" width="8.7109375" style="318" customWidth="1"/>
    <col min="11781" max="11781" width="9.7109375" style="318" customWidth="1"/>
    <col min="11782" max="11782" width="11.7109375" style="318" customWidth="1"/>
    <col min="11783" max="11783" width="9.7109375" style="318" customWidth="1"/>
    <col min="11784" max="11784" width="11.7109375" style="318" customWidth="1"/>
    <col min="11785" max="12032" width="9.140625" style="318"/>
    <col min="12033" max="12033" width="5.7109375" style="318" customWidth="1"/>
    <col min="12034" max="12034" width="57.5703125" style="318" customWidth="1"/>
    <col min="12035" max="12035" width="5.7109375" style="318" customWidth="1"/>
    <col min="12036" max="12036" width="8.7109375" style="318" customWidth="1"/>
    <col min="12037" max="12037" width="9.7109375" style="318" customWidth="1"/>
    <col min="12038" max="12038" width="11.7109375" style="318" customWidth="1"/>
    <col min="12039" max="12039" width="9.7109375" style="318" customWidth="1"/>
    <col min="12040" max="12040" width="11.7109375" style="318" customWidth="1"/>
    <col min="12041" max="12288" width="9.140625" style="318"/>
    <col min="12289" max="12289" width="5.7109375" style="318" customWidth="1"/>
    <col min="12290" max="12290" width="57.5703125" style="318" customWidth="1"/>
    <col min="12291" max="12291" width="5.7109375" style="318" customWidth="1"/>
    <col min="12292" max="12292" width="8.7109375" style="318" customWidth="1"/>
    <col min="12293" max="12293" width="9.7109375" style="318" customWidth="1"/>
    <col min="12294" max="12294" width="11.7109375" style="318" customWidth="1"/>
    <col min="12295" max="12295" width="9.7109375" style="318" customWidth="1"/>
    <col min="12296" max="12296" width="11.7109375" style="318" customWidth="1"/>
    <col min="12297" max="12544" width="9.140625" style="318"/>
    <col min="12545" max="12545" width="5.7109375" style="318" customWidth="1"/>
    <col min="12546" max="12546" width="57.5703125" style="318" customWidth="1"/>
    <col min="12547" max="12547" width="5.7109375" style="318" customWidth="1"/>
    <col min="12548" max="12548" width="8.7109375" style="318" customWidth="1"/>
    <col min="12549" max="12549" width="9.7109375" style="318" customWidth="1"/>
    <col min="12550" max="12550" width="11.7109375" style="318" customWidth="1"/>
    <col min="12551" max="12551" width="9.7109375" style="318" customWidth="1"/>
    <col min="12552" max="12552" width="11.7109375" style="318" customWidth="1"/>
    <col min="12553" max="12800" width="9.140625" style="318"/>
    <col min="12801" max="12801" width="5.7109375" style="318" customWidth="1"/>
    <col min="12802" max="12802" width="57.5703125" style="318" customWidth="1"/>
    <col min="12803" max="12803" width="5.7109375" style="318" customWidth="1"/>
    <col min="12804" max="12804" width="8.7109375" style="318" customWidth="1"/>
    <col min="12805" max="12805" width="9.7109375" style="318" customWidth="1"/>
    <col min="12806" max="12806" width="11.7109375" style="318" customWidth="1"/>
    <col min="12807" max="12807" width="9.7109375" style="318" customWidth="1"/>
    <col min="12808" max="12808" width="11.7109375" style="318" customWidth="1"/>
    <col min="12809" max="13056" width="9.140625" style="318"/>
    <col min="13057" max="13057" width="5.7109375" style="318" customWidth="1"/>
    <col min="13058" max="13058" width="57.5703125" style="318" customWidth="1"/>
    <col min="13059" max="13059" width="5.7109375" style="318" customWidth="1"/>
    <col min="13060" max="13060" width="8.7109375" style="318" customWidth="1"/>
    <col min="13061" max="13061" width="9.7109375" style="318" customWidth="1"/>
    <col min="13062" max="13062" width="11.7109375" style="318" customWidth="1"/>
    <col min="13063" max="13063" width="9.7109375" style="318" customWidth="1"/>
    <col min="13064" max="13064" width="11.7109375" style="318" customWidth="1"/>
    <col min="13065" max="13312" width="9.140625" style="318"/>
    <col min="13313" max="13313" width="5.7109375" style="318" customWidth="1"/>
    <col min="13314" max="13314" width="57.5703125" style="318" customWidth="1"/>
    <col min="13315" max="13315" width="5.7109375" style="318" customWidth="1"/>
    <col min="13316" max="13316" width="8.7109375" style="318" customWidth="1"/>
    <col min="13317" max="13317" width="9.7109375" style="318" customWidth="1"/>
    <col min="13318" max="13318" width="11.7109375" style="318" customWidth="1"/>
    <col min="13319" max="13319" width="9.7109375" style="318" customWidth="1"/>
    <col min="13320" max="13320" width="11.7109375" style="318" customWidth="1"/>
    <col min="13321" max="13568" width="9.140625" style="318"/>
    <col min="13569" max="13569" width="5.7109375" style="318" customWidth="1"/>
    <col min="13570" max="13570" width="57.5703125" style="318" customWidth="1"/>
    <col min="13571" max="13571" width="5.7109375" style="318" customWidth="1"/>
    <col min="13572" max="13572" width="8.7109375" style="318" customWidth="1"/>
    <col min="13573" max="13573" width="9.7109375" style="318" customWidth="1"/>
    <col min="13574" max="13574" width="11.7109375" style="318" customWidth="1"/>
    <col min="13575" max="13575" width="9.7109375" style="318" customWidth="1"/>
    <col min="13576" max="13576" width="11.7109375" style="318" customWidth="1"/>
    <col min="13577" max="13824" width="9.140625" style="318"/>
    <col min="13825" max="13825" width="5.7109375" style="318" customWidth="1"/>
    <col min="13826" max="13826" width="57.5703125" style="318" customWidth="1"/>
    <col min="13827" max="13827" width="5.7109375" style="318" customWidth="1"/>
    <col min="13828" max="13828" width="8.7109375" style="318" customWidth="1"/>
    <col min="13829" max="13829" width="9.7109375" style="318" customWidth="1"/>
    <col min="13830" max="13830" width="11.7109375" style="318" customWidth="1"/>
    <col min="13831" max="13831" width="9.7109375" style="318" customWidth="1"/>
    <col min="13832" max="13832" width="11.7109375" style="318" customWidth="1"/>
    <col min="13833" max="14080" width="9.140625" style="318"/>
    <col min="14081" max="14081" width="5.7109375" style="318" customWidth="1"/>
    <col min="14082" max="14082" width="57.5703125" style="318" customWidth="1"/>
    <col min="14083" max="14083" width="5.7109375" style="318" customWidth="1"/>
    <col min="14084" max="14084" width="8.7109375" style="318" customWidth="1"/>
    <col min="14085" max="14085" width="9.7109375" style="318" customWidth="1"/>
    <col min="14086" max="14086" width="11.7109375" style="318" customWidth="1"/>
    <col min="14087" max="14087" width="9.7109375" style="318" customWidth="1"/>
    <col min="14088" max="14088" width="11.7109375" style="318" customWidth="1"/>
    <col min="14089" max="14336" width="9.140625" style="318"/>
    <col min="14337" max="14337" width="5.7109375" style="318" customWidth="1"/>
    <col min="14338" max="14338" width="57.5703125" style="318" customWidth="1"/>
    <col min="14339" max="14339" width="5.7109375" style="318" customWidth="1"/>
    <col min="14340" max="14340" width="8.7109375" style="318" customWidth="1"/>
    <col min="14341" max="14341" width="9.7109375" style="318" customWidth="1"/>
    <col min="14342" max="14342" width="11.7109375" style="318" customWidth="1"/>
    <col min="14343" max="14343" width="9.7109375" style="318" customWidth="1"/>
    <col min="14344" max="14344" width="11.7109375" style="318" customWidth="1"/>
    <col min="14345" max="14592" width="9.140625" style="318"/>
    <col min="14593" max="14593" width="5.7109375" style="318" customWidth="1"/>
    <col min="14594" max="14594" width="57.5703125" style="318" customWidth="1"/>
    <col min="14595" max="14595" width="5.7109375" style="318" customWidth="1"/>
    <col min="14596" max="14596" width="8.7109375" style="318" customWidth="1"/>
    <col min="14597" max="14597" width="9.7109375" style="318" customWidth="1"/>
    <col min="14598" max="14598" width="11.7109375" style="318" customWidth="1"/>
    <col min="14599" max="14599" width="9.7109375" style="318" customWidth="1"/>
    <col min="14600" max="14600" width="11.7109375" style="318" customWidth="1"/>
    <col min="14601" max="14848" width="9.140625" style="318"/>
    <col min="14849" max="14849" width="5.7109375" style="318" customWidth="1"/>
    <col min="14850" max="14850" width="57.5703125" style="318" customWidth="1"/>
    <col min="14851" max="14851" width="5.7109375" style="318" customWidth="1"/>
    <col min="14852" max="14852" width="8.7109375" style="318" customWidth="1"/>
    <col min="14853" max="14853" width="9.7109375" style="318" customWidth="1"/>
    <col min="14854" max="14854" width="11.7109375" style="318" customWidth="1"/>
    <col min="14855" max="14855" width="9.7109375" style="318" customWidth="1"/>
    <col min="14856" max="14856" width="11.7109375" style="318" customWidth="1"/>
    <col min="14857" max="15104" width="9.140625" style="318"/>
    <col min="15105" max="15105" width="5.7109375" style="318" customWidth="1"/>
    <col min="15106" max="15106" width="57.5703125" style="318" customWidth="1"/>
    <col min="15107" max="15107" width="5.7109375" style="318" customWidth="1"/>
    <col min="15108" max="15108" width="8.7109375" style="318" customWidth="1"/>
    <col min="15109" max="15109" width="9.7109375" style="318" customWidth="1"/>
    <col min="15110" max="15110" width="11.7109375" style="318" customWidth="1"/>
    <col min="15111" max="15111" width="9.7109375" style="318" customWidth="1"/>
    <col min="15112" max="15112" width="11.7109375" style="318" customWidth="1"/>
    <col min="15113" max="15360" width="9.140625" style="318"/>
    <col min="15361" max="15361" width="5.7109375" style="318" customWidth="1"/>
    <col min="15362" max="15362" width="57.5703125" style="318" customWidth="1"/>
    <col min="15363" max="15363" width="5.7109375" style="318" customWidth="1"/>
    <col min="15364" max="15364" width="8.7109375" style="318" customWidth="1"/>
    <col min="15365" max="15365" width="9.7109375" style="318" customWidth="1"/>
    <col min="15366" max="15366" width="11.7109375" style="318" customWidth="1"/>
    <col min="15367" max="15367" width="9.7109375" style="318" customWidth="1"/>
    <col min="15368" max="15368" width="11.7109375" style="318" customWidth="1"/>
    <col min="15369" max="15616" width="9.140625" style="318"/>
    <col min="15617" max="15617" width="5.7109375" style="318" customWidth="1"/>
    <col min="15618" max="15618" width="57.5703125" style="318" customWidth="1"/>
    <col min="15619" max="15619" width="5.7109375" style="318" customWidth="1"/>
    <col min="15620" max="15620" width="8.7109375" style="318" customWidth="1"/>
    <col min="15621" max="15621" width="9.7109375" style="318" customWidth="1"/>
    <col min="15622" max="15622" width="11.7109375" style="318" customWidth="1"/>
    <col min="15623" max="15623" width="9.7109375" style="318" customWidth="1"/>
    <col min="15624" max="15624" width="11.7109375" style="318" customWidth="1"/>
    <col min="15625" max="15872" width="9.140625" style="318"/>
    <col min="15873" max="15873" width="5.7109375" style="318" customWidth="1"/>
    <col min="15874" max="15874" width="57.5703125" style="318" customWidth="1"/>
    <col min="15875" max="15875" width="5.7109375" style="318" customWidth="1"/>
    <col min="15876" max="15876" width="8.7109375" style="318" customWidth="1"/>
    <col min="15877" max="15877" width="9.7109375" style="318" customWidth="1"/>
    <col min="15878" max="15878" width="11.7109375" style="318" customWidth="1"/>
    <col min="15879" max="15879" width="9.7109375" style="318" customWidth="1"/>
    <col min="15880" max="15880" width="11.7109375" style="318" customWidth="1"/>
    <col min="15881" max="16128" width="9.140625" style="318"/>
    <col min="16129" max="16129" width="5.7109375" style="318" customWidth="1"/>
    <col min="16130" max="16130" width="57.5703125" style="318" customWidth="1"/>
    <col min="16131" max="16131" width="5.7109375" style="318" customWidth="1"/>
    <col min="16132" max="16132" width="8.7109375" style="318" customWidth="1"/>
    <col min="16133" max="16133" width="9.7109375" style="318" customWidth="1"/>
    <col min="16134" max="16134" width="11.7109375" style="318" customWidth="1"/>
    <col min="16135" max="16135" width="9.7109375" style="318" customWidth="1"/>
    <col min="16136" max="16136" width="11.7109375" style="318" customWidth="1"/>
    <col min="16137" max="16384" width="9.140625" style="318"/>
  </cols>
  <sheetData>
    <row r="1" spans="1:30" s="341" customFormat="1" ht="30.75" customHeight="1">
      <c r="A1" s="317" t="s">
        <v>1529</v>
      </c>
      <c r="C1" s="342"/>
      <c r="D1" s="352"/>
      <c r="F1" s="342"/>
      <c r="G1" s="342"/>
      <c r="H1" s="320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</row>
    <row r="2" spans="1:30" s="341" customFormat="1" ht="25.5">
      <c r="A2" s="322" t="s">
        <v>1443</v>
      </c>
      <c r="B2" s="322" t="s">
        <v>1444</v>
      </c>
      <c r="C2" s="344" t="s">
        <v>1423</v>
      </c>
      <c r="D2" s="322" t="s">
        <v>80</v>
      </c>
      <c r="E2" s="345" t="s">
        <v>1424</v>
      </c>
      <c r="F2" s="322" t="s">
        <v>1425</v>
      </c>
      <c r="G2" s="322" t="s">
        <v>1426</v>
      </c>
      <c r="H2" s="322" t="s">
        <v>1427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20.100000000000001" customHeight="1">
      <c r="A3" s="335" t="s">
        <v>1530</v>
      </c>
      <c r="C3" s="353"/>
    </row>
    <row r="4" spans="1:30" s="351" customFormat="1" ht="20.100000000000001" customHeight="1">
      <c r="A4" s="331">
        <v>1</v>
      </c>
      <c r="B4" s="347" t="s">
        <v>1531</v>
      </c>
      <c r="C4" s="352" t="s">
        <v>123</v>
      </c>
      <c r="D4" s="348">
        <v>339</v>
      </c>
      <c r="E4" s="548"/>
      <c r="F4" s="329">
        <f t="shared" ref="F4:F10" si="0">SUM(D4*E4)</f>
        <v>0</v>
      </c>
      <c r="G4" s="549"/>
      <c r="H4" s="334">
        <f>SUM(D4*G4)</f>
        <v>0</v>
      </c>
    </row>
    <row r="5" spans="1:30" s="351" customFormat="1" ht="20.100000000000001" customHeight="1">
      <c r="A5" s="331">
        <v>2</v>
      </c>
      <c r="B5" s="347" t="s">
        <v>1532</v>
      </c>
      <c r="C5" s="352" t="s">
        <v>1430</v>
      </c>
      <c r="D5" s="348">
        <v>74</v>
      </c>
      <c r="E5" s="548"/>
      <c r="F5" s="329">
        <f t="shared" si="0"/>
        <v>0</v>
      </c>
      <c r="G5" s="549"/>
      <c r="H5" s="334">
        <f t="shared" ref="H5:H10" si="1">SUM(D5*G5)</f>
        <v>0</v>
      </c>
    </row>
    <row r="6" spans="1:30" ht="35.1" customHeight="1">
      <c r="A6" s="331">
        <v>3</v>
      </c>
      <c r="B6" s="377" t="s">
        <v>1533</v>
      </c>
      <c r="C6" s="331" t="s">
        <v>1430</v>
      </c>
      <c r="D6" s="348">
        <v>265</v>
      </c>
      <c r="E6" s="548"/>
      <c r="F6" s="329">
        <f t="shared" si="0"/>
        <v>0</v>
      </c>
      <c r="G6" s="548"/>
      <c r="H6" s="329">
        <f>SUM(D6*G6)</f>
        <v>0</v>
      </c>
    </row>
    <row r="7" spans="1:30" s="351" customFormat="1" ht="20.100000000000001" customHeight="1">
      <c r="A7" s="331">
        <v>4</v>
      </c>
      <c r="B7" s="347" t="s">
        <v>1534</v>
      </c>
      <c r="C7" s="352" t="s">
        <v>1430</v>
      </c>
      <c r="D7" s="348">
        <v>26</v>
      </c>
      <c r="E7" s="548"/>
      <c r="F7" s="329">
        <f t="shared" si="0"/>
        <v>0</v>
      </c>
      <c r="G7" s="549"/>
      <c r="H7" s="334">
        <f t="shared" si="1"/>
        <v>0</v>
      </c>
    </row>
    <row r="8" spans="1:30" s="351" customFormat="1" ht="20.100000000000001" customHeight="1">
      <c r="A8" s="331">
        <v>5</v>
      </c>
      <c r="B8" s="347" t="s">
        <v>1535</v>
      </c>
      <c r="C8" s="352" t="s">
        <v>1430</v>
      </c>
      <c r="D8" s="348">
        <v>5</v>
      </c>
      <c r="E8" s="548"/>
      <c r="F8" s="329">
        <f>SUM(D8*E8)</f>
        <v>0</v>
      </c>
      <c r="G8" s="549"/>
      <c r="H8" s="334">
        <f t="shared" si="1"/>
        <v>0</v>
      </c>
    </row>
    <row r="9" spans="1:30" s="351" customFormat="1" ht="20.100000000000001" customHeight="1">
      <c r="A9" s="331">
        <v>6</v>
      </c>
      <c r="B9" s="347" t="s">
        <v>1536</v>
      </c>
      <c r="C9" s="352" t="s">
        <v>1430</v>
      </c>
      <c r="D9" s="348">
        <v>13</v>
      </c>
      <c r="E9" s="548"/>
      <c r="F9" s="329">
        <f>SUM(D9*E9)</f>
        <v>0</v>
      </c>
      <c r="G9" s="549"/>
      <c r="H9" s="334">
        <f>SUM(D9*G9)</f>
        <v>0</v>
      </c>
    </row>
    <row r="10" spans="1:30" s="351" customFormat="1" ht="20.100000000000001" customHeight="1">
      <c r="A10" s="331">
        <v>7</v>
      </c>
      <c r="B10" s="347" t="s">
        <v>1537</v>
      </c>
      <c r="C10" s="352" t="s">
        <v>1430</v>
      </c>
      <c r="D10" s="348">
        <v>8</v>
      </c>
      <c r="E10" s="548"/>
      <c r="F10" s="329">
        <f t="shared" si="0"/>
        <v>0</v>
      </c>
      <c r="G10" s="549"/>
      <c r="H10" s="334">
        <f t="shared" si="1"/>
        <v>0</v>
      </c>
    </row>
    <row r="11" spans="1:30" ht="20.100000000000001" customHeight="1">
      <c r="A11" s="335" t="s">
        <v>1538</v>
      </c>
      <c r="C11" s="353"/>
      <c r="E11" s="555"/>
      <c r="G11" s="553"/>
    </row>
    <row r="12" spans="1:30" s="351" customFormat="1" ht="20.100000000000001" customHeight="1">
      <c r="A12" s="331">
        <v>8</v>
      </c>
      <c r="B12" s="347" t="s">
        <v>1539</v>
      </c>
      <c r="C12" s="352" t="s">
        <v>123</v>
      </c>
      <c r="D12" s="348">
        <v>90</v>
      </c>
      <c r="E12" s="548"/>
      <c r="F12" s="329">
        <f t="shared" ref="F12:F17" si="2">SUM(D12*E12)</f>
        <v>0</v>
      </c>
      <c r="G12" s="549"/>
      <c r="H12" s="334">
        <f t="shared" ref="H12:H18" si="3">SUM(D12*G12)</f>
        <v>0</v>
      </c>
    </row>
    <row r="13" spans="1:30" ht="35.1" customHeight="1">
      <c r="A13" s="331">
        <v>9</v>
      </c>
      <c r="B13" s="377" t="s">
        <v>1540</v>
      </c>
      <c r="C13" s="331" t="s">
        <v>1430</v>
      </c>
      <c r="D13" s="348">
        <v>90</v>
      </c>
      <c r="E13" s="548"/>
      <c r="F13" s="329">
        <f t="shared" si="2"/>
        <v>0</v>
      </c>
      <c r="G13" s="548"/>
      <c r="H13" s="329">
        <f t="shared" si="3"/>
        <v>0</v>
      </c>
    </row>
    <row r="14" spans="1:30" s="351" customFormat="1" ht="20.100000000000001" customHeight="1">
      <c r="A14" s="331">
        <v>10</v>
      </c>
      <c r="B14" s="347" t="s">
        <v>1541</v>
      </c>
      <c r="C14" s="352" t="s">
        <v>1430</v>
      </c>
      <c r="D14" s="348">
        <v>15</v>
      </c>
      <c r="E14" s="548"/>
      <c r="F14" s="329">
        <f t="shared" si="2"/>
        <v>0</v>
      </c>
      <c r="G14" s="549"/>
      <c r="H14" s="334">
        <f t="shared" si="3"/>
        <v>0</v>
      </c>
    </row>
    <row r="15" spans="1:30" s="351" customFormat="1" ht="20.100000000000001" customHeight="1">
      <c r="A15" s="331">
        <v>11</v>
      </c>
      <c r="B15" s="347" t="s">
        <v>1542</v>
      </c>
      <c r="C15" s="352" t="s">
        <v>1430</v>
      </c>
      <c r="D15" s="348">
        <v>17</v>
      </c>
      <c r="E15" s="548"/>
      <c r="F15" s="329">
        <f t="shared" si="2"/>
        <v>0</v>
      </c>
      <c r="G15" s="549"/>
      <c r="H15" s="334">
        <f t="shared" si="3"/>
        <v>0</v>
      </c>
    </row>
    <row r="16" spans="1:30" s="351" customFormat="1" ht="20.100000000000001" customHeight="1">
      <c r="A16" s="331">
        <v>12</v>
      </c>
      <c r="B16" s="347" t="s">
        <v>1543</v>
      </c>
      <c r="C16" s="352" t="s">
        <v>1430</v>
      </c>
      <c r="D16" s="348">
        <v>17</v>
      </c>
      <c r="E16" s="548"/>
      <c r="F16" s="329">
        <f t="shared" si="2"/>
        <v>0</v>
      </c>
      <c r="G16" s="549"/>
      <c r="H16" s="334">
        <f t="shared" si="3"/>
        <v>0</v>
      </c>
    </row>
    <row r="17" spans="1:8" s="351" customFormat="1" ht="20.100000000000001" customHeight="1">
      <c r="A17" s="331">
        <v>13</v>
      </c>
      <c r="B17" s="347" t="s">
        <v>1544</v>
      </c>
      <c r="C17" s="352" t="s">
        <v>1430</v>
      </c>
      <c r="D17" s="348">
        <v>34</v>
      </c>
      <c r="E17" s="548"/>
      <c r="F17" s="329">
        <f t="shared" si="2"/>
        <v>0</v>
      </c>
      <c r="G17" s="549"/>
      <c r="H17" s="334">
        <f t="shared" si="3"/>
        <v>0</v>
      </c>
    </row>
    <row r="18" spans="1:8" s="351" customFormat="1" ht="20.100000000000001" customHeight="1">
      <c r="A18" s="331">
        <v>14</v>
      </c>
      <c r="B18" s="347" t="s">
        <v>1545</v>
      </c>
      <c r="C18" s="352" t="s">
        <v>1439</v>
      </c>
      <c r="D18" s="348">
        <v>36</v>
      </c>
      <c r="E18" s="329"/>
      <c r="F18" s="329"/>
      <c r="G18" s="549"/>
      <c r="H18" s="334">
        <f t="shared" si="3"/>
        <v>0</v>
      </c>
    </row>
    <row r="19" spans="1:8" ht="20.100000000000001" customHeight="1">
      <c r="A19" s="335" t="s">
        <v>1546</v>
      </c>
      <c r="C19" s="353"/>
      <c r="G19" s="553"/>
    </row>
    <row r="20" spans="1:8" s="351" customFormat="1" ht="20.100000000000001" customHeight="1">
      <c r="A20" s="331">
        <v>15</v>
      </c>
      <c r="B20" s="347" t="s">
        <v>1547</v>
      </c>
      <c r="C20" s="352" t="s">
        <v>123</v>
      </c>
      <c r="D20" s="348">
        <v>265</v>
      </c>
      <c r="E20" s="548"/>
      <c r="F20" s="329">
        <f>D20*E20</f>
        <v>0</v>
      </c>
      <c r="G20" s="549"/>
      <c r="H20" s="334">
        <f>D20*G20</f>
        <v>0</v>
      </c>
    </row>
    <row r="21" spans="1:8" s="351" customFormat="1" ht="20.100000000000001" customHeight="1">
      <c r="A21" s="331">
        <v>16</v>
      </c>
      <c r="B21" s="347" t="s">
        <v>1548</v>
      </c>
      <c r="C21" s="352" t="s">
        <v>1430</v>
      </c>
      <c r="D21" s="348">
        <v>34</v>
      </c>
      <c r="E21" s="548"/>
      <c r="F21" s="329">
        <f>SUM(D21*E21)</f>
        <v>0</v>
      </c>
      <c r="G21" s="549"/>
      <c r="H21" s="334">
        <f>D21*G21</f>
        <v>0</v>
      </c>
    </row>
    <row r="22" spans="1:8" s="351" customFormat="1" ht="20.100000000000001" customHeight="1">
      <c r="A22" s="331">
        <v>17</v>
      </c>
      <c r="B22" s="347" t="s">
        <v>1537</v>
      </c>
      <c r="C22" s="352" t="s">
        <v>1430</v>
      </c>
      <c r="D22" s="348">
        <v>4</v>
      </c>
      <c r="E22" s="548"/>
      <c r="F22" s="329">
        <f>SUM(D22*E22)</f>
        <v>0</v>
      </c>
      <c r="G22" s="549"/>
      <c r="H22" s="334">
        <f>D22*G22</f>
        <v>0</v>
      </c>
    </row>
    <row r="23" spans="1:8" s="351" customFormat="1" ht="20.100000000000001" customHeight="1">
      <c r="A23" s="331">
        <v>18</v>
      </c>
      <c r="B23" s="347" t="s">
        <v>1549</v>
      </c>
      <c r="C23" s="352" t="s">
        <v>1430</v>
      </c>
      <c r="D23" s="348">
        <v>34</v>
      </c>
      <c r="E23" s="548"/>
      <c r="F23" s="329">
        <f>D23*E23</f>
        <v>0</v>
      </c>
      <c r="G23" s="549"/>
      <c r="H23" s="334">
        <f>D23*G23</f>
        <v>0</v>
      </c>
    </row>
    <row r="24" spans="1:8" s="351" customFormat="1" ht="20.100000000000001" customHeight="1">
      <c r="A24" s="331">
        <v>19</v>
      </c>
      <c r="B24" s="347" t="s">
        <v>1550</v>
      </c>
      <c r="C24" s="352" t="s">
        <v>1430</v>
      </c>
      <c r="D24" s="348">
        <v>26</v>
      </c>
      <c r="E24" s="548"/>
      <c r="F24" s="329">
        <f>D24*E24</f>
        <v>0</v>
      </c>
      <c r="G24" s="549"/>
      <c r="H24" s="334">
        <f>D24*G24</f>
        <v>0</v>
      </c>
    </row>
    <row r="25" spans="1:8" ht="20.100000000000001" customHeight="1">
      <c r="A25" s="335" t="s">
        <v>89</v>
      </c>
      <c r="C25" s="353"/>
      <c r="G25" s="553"/>
    </row>
    <row r="26" spans="1:8" s="351" customFormat="1" ht="20.100000000000001" customHeight="1">
      <c r="A26" s="331">
        <v>20</v>
      </c>
      <c r="B26" s="347" t="s">
        <v>1551</v>
      </c>
      <c r="C26" s="352" t="s">
        <v>123</v>
      </c>
      <c r="D26" s="348">
        <v>258</v>
      </c>
      <c r="E26" s="329"/>
      <c r="F26" s="329"/>
      <c r="G26" s="549"/>
      <c r="H26" s="334">
        <f>D26*G26</f>
        <v>0</v>
      </c>
    </row>
    <row r="27" spans="1:8" s="351" customFormat="1" ht="20.100000000000001" customHeight="1">
      <c r="A27" s="331">
        <v>21</v>
      </c>
      <c r="B27" s="347" t="s">
        <v>1552</v>
      </c>
      <c r="C27" s="352" t="s">
        <v>123</v>
      </c>
      <c r="D27" s="348">
        <v>258</v>
      </c>
      <c r="E27" s="329"/>
      <c r="F27" s="329"/>
      <c r="G27" s="549"/>
      <c r="H27" s="334">
        <f>D27*G27</f>
        <v>0</v>
      </c>
    </row>
    <row r="28" spans="1:8" s="351" customFormat="1" ht="20.100000000000001" customHeight="1">
      <c r="A28" s="331">
        <v>22</v>
      </c>
      <c r="B28" s="347" t="s">
        <v>1553</v>
      </c>
      <c r="C28" s="352" t="s">
        <v>128</v>
      </c>
      <c r="D28" s="348">
        <v>90</v>
      </c>
      <c r="E28" s="329"/>
      <c r="F28" s="329"/>
      <c r="G28" s="549"/>
      <c r="H28" s="334">
        <f>D28*G28</f>
        <v>0</v>
      </c>
    </row>
    <row r="29" spans="1:8" ht="20.100000000000001" customHeight="1">
      <c r="A29" s="335" t="s">
        <v>1554</v>
      </c>
      <c r="C29" s="353"/>
      <c r="G29" s="553"/>
    </row>
    <row r="30" spans="1:8" s="351" customFormat="1" ht="20.100000000000001" customHeight="1">
      <c r="A30" s="331">
        <v>23</v>
      </c>
      <c r="B30" s="347" t="s">
        <v>1524</v>
      </c>
      <c r="C30" s="352" t="s">
        <v>1430</v>
      </c>
      <c r="D30" s="348">
        <v>1</v>
      </c>
      <c r="E30" s="424"/>
      <c r="F30" s="334">
        <f>D30*E30</f>
        <v>0</v>
      </c>
      <c r="G30" s="554"/>
    </row>
    <row r="31" spans="1:8" s="351" customFormat="1" ht="20.100000000000001" customHeight="1">
      <c r="A31" s="331">
        <v>24</v>
      </c>
      <c r="B31" s="347" t="s">
        <v>1480</v>
      </c>
      <c r="C31" s="352" t="s">
        <v>1430</v>
      </c>
      <c r="D31" s="348">
        <v>1</v>
      </c>
      <c r="E31" s="329"/>
      <c r="F31" s="329"/>
      <c r="G31" s="549"/>
      <c r="H31" s="334">
        <f>D31*G31</f>
        <v>0</v>
      </c>
    </row>
    <row r="32" spans="1:8" s="351" customFormat="1" ht="20.100000000000001" customHeight="1">
      <c r="A32" s="331">
        <v>25</v>
      </c>
      <c r="B32" s="347" t="s">
        <v>1555</v>
      </c>
      <c r="C32" s="352" t="s">
        <v>1430</v>
      </c>
      <c r="D32" s="348">
        <v>1</v>
      </c>
      <c r="E32" s="329"/>
      <c r="F32" s="329"/>
      <c r="G32" s="549"/>
      <c r="H32" s="334">
        <f>D32*G32</f>
        <v>0</v>
      </c>
    </row>
    <row r="33" spans="1:8" s="351" customFormat="1" ht="20.100000000000001" customHeight="1">
      <c r="A33" s="331">
        <v>26</v>
      </c>
      <c r="B33" s="347" t="s">
        <v>1556</v>
      </c>
      <c r="C33" s="352" t="s">
        <v>1430</v>
      </c>
      <c r="D33" s="348">
        <v>1</v>
      </c>
      <c r="E33" s="329"/>
      <c r="F33" s="329"/>
      <c r="G33" s="549"/>
      <c r="H33" s="334">
        <f>D33*G33</f>
        <v>0</v>
      </c>
    </row>
    <row r="34" spans="1:8" s="351" customFormat="1" ht="20.100000000000001" customHeight="1">
      <c r="A34" s="331">
        <v>27</v>
      </c>
      <c r="B34" s="347" t="s">
        <v>1440</v>
      </c>
      <c r="C34" s="352" t="s">
        <v>1430</v>
      </c>
      <c r="D34" s="348">
        <v>1</v>
      </c>
      <c r="E34" s="329"/>
      <c r="F34" s="329"/>
      <c r="G34" s="549"/>
      <c r="H34" s="334">
        <f>D34*G34</f>
        <v>0</v>
      </c>
    </row>
    <row r="35" spans="1:8" ht="20.100000000000001" customHeight="1">
      <c r="A35" s="336">
        <v>28</v>
      </c>
      <c r="B35" s="335" t="s">
        <v>1527</v>
      </c>
      <c r="C35" s="337"/>
      <c r="D35" s="379"/>
      <c r="E35" s="375"/>
      <c r="F35" s="338">
        <f>SUM(F4:F34)</f>
        <v>0</v>
      </c>
      <c r="G35" s="380"/>
      <c r="H35" s="381">
        <f>SUM(H4:H34)</f>
        <v>0</v>
      </c>
    </row>
    <row r="36" spans="1:8" ht="20.100000000000001" customHeight="1">
      <c r="A36" s="331"/>
      <c r="B36" s="382"/>
      <c r="C36" s="382"/>
      <c r="D36" s="383"/>
      <c r="E36" s="383"/>
      <c r="F36" s="384"/>
      <c r="G36" s="378"/>
    </row>
    <row r="37" spans="1:8" s="351" customFormat="1" ht="20.100000000000001" customHeight="1">
      <c r="A37" s="331"/>
      <c r="B37" s="347" t="s">
        <v>1557</v>
      </c>
      <c r="C37" s="352"/>
      <c r="D37" s="348"/>
      <c r="E37" s="329"/>
      <c r="F37" s="329"/>
      <c r="G37" s="334"/>
      <c r="H37" s="334"/>
    </row>
    <row r="38" spans="1:8" s="351" customFormat="1" ht="20.100000000000001" customHeight="1">
      <c r="A38" s="331"/>
      <c r="B38" s="385" t="s">
        <v>1558</v>
      </c>
      <c r="C38" s="352"/>
      <c r="D38" s="348"/>
      <c r="E38" s="329"/>
      <c r="F38" s="329"/>
      <c r="G38" s="334"/>
      <c r="H38" s="334"/>
    </row>
    <row r="39" spans="1:8" ht="18" customHeight="1">
      <c r="A39" s="331"/>
      <c r="G39" s="378"/>
    </row>
    <row r="40" spans="1:8" ht="21.75" customHeight="1">
      <c r="A40" s="331"/>
      <c r="G40" s="378"/>
    </row>
    <row r="41" spans="1:8" ht="21.75" customHeight="1">
      <c r="G41" s="378"/>
    </row>
    <row r="42" spans="1:8" ht="21.75" customHeight="1">
      <c r="G42" s="378"/>
    </row>
    <row r="43" spans="1:8" ht="21.75" customHeight="1">
      <c r="G43" s="378"/>
    </row>
    <row r="44" spans="1:8" ht="21.75" customHeight="1">
      <c r="G44" s="378"/>
    </row>
    <row r="45" spans="1:8" ht="21.75" customHeight="1">
      <c r="G45" s="378"/>
    </row>
    <row r="46" spans="1:8" ht="21.75" customHeight="1">
      <c r="G46" s="378"/>
    </row>
    <row r="47" spans="1:8" ht="21.75" customHeight="1">
      <c r="G47" s="378"/>
    </row>
    <row r="48" spans="1:8" ht="21.75" customHeight="1">
      <c r="G48" s="378"/>
    </row>
  </sheetData>
  <sheetProtection algorithmName="SHA-512" hashValue="H1AfbOxsUIHJnKoIveBlHAX35hs18J2fps9vLRZKMQEtNEWPVSOByytER6KP+DW2BwBFjIIPv9Qq08FPthew+Q==" saltValue="9hJ5VPM7s3TFuq6wLzr3Xw==" spinCount="100000" sheet="1" objects="1" scenarios="1" formatColumns="0"/>
  <pageMargins left="0.7" right="0.7" top="0.78740157499999996" bottom="0.78740157499999996" header="0.3" footer="0.3"/>
  <pageSetup paperSize="9" scale="74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9" zoomScaleNormal="100" workbookViewId="0">
      <selection activeCell="E43" sqref="E43"/>
    </sheetView>
  </sheetViews>
  <sheetFormatPr defaultRowHeight="12.75"/>
  <cols>
    <col min="1" max="1" width="7.7109375" style="386" customWidth="1"/>
    <col min="2" max="2" width="65.140625" style="390" customWidth="1"/>
    <col min="3" max="3" width="6" style="388" customWidth="1"/>
    <col min="4" max="4" width="6.7109375" style="388" customWidth="1"/>
    <col min="5" max="5" width="9.28515625" style="389" bestFit="1" customWidth="1"/>
    <col min="6" max="6" width="9.7109375" style="389" bestFit="1" customWidth="1"/>
    <col min="7" max="256" width="9.140625" style="388"/>
    <col min="257" max="257" width="7.7109375" style="388" customWidth="1"/>
    <col min="258" max="258" width="65.140625" style="388" customWidth="1"/>
    <col min="259" max="259" width="6" style="388" customWidth="1"/>
    <col min="260" max="260" width="6.7109375" style="388" customWidth="1"/>
    <col min="261" max="512" width="9.140625" style="388"/>
    <col min="513" max="513" width="7.7109375" style="388" customWidth="1"/>
    <col min="514" max="514" width="65.140625" style="388" customWidth="1"/>
    <col min="515" max="515" width="6" style="388" customWidth="1"/>
    <col min="516" max="516" width="6.7109375" style="388" customWidth="1"/>
    <col min="517" max="768" width="9.140625" style="388"/>
    <col min="769" max="769" width="7.7109375" style="388" customWidth="1"/>
    <col min="770" max="770" width="65.140625" style="388" customWidth="1"/>
    <col min="771" max="771" width="6" style="388" customWidth="1"/>
    <col min="772" max="772" width="6.7109375" style="388" customWidth="1"/>
    <col min="773" max="1024" width="9.140625" style="388"/>
    <col min="1025" max="1025" width="7.7109375" style="388" customWidth="1"/>
    <col min="1026" max="1026" width="65.140625" style="388" customWidth="1"/>
    <col min="1027" max="1027" width="6" style="388" customWidth="1"/>
    <col min="1028" max="1028" width="6.7109375" style="388" customWidth="1"/>
    <col min="1029" max="1280" width="9.140625" style="388"/>
    <col min="1281" max="1281" width="7.7109375" style="388" customWidth="1"/>
    <col min="1282" max="1282" width="65.140625" style="388" customWidth="1"/>
    <col min="1283" max="1283" width="6" style="388" customWidth="1"/>
    <col min="1284" max="1284" width="6.7109375" style="388" customWidth="1"/>
    <col min="1285" max="1536" width="9.140625" style="388"/>
    <col min="1537" max="1537" width="7.7109375" style="388" customWidth="1"/>
    <col min="1538" max="1538" width="65.140625" style="388" customWidth="1"/>
    <col min="1539" max="1539" width="6" style="388" customWidth="1"/>
    <col min="1540" max="1540" width="6.7109375" style="388" customWidth="1"/>
    <col min="1541" max="1792" width="9.140625" style="388"/>
    <col min="1793" max="1793" width="7.7109375" style="388" customWidth="1"/>
    <col min="1794" max="1794" width="65.140625" style="388" customWidth="1"/>
    <col min="1795" max="1795" width="6" style="388" customWidth="1"/>
    <col min="1796" max="1796" width="6.7109375" style="388" customWidth="1"/>
    <col min="1797" max="2048" width="9.140625" style="388"/>
    <col min="2049" max="2049" width="7.7109375" style="388" customWidth="1"/>
    <col min="2050" max="2050" width="65.140625" style="388" customWidth="1"/>
    <col min="2051" max="2051" width="6" style="388" customWidth="1"/>
    <col min="2052" max="2052" width="6.7109375" style="388" customWidth="1"/>
    <col min="2053" max="2304" width="9.140625" style="388"/>
    <col min="2305" max="2305" width="7.7109375" style="388" customWidth="1"/>
    <col min="2306" max="2306" width="65.140625" style="388" customWidth="1"/>
    <col min="2307" max="2307" width="6" style="388" customWidth="1"/>
    <col min="2308" max="2308" width="6.7109375" style="388" customWidth="1"/>
    <col min="2309" max="2560" width="9.140625" style="388"/>
    <col min="2561" max="2561" width="7.7109375" style="388" customWidth="1"/>
    <col min="2562" max="2562" width="65.140625" style="388" customWidth="1"/>
    <col min="2563" max="2563" width="6" style="388" customWidth="1"/>
    <col min="2564" max="2564" width="6.7109375" style="388" customWidth="1"/>
    <col min="2565" max="2816" width="9.140625" style="388"/>
    <col min="2817" max="2817" width="7.7109375" style="388" customWidth="1"/>
    <col min="2818" max="2818" width="65.140625" style="388" customWidth="1"/>
    <col min="2819" max="2819" width="6" style="388" customWidth="1"/>
    <col min="2820" max="2820" width="6.7109375" style="388" customWidth="1"/>
    <col min="2821" max="3072" width="9.140625" style="388"/>
    <col min="3073" max="3073" width="7.7109375" style="388" customWidth="1"/>
    <col min="3074" max="3074" width="65.140625" style="388" customWidth="1"/>
    <col min="3075" max="3075" width="6" style="388" customWidth="1"/>
    <col min="3076" max="3076" width="6.7109375" style="388" customWidth="1"/>
    <col min="3077" max="3328" width="9.140625" style="388"/>
    <col min="3329" max="3329" width="7.7109375" style="388" customWidth="1"/>
    <col min="3330" max="3330" width="65.140625" style="388" customWidth="1"/>
    <col min="3331" max="3331" width="6" style="388" customWidth="1"/>
    <col min="3332" max="3332" width="6.7109375" style="388" customWidth="1"/>
    <col min="3333" max="3584" width="9.140625" style="388"/>
    <col min="3585" max="3585" width="7.7109375" style="388" customWidth="1"/>
    <col min="3586" max="3586" width="65.140625" style="388" customWidth="1"/>
    <col min="3587" max="3587" width="6" style="388" customWidth="1"/>
    <col min="3588" max="3588" width="6.7109375" style="388" customWidth="1"/>
    <col min="3589" max="3840" width="9.140625" style="388"/>
    <col min="3841" max="3841" width="7.7109375" style="388" customWidth="1"/>
    <col min="3842" max="3842" width="65.140625" style="388" customWidth="1"/>
    <col min="3843" max="3843" width="6" style="388" customWidth="1"/>
    <col min="3844" max="3844" width="6.7109375" style="388" customWidth="1"/>
    <col min="3845" max="4096" width="9.140625" style="388"/>
    <col min="4097" max="4097" width="7.7109375" style="388" customWidth="1"/>
    <col min="4098" max="4098" width="65.140625" style="388" customWidth="1"/>
    <col min="4099" max="4099" width="6" style="388" customWidth="1"/>
    <col min="4100" max="4100" width="6.7109375" style="388" customWidth="1"/>
    <col min="4101" max="4352" width="9.140625" style="388"/>
    <col min="4353" max="4353" width="7.7109375" style="388" customWidth="1"/>
    <col min="4354" max="4354" width="65.140625" style="388" customWidth="1"/>
    <col min="4355" max="4355" width="6" style="388" customWidth="1"/>
    <col min="4356" max="4356" width="6.7109375" style="388" customWidth="1"/>
    <col min="4357" max="4608" width="9.140625" style="388"/>
    <col min="4609" max="4609" width="7.7109375" style="388" customWidth="1"/>
    <col min="4610" max="4610" width="65.140625" style="388" customWidth="1"/>
    <col min="4611" max="4611" width="6" style="388" customWidth="1"/>
    <col min="4612" max="4612" width="6.7109375" style="388" customWidth="1"/>
    <col min="4613" max="4864" width="9.140625" style="388"/>
    <col min="4865" max="4865" width="7.7109375" style="388" customWidth="1"/>
    <col min="4866" max="4866" width="65.140625" style="388" customWidth="1"/>
    <col min="4867" max="4867" width="6" style="388" customWidth="1"/>
    <col min="4868" max="4868" width="6.7109375" style="388" customWidth="1"/>
    <col min="4869" max="5120" width="9.140625" style="388"/>
    <col min="5121" max="5121" width="7.7109375" style="388" customWidth="1"/>
    <col min="5122" max="5122" width="65.140625" style="388" customWidth="1"/>
    <col min="5123" max="5123" width="6" style="388" customWidth="1"/>
    <col min="5124" max="5124" width="6.7109375" style="388" customWidth="1"/>
    <col min="5125" max="5376" width="9.140625" style="388"/>
    <col min="5377" max="5377" width="7.7109375" style="388" customWidth="1"/>
    <col min="5378" max="5378" width="65.140625" style="388" customWidth="1"/>
    <col min="5379" max="5379" width="6" style="388" customWidth="1"/>
    <col min="5380" max="5380" width="6.7109375" style="388" customWidth="1"/>
    <col min="5381" max="5632" width="9.140625" style="388"/>
    <col min="5633" max="5633" width="7.7109375" style="388" customWidth="1"/>
    <col min="5634" max="5634" width="65.140625" style="388" customWidth="1"/>
    <col min="5635" max="5635" width="6" style="388" customWidth="1"/>
    <col min="5636" max="5636" width="6.7109375" style="388" customWidth="1"/>
    <col min="5637" max="5888" width="9.140625" style="388"/>
    <col min="5889" max="5889" width="7.7109375" style="388" customWidth="1"/>
    <col min="5890" max="5890" width="65.140625" style="388" customWidth="1"/>
    <col min="5891" max="5891" width="6" style="388" customWidth="1"/>
    <col min="5892" max="5892" width="6.7109375" style="388" customWidth="1"/>
    <col min="5893" max="6144" width="9.140625" style="388"/>
    <col min="6145" max="6145" width="7.7109375" style="388" customWidth="1"/>
    <col min="6146" max="6146" width="65.140625" style="388" customWidth="1"/>
    <col min="6147" max="6147" width="6" style="388" customWidth="1"/>
    <col min="6148" max="6148" width="6.7109375" style="388" customWidth="1"/>
    <col min="6149" max="6400" width="9.140625" style="388"/>
    <col min="6401" max="6401" width="7.7109375" style="388" customWidth="1"/>
    <col min="6402" max="6402" width="65.140625" style="388" customWidth="1"/>
    <col min="6403" max="6403" width="6" style="388" customWidth="1"/>
    <col min="6404" max="6404" width="6.7109375" style="388" customWidth="1"/>
    <col min="6405" max="6656" width="9.140625" style="388"/>
    <col min="6657" max="6657" width="7.7109375" style="388" customWidth="1"/>
    <col min="6658" max="6658" width="65.140625" style="388" customWidth="1"/>
    <col min="6659" max="6659" width="6" style="388" customWidth="1"/>
    <col min="6660" max="6660" width="6.7109375" style="388" customWidth="1"/>
    <col min="6661" max="6912" width="9.140625" style="388"/>
    <col min="6913" max="6913" width="7.7109375" style="388" customWidth="1"/>
    <col min="6914" max="6914" width="65.140625" style="388" customWidth="1"/>
    <col min="6915" max="6915" width="6" style="388" customWidth="1"/>
    <col min="6916" max="6916" width="6.7109375" style="388" customWidth="1"/>
    <col min="6917" max="7168" width="9.140625" style="388"/>
    <col min="7169" max="7169" width="7.7109375" style="388" customWidth="1"/>
    <col min="7170" max="7170" width="65.140625" style="388" customWidth="1"/>
    <col min="7171" max="7171" width="6" style="388" customWidth="1"/>
    <col min="7172" max="7172" width="6.7109375" style="388" customWidth="1"/>
    <col min="7173" max="7424" width="9.140625" style="388"/>
    <col min="7425" max="7425" width="7.7109375" style="388" customWidth="1"/>
    <col min="7426" max="7426" width="65.140625" style="388" customWidth="1"/>
    <col min="7427" max="7427" width="6" style="388" customWidth="1"/>
    <col min="7428" max="7428" width="6.7109375" style="388" customWidth="1"/>
    <col min="7429" max="7680" width="9.140625" style="388"/>
    <col min="7681" max="7681" width="7.7109375" style="388" customWidth="1"/>
    <col min="7682" max="7682" width="65.140625" style="388" customWidth="1"/>
    <col min="7683" max="7683" width="6" style="388" customWidth="1"/>
    <col min="7684" max="7684" width="6.7109375" style="388" customWidth="1"/>
    <col min="7685" max="7936" width="9.140625" style="388"/>
    <col min="7937" max="7937" width="7.7109375" style="388" customWidth="1"/>
    <col min="7938" max="7938" width="65.140625" style="388" customWidth="1"/>
    <col min="7939" max="7939" width="6" style="388" customWidth="1"/>
    <col min="7940" max="7940" width="6.7109375" style="388" customWidth="1"/>
    <col min="7941" max="8192" width="9.140625" style="388"/>
    <col min="8193" max="8193" width="7.7109375" style="388" customWidth="1"/>
    <col min="8194" max="8194" width="65.140625" style="388" customWidth="1"/>
    <col min="8195" max="8195" width="6" style="388" customWidth="1"/>
    <col min="8196" max="8196" width="6.7109375" style="388" customWidth="1"/>
    <col min="8197" max="8448" width="9.140625" style="388"/>
    <col min="8449" max="8449" width="7.7109375" style="388" customWidth="1"/>
    <col min="8450" max="8450" width="65.140625" style="388" customWidth="1"/>
    <col min="8451" max="8451" width="6" style="388" customWidth="1"/>
    <col min="8452" max="8452" width="6.7109375" style="388" customWidth="1"/>
    <col min="8453" max="8704" width="9.140625" style="388"/>
    <col min="8705" max="8705" width="7.7109375" style="388" customWidth="1"/>
    <col min="8706" max="8706" width="65.140625" style="388" customWidth="1"/>
    <col min="8707" max="8707" width="6" style="388" customWidth="1"/>
    <col min="8708" max="8708" width="6.7109375" style="388" customWidth="1"/>
    <col min="8709" max="8960" width="9.140625" style="388"/>
    <col min="8961" max="8961" width="7.7109375" style="388" customWidth="1"/>
    <col min="8962" max="8962" width="65.140625" style="388" customWidth="1"/>
    <col min="8963" max="8963" width="6" style="388" customWidth="1"/>
    <col min="8964" max="8964" width="6.7109375" style="388" customWidth="1"/>
    <col min="8965" max="9216" width="9.140625" style="388"/>
    <col min="9217" max="9217" width="7.7109375" style="388" customWidth="1"/>
    <col min="9218" max="9218" width="65.140625" style="388" customWidth="1"/>
    <col min="9219" max="9219" width="6" style="388" customWidth="1"/>
    <col min="9220" max="9220" width="6.7109375" style="388" customWidth="1"/>
    <col min="9221" max="9472" width="9.140625" style="388"/>
    <col min="9473" max="9473" width="7.7109375" style="388" customWidth="1"/>
    <col min="9474" max="9474" width="65.140625" style="388" customWidth="1"/>
    <col min="9475" max="9475" width="6" style="388" customWidth="1"/>
    <col min="9476" max="9476" width="6.7109375" style="388" customWidth="1"/>
    <col min="9477" max="9728" width="9.140625" style="388"/>
    <col min="9729" max="9729" width="7.7109375" style="388" customWidth="1"/>
    <col min="9730" max="9730" width="65.140625" style="388" customWidth="1"/>
    <col min="9731" max="9731" width="6" style="388" customWidth="1"/>
    <col min="9732" max="9732" width="6.7109375" style="388" customWidth="1"/>
    <col min="9733" max="9984" width="9.140625" style="388"/>
    <col min="9985" max="9985" width="7.7109375" style="388" customWidth="1"/>
    <col min="9986" max="9986" width="65.140625" style="388" customWidth="1"/>
    <col min="9987" max="9987" width="6" style="388" customWidth="1"/>
    <col min="9988" max="9988" width="6.7109375" style="388" customWidth="1"/>
    <col min="9989" max="10240" width="9.140625" style="388"/>
    <col min="10241" max="10241" width="7.7109375" style="388" customWidth="1"/>
    <col min="10242" max="10242" width="65.140625" style="388" customWidth="1"/>
    <col min="10243" max="10243" width="6" style="388" customWidth="1"/>
    <col min="10244" max="10244" width="6.7109375" style="388" customWidth="1"/>
    <col min="10245" max="10496" width="9.140625" style="388"/>
    <col min="10497" max="10497" width="7.7109375" style="388" customWidth="1"/>
    <col min="10498" max="10498" width="65.140625" style="388" customWidth="1"/>
    <col min="10499" max="10499" width="6" style="388" customWidth="1"/>
    <col min="10500" max="10500" width="6.7109375" style="388" customWidth="1"/>
    <col min="10501" max="10752" width="9.140625" style="388"/>
    <col min="10753" max="10753" width="7.7109375" style="388" customWidth="1"/>
    <col min="10754" max="10754" width="65.140625" style="388" customWidth="1"/>
    <col min="10755" max="10755" width="6" style="388" customWidth="1"/>
    <col min="10756" max="10756" width="6.7109375" style="388" customWidth="1"/>
    <col min="10757" max="11008" width="9.140625" style="388"/>
    <col min="11009" max="11009" width="7.7109375" style="388" customWidth="1"/>
    <col min="11010" max="11010" width="65.140625" style="388" customWidth="1"/>
    <col min="11011" max="11011" width="6" style="388" customWidth="1"/>
    <col min="11012" max="11012" width="6.7109375" style="388" customWidth="1"/>
    <col min="11013" max="11264" width="9.140625" style="388"/>
    <col min="11265" max="11265" width="7.7109375" style="388" customWidth="1"/>
    <col min="11266" max="11266" width="65.140625" style="388" customWidth="1"/>
    <col min="11267" max="11267" width="6" style="388" customWidth="1"/>
    <col min="11268" max="11268" width="6.7109375" style="388" customWidth="1"/>
    <col min="11269" max="11520" width="9.140625" style="388"/>
    <col min="11521" max="11521" width="7.7109375" style="388" customWidth="1"/>
    <col min="11522" max="11522" width="65.140625" style="388" customWidth="1"/>
    <col min="11523" max="11523" width="6" style="388" customWidth="1"/>
    <col min="11524" max="11524" width="6.7109375" style="388" customWidth="1"/>
    <col min="11525" max="11776" width="9.140625" style="388"/>
    <col min="11777" max="11777" width="7.7109375" style="388" customWidth="1"/>
    <col min="11778" max="11778" width="65.140625" style="388" customWidth="1"/>
    <col min="11779" max="11779" width="6" style="388" customWidth="1"/>
    <col min="11780" max="11780" width="6.7109375" style="388" customWidth="1"/>
    <col min="11781" max="12032" width="9.140625" style="388"/>
    <col min="12033" max="12033" width="7.7109375" style="388" customWidth="1"/>
    <col min="12034" max="12034" width="65.140625" style="388" customWidth="1"/>
    <col min="12035" max="12035" width="6" style="388" customWidth="1"/>
    <col min="12036" max="12036" width="6.7109375" style="388" customWidth="1"/>
    <col min="12037" max="12288" width="9.140625" style="388"/>
    <col min="12289" max="12289" width="7.7109375" style="388" customWidth="1"/>
    <col min="12290" max="12290" width="65.140625" style="388" customWidth="1"/>
    <col min="12291" max="12291" width="6" style="388" customWidth="1"/>
    <col min="12292" max="12292" width="6.7109375" style="388" customWidth="1"/>
    <col min="12293" max="12544" width="9.140625" style="388"/>
    <col min="12545" max="12545" width="7.7109375" style="388" customWidth="1"/>
    <col min="12546" max="12546" width="65.140625" style="388" customWidth="1"/>
    <col min="12547" max="12547" width="6" style="388" customWidth="1"/>
    <col min="12548" max="12548" width="6.7109375" style="388" customWidth="1"/>
    <col min="12549" max="12800" width="9.140625" style="388"/>
    <col min="12801" max="12801" width="7.7109375" style="388" customWidth="1"/>
    <col min="12802" max="12802" width="65.140625" style="388" customWidth="1"/>
    <col min="12803" max="12803" width="6" style="388" customWidth="1"/>
    <col min="12804" max="12804" width="6.7109375" style="388" customWidth="1"/>
    <col min="12805" max="13056" width="9.140625" style="388"/>
    <col min="13057" max="13057" width="7.7109375" style="388" customWidth="1"/>
    <col min="13058" max="13058" width="65.140625" style="388" customWidth="1"/>
    <col min="13059" max="13059" width="6" style="388" customWidth="1"/>
    <col min="13060" max="13060" width="6.7109375" style="388" customWidth="1"/>
    <col min="13061" max="13312" width="9.140625" style="388"/>
    <col min="13313" max="13313" width="7.7109375" style="388" customWidth="1"/>
    <col min="13314" max="13314" width="65.140625" style="388" customWidth="1"/>
    <col min="13315" max="13315" width="6" style="388" customWidth="1"/>
    <col min="13316" max="13316" width="6.7109375" style="388" customWidth="1"/>
    <col min="13317" max="13568" width="9.140625" style="388"/>
    <col min="13569" max="13569" width="7.7109375" style="388" customWidth="1"/>
    <col min="13570" max="13570" width="65.140625" style="388" customWidth="1"/>
    <col min="13571" max="13571" width="6" style="388" customWidth="1"/>
    <col min="13572" max="13572" width="6.7109375" style="388" customWidth="1"/>
    <col min="13573" max="13824" width="9.140625" style="388"/>
    <col min="13825" max="13825" width="7.7109375" style="388" customWidth="1"/>
    <col min="13826" max="13826" width="65.140625" style="388" customWidth="1"/>
    <col min="13827" max="13827" width="6" style="388" customWidth="1"/>
    <col min="13828" max="13828" width="6.7109375" style="388" customWidth="1"/>
    <col min="13829" max="14080" width="9.140625" style="388"/>
    <col min="14081" max="14081" width="7.7109375" style="388" customWidth="1"/>
    <col min="14082" max="14082" width="65.140625" style="388" customWidth="1"/>
    <col min="14083" max="14083" width="6" style="388" customWidth="1"/>
    <col min="14084" max="14084" width="6.7109375" style="388" customWidth="1"/>
    <col min="14085" max="14336" width="9.140625" style="388"/>
    <col min="14337" max="14337" width="7.7109375" style="388" customWidth="1"/>
    <col min="14338" max="14338" width="65.140625" style="388" customWidth="1"/>
    <col min="14339" max="14339" width="6" style="388" customWidth="1"/>
    <col min="14340" max="14340" width="6.7109375" style="388" customWidth="1"/>
    <col min="14341" max="14592" width="9.140625" style="388"/>
    <col min="14593" max="14593" width="7.7109375" style="388" customWidth="1"/>
    <col min="14594" max="14594" width="65.140625" style="388" customWidth="1"/>
    <col min="14595" max="14595" width="6" style="388" customWidth="1"/>
    <col min="14596" max="14596" width="6.7109375" style="388" customWidth="1"/>
    <col min="14597" max="14848" width="9.140625" style="388"/>
    <col min="14849" max="14849" width="7.7109375" style="388" customWidth="1"/>
    <col min="14850" max="14850" width="65.140625" style="388" customWidth="1"/>
    <col min="14851" max="14851" width="6" style="388" customWidth="1"/>
    <col min="14852" max="14852" width="6.7109375" style="388" customWidth="1"/>
    <col min="14853" max="15104" width="9.140625" style="388"/>
    <col min="15105" max="15105" width="7.7109375" style="388" customWidth="1"/>
    <col min="15106" max="15106" width="65.140625" style="388" customWidth="1"/>
    <col min="15107" max="15107" width="6" style="388" customWidth="1"/>
    <col min="15108" max="15108" width="6.7109375" style="388" customWidth="1"/>
    <col min="15109" max="15360" width="9.140625" style="388"/>
    <col min="15361" max="15361" width="7.7109375" style="388" customWidth="1"/>
    <col min="15362" max="15362" width="65.140625" style="388" customWidth="1"/>
    <col min="15363" max="15363" width="6" style="388" customWidth="1"/>
    <col min="15364" max="15364" width="6.7109375" style="388" customWidth="1"/>
    <col min="15365" max="15616" width="9.140625" style="388"/>
    <col min="15617" max="15617" width="7.7109375" style="388" customWidth="1"/>
    <col min="15618" max="15618" width="65.140625" style="388" customWidth="1"/>
    <col min="15619" max="15619" width="6" style="388" customWidth="1"/>
    <col min="15620" max="15620" width="6.7109375" style="388" customWidth="1"/>
    <col min="15621" max="15872" width="9.140625" style="388"/>
    <col min="15873" max="15873" width="7.7109375" style="388" customWidth="1"/>
    <col min="15874" max="15874" width="65.140625" style="388" customWidth="1"/>
    <col min="15875" max="15875" width="6" style="388" customWidth="1"/>
    <col min="15876" max="15876" width="6.7109375" style="388" customWidth="1"/>
    <col min="15877" max="16128" width="9.140625" style="388"/>
    <col min="16129" max="16129" width="7.7109375" style="388" customWidth="1"/>
    <col min="16130" max="16130" width="65.140625" style="388" customWidth="1"/>
    <col min="16131" max="16131" width="6" style="388" customWidth="1"/>
    <col min="16132" max="16132" width="6.7109375" style="388" customWidth="1"/>
    <col min="16133" max="16384" width="9.140625" style="388"/>
  </cols>
  <sheetData>
    <row r="1" spans="1:6" ht="16.5">
      <c r="B1" s="387" t="s">
        <v>1559</v>
      </c>
    </row>
    <row r="3" spans="1:6" ht="15.75">
      <c r="B3" s="391" t="s">
        <v>1560</v>
      </c>
    </row>
    <row r="5" spans="1:6" ht="15.75">
      <c r="B5" s="392" t="s">
        <v>1561</v>
      </c>
    </row>
    <row r="6" spans="1:6" ht="15.75">
      <c r="B6" s="393" t="s">
        <v>1562</v>
      </c>
    </row>
    <row r="7" spans="1:6" ht="13.5" customHeight="1"/>
    <row r="8" spans="1:6" ht="13.5" customHeight="1">
      <c r="B8" s="394" t="s">
        <v>1563</v>
      </c>
    </row>
    <row r="10" spans="1:6">
      <c r="B10" s="395" t="s">
        <v>1564</v>
      </c>
    </row>
    <row r="12" spans="1:6" ht="16.5">
      <c r="A12" s="396" t="s">
        <v>92</v>
      </c>
      <c r="B12" s="397" t="s">
        <v>1565</v>
      </c>
      <c r="C12" s="398"/>
      <c r="D12" s="398"/>
      <c r="E12" s="399"/>
      <c r="F12" s="399"/>
    </row>
    <row r="13" spans="1:6">
      <c r="A13" s="400" t="s">
        <v>1566</v>
      </c>
      <c r="B13" s="401" t="s">
        <v>1567</v>
      </c>
      <c r="C13" s="402"/>
      <c r="D13" s="403" t="s">
        <v>1568</v>
      </c>
      <c r="E13" s="404" t="s">
        <v>1569</v>
      </c>
      <c r="F13" s="404" t="s">
        <v>1371</v>
      </c>
    </row>
    <row r="14" spans="1:6" s="409" customFormat="1" ht="25.5">
      <c r="A14" s="405" t="s">
        <v>1570</v>
      </c>
      <c r="B14" s="406" t="s">
        <v>1571</v>
      </c>
      <c r="C14" s="407" t="s">
        <v>1430</v>
      </c>
      <c r="D14" s="408">
        <v>1</v>
      </c>
      <c r="E14" s="556"/>
      <c r="F14" s="399">
        <f t="shared" ref="F14:F44" si="0">D14*E14</f>
        <v>0</v>
      </c>
    </row>
    <row r="15" spans="1:6" s="409" customFormat="1">
      <c r="A15" s="405" t="s">
        <v>1572</v>
      </c>
      <c r="B15" s="406" t="s">
        <v>1573</v>
      </c>
      <c r="C15" s="407" t="s">
        <v>1430</v>
      </c>
      <c r="D15" s="408">
        <v>1</v>
      </c>
      <c r="E15" s="556"/>
      <c r="F15" s="399">
        <f t="shared" si="0"/>
        <v>0</v>
      </c>
    </row>
    <row r="16" spans="1:6" s="409" customFormat="1">
      <c r="A16" s="405" t="s">
        <v>1574</v>
      </c>
      <c r="B16" s="406" t="s">
        <v>1575</v>
      </c>
      <c r="C16" s="407" t="s">
        <v>1430</v>
      </c>
      <c r="D16" s="408">
        <v>1</v>
      </c>
      <c r="E16" s="556"/>
      <c r="F16" s="399">
        <f t="shared" si="0"/>
        <v>0</v>
      </c>
    </row>
    <row r="17" spans="1:6" s="409" customFormat="1">
      <c r="A17" s="405" t="s">
        <v>1576</v>
      </c>
      <c r="B17" s="406" t="s">
        <v>1577</v>
      </c>
      <c r="C17" s="407" t="s">
        <v>1430</v>
      </c>
      <c r="D17" s="408">
        <v>1</v>
      </c>
      <c r="E17" s="556"/>
      <c r="F17" s="399">
        <f t="shared" si="0"/>
        <v>0</v>
      </c>
    </row>
    <row r="18" spans="1:6" s="409" customFormat="1">
      <c r="A18" s="405" t="s">
        <v>1578</v>
      </c>
      <c r="B18" s="406" t="s">
        <v>1579</v>
      </c>
      <c r="C18" s="407" t="s">
        <v>1430</v>
      </c>
      <c r="D18" s="408">
        <v>1</v>
      </c>
      <c r="E18" s="556"/>
      <c r="F18" s="399">
        <f t="shared" si="0"/>
        <v>0</v>
      </c>
    </row>
    <row r="19" spans="1:6" s="409" customFormat="1">
      <c r="A19" s="405" t="s">
        <v>1580</v>
      </c>
      <c r="B19" s="406" t="s">
        <v>1581</v>
      </c>
      <c r="C19" s="407" t="s">
        <v>1430</v>
      </c>
      <c r="D19" s="408">
        <v>1</v>
      </c>
      <c r="E19" s="556"/>
      <c r="F19" s="399">
        <f t="shared" si="0"/>
        <v>0</v>
      </c>
    </row>
    <row r="20" spans="1:6" s="409" customFormat="1">
      <c r="A20" s="405" t="s">
        <v>1582</v>
      </c>
      <c r="B20" s="406" t="s">
        <v>1583</v>
      </c>
      <c r="C20" s="407" t="s">
        <v>1430</v>
      </c>
      <c r="D20" s="408">
        <v>1</v>
      </c>
      <c r="E20" s="556"/>
      <c r="F20" s="399">
        <f t="shared" si="0"/>
        <v>0</v>
      </c>
    </row>
    <row r="21" spans="1:6" s="409" customFormat="1">
      <c r="A21" s="405" t="s">
        <v>1584</v>
      </c>
      <c r="B21" s="406" t="s">
        <v>1585</v>
      </c>
      <c r="C21" s="407" t="s">
        <v>1430</v>
      </c>
      <c r="D21" s="408">
        <v>2</v>
      </c>
      <c r="E21" s="556"/>
      <c r="F21" s="399">
        <f t="shared" si="0"/>
        <v>0</v>
      </c>
    </row>
    <row r="22" spans="1:6">
      <c r="A22" s="405" t="s">
        <v>1586</v>
      </c>
      <c r="B22" s="410" t="s">
        <v>1587</v>
      </c>
      <c r="C22" s="407" t="s">
        <v>1430</v>
      </c>
      <c r="D22" s="408">
        <v>44</v>
      </c>
      <c r="E22" s="557"/>
      <c r="F22" s="399">
        <f t="shared" si="0"/>
        <v>0</v>
      </c>
    </row>
    <row r="23" spans="1:6">
      <c r="A23" s="405" t="s">
        <v>1588</v>
      </c>
      <c r="B23" s="410" t="s">
        <v>1589</v>
      </c>
      <c r="C23" s="407" t="s">
        <v>1430</v>
      </c>
      <c r="D23" s="408">
        <v>2</v>
      </c>
      <c r="E23" s="557"/>
      <c r="F23" s="399">
        <f t="shared" si="0"/>
        <v>0</v>
      </c>
    </row>
    <row r="24" spans="1:6">
      <c r="A24" s="405" t="s">
        <v>1590</v>
      </c>
      <c r="B24" s="410" t="s">
        <v>1591</v>
      </c>
      <c r="C24" s="407" t="s">
        <v>1430</v>
      </c>
      <c r="D24" s="408">
        <v>46</v>
      </c>
      <c r="E24" s="557"/>
      <c r="F24" s="399">
        <f t="shared" si="0"/>
        <v>0</v>
      </c>
    </row>
    <row r="25" spans="1:6">
      <c r="A25" s="405" t="s">
        <v>1592</v>
      </c>
      <c r="B25" s="410" t="s">
        <v>1593</v>
      </c>
      <c r="C25" s="407" t="s">
        <v>1430</v>
      </c>
      <c r="D25" s="408">
        <v>6</v>
      </c>
      <c r="E25" s="557"/>
      <c r="F25" s="399">
        <f t="shared" si="0"/>
        <v>0</v>
      </c>
    </row>
    <row r="26" spans="1:6">
      <c r="A26" s="405" t="s">
        <v>1594</v>
      </c>
      <c r="B26" s="410" t="s">
        <v>1595</v>
      </c>
      <c r="C26" s="407" t="s">
        <v>1430</v>
      </c>
      <c r="D26" s="408">
        <v>7</v>
      </c>
      <c r="E26" s="557"/>
      <c r="F26" s="399">
        <f t="shared" si="0"/>
        <v>0</v>
      </c>
    </row>
    <row r="27" spans="1:6">
      <c r="A27" s="405" t="s">
        <v>1596</v>
      </c>
      <c r="B27" s="410" t="s">
        <v>1597</v>
      </c>
      <c r="C27" s="407" t="s">
        <v>1430</v>
      </c>
      <c r="D27" s="408">
        <v>1</v>
      </c>
      <c r="E27" s="557"/>
      <c r="F27" s="399">
        <f t="shared" si="0"/>
        <v>0</v>
      </c>
    </row>
    <row r="28" spans="1:6">
      <c r="A28" s="405" t="s">
        <v>1598</v>
      </c>
      <c r="B28" s="410" t="s">
        <v>1599</v>
      </c>
      <c r="C28" s="407" t="s">
        <v>1430</v>
      </c>
      <c r="D28" s="408">
        <v>1</v>
      </c>
      <c r="E28" s="558"/>
      <c r="F28" s="399">
        <f t="shared" si="0"/>
        <v>0</v>
      </c>
    </row>
    <row r="29" spans="1:6">
      <c r="A29" s="405" t="s">
        <v>1600</v>
      </c>
      <c r="B29" s="410" t="s">
        <v>1601</v>
      </c>
      <c r="C29" s="407" t="s">
        <v>123</v>
      </c>
      <c r="D29" s="408">
        <v>680</v>
      </c>
      <c r="E29" s="558"/>
      <c r="F29" s="399">
        <f t="shared" si="0"/>
        <v>0</v>
      </c>
    </row>
    <row r="30" spans="1:6">
      <c r="A30" s="405" t="s">
        <v>1602</v>
      </c>
      <c r="B30" s="410" t="s">
        <v>1603</v>
      </c>
      <c r="C30" s="407" t="s">
        <v>123</v>
      </c>
      <c r="D30" s="408">
        <v>380</v>
      </c>
      <c r="E30" s="558"/>
      <c r="F30" s="399">
        <f t="shared" si="0"/>
        <v>0</v>
      </c>
    </row>
    <row r="31" spans="1:6">
      <c r="A31" s="405" t="s">
        <v>1604</v>
      </c>
      <c r="B31" s="410" t="s">
        <v>1605</v>
      </c>
      <c r="C31" s="407" t="s">
        <v>123</v>
      </c>
      <c r="D31" s="408">
        <v>200</v>
      </c>
      <c r="E31" s="558"/>
      <c r="F31" s="399">
        <f t="shared" si="0"/>
        <v>0</v>
      </c>
    </row>
    <row r="32" spans="1:6">
      <c r="A32" s="405" t="s">
        <v>1606</v>
      </c>
      <c r="B32" s="410" t="s">
        <v>1607</v>
      </c>
      <c r="C32" s="407" t="s">
        <v>123</v>
      </c>
      <c r="D32" s="408">
        <v>210</v>
      </c>
      <c r="E32" s="558"/>
      <c r="F32" s="399">
        <f t="shared" si="0"/>
        <v>0</v>
      </c>
    </row>
    <row r="33" spans="1:9">
      <c r="A33" s="405" t="s">
        <v>1608</v>
      </c>
      <c r="B33" s="410" t="s">
        <v>1609</v>
      </c>
      <c r="C33" s="407" t="s">
        <v>1430</v>
      </c>
      <c r="D33" s="408">
        <v>350</v>
      </c>
      <c r="E33" s="558"/>
      <c r="F33" s="399">
        <f t="shared" si="0"/>
        <v>0</v>
      </c>
    </row>
    <row r="34" spans="1:9">
      <c r="A34" s="405" t="s">
        <v>1610</v>
      </c>
      <c r="B34" s="410" t="s">
        <v>1611</v>
      </c>
      <c r="C34" s="407" t="s">
        <v>1430</v>
      </c>
      <c r="D34" s="408">
        <v>350</v>
      </c>
      <c r="E34" s="558"/>
      <c r="F34" s="399">
        <f t="shared" si="0"/>
        <v>0</v>
      </c>
    </row>
    <row r="35" spans="1:9">
      <c r="A35" s="405" t="s">
        <v>1612</v>
      </c>
      <c r="B35" s="410" t="s">
        <v>1613</v>
      </c>
      <c r="C35" s="407" t="s">
        <v>1430</v>
      </c>
      <c r="D35" s="408">
        <v>1000</v>
      </c>
      <c r="E35" s="558"/>
      <c r="F35" s="399">
        <f t="shared" si="0"/>
        <v>0</v>
      </c>
    </row>
    <row r="36" spans="1:9">
      <c r="A36" s="405" t="s">
        <v>1614</v>
      </c>
      <c r="B36" s="410" t="s">
        <v>1615</v>
      </c>
      <c r="C36" s="407" t="s">
        <v>1430</v>
      </c>
      <c r="D36" s="408">
        <v>600</v>
      </c>
      <c r="E36" s="558"/>
      <c r="F36" s="399">
        <f t="shared" si="0"/>
        <v>0</v>
      </c>
    </row>
    <row r="37" spans="1:9">
      <c r="A37" s="405" t="s">
        <v>1616</v>
      </c>
      <c r="B37" s="410" t="s">
        <v>1617</v>
      </c>
      <c r="C37" s="407" t="s">
        <v>123</v>
      </c>
      <c r="D37" s="408">
        <v>9.5</v>
      </c>
      <c r="E37" s="558"/>
      <c r="F37" s="399">
        <f t="shared" si="0"/>
        <v>0</v>
      </c>
    </row>
    <row r="38" spans="1:9">
      <c r="A38" s="405" t="s">
        <v>1618</v>
      </c>
      <c r="B38" s="410" t="s">
        <v>1619</v>
      </c>
      <c r="C38" s="407" t="s">
        <v>1430</v>
      </c>
      <c r="D38" s="408">
        <v>280</v>
      </c>
      <c r="E38" s="558"/>
      <c r="F38" s="399">
        <f t="shared" si="0"/>
        <v>0</v>
      </c>
      <c r="I38" s="389"/>
    </row>
    <row r="39" spans="1:9">
      <c r="A39" s="405" t="s">
        <v>1620</v>
      </c>
      <c r="B39" s="410" t="s">
        <v>1621</v>
      </c>
      <c r="C39" s="407" t="s">
        <v>1622</v>
      </c>
      <c r="D39" s="408">
        <v>1</v>
      </c>
      <c r="E39" s="558"/>
      <c r="F39" s="399">
        <f t="shared" si="0"/>
        <v>0</v>
      </c>
    </row>
    <row r="40" spans="1:9">
      <c r="A40" s="405" t="s">
        <v>1623</v>
      </c>
      <c r="B40" s="410" t="s">
        <v>1624</v>
      </c>
      <c r="C40" s="407" t="s">
        <v>1622</v>
      </c>
      <c r="D40" s="408">
        <v>2</v>
      </c>
      <c r="E40" s="558"/>
      <c r="F40" s="399">
        <f t="shared" si="0"/>
        <v>0</v>
      </c>
    </row>
    <row r="41" spans="1:9">
      <c r="A41" s="405" t="s">
        <v>1625</v>
      </c>
      <c r="B41" s="410" t="s">
        <v>1626</v>
      </c>
      <c r="C41" s="407" t="s">
        <v>1627</v>
      </c>
      <c r="D41" s="408">
        <v>1</v>
      </c>
      <c r="E41" s="558"/>
      <c r="F41" s="399">
        <f t="shared" si="0"/>
        <v>0</v>
      </c>
    </row>
    <row r="42" spans="1:9">
      <c r="A42" s="405" t="s">
        <v>1628</v>
      </c>
      <c r="B42" s="410" t="s">
        <v>1629</v>
      </c>
      <c r="C42" s="407" t="s">
        <v>1627</v>
      </c>
      <c r="D42" s="408">
        <v>1</v>
      </c>
      <c r="E42" s="558"/>
      <c r="F42" s="399">
        <f t="shared" si="0"/>
        <v>0</v>
      </c>
    </row>
    <row r="43" spans="1:9">
      <c r="A43" s="405" t="s">
        <v>1630</v>
      </c>
      <c r="B43" s="411" t="s">
        <v>1631</v>
      </c>
      <c r="C43" s="407" t="s">
        <v>1627</v>
      </c>
      <c r="D43" s="408">
        <v>1</v>
      </c>
      <c r="E43" s="558"/>
      <c r="F43" s="399">
        <f t="shared" si="0"/>
        <v>0</v>
      </c>
    </row>
    <row r="44" spans="1:9" ht="13.5" thickBot="1">
      <c r="A44" s="412" t="s">
        <v>1632</v>
      </c>
      <c r="B44" s="413" t="s">
        <v>1633</v>
      </c>
      <c r="C44" s="414" t="s">
        <v>1627</v>
      </c>
      <c r="D44" s="415">
        <v>1</v>
      </c>
      <c r="E44" s="559"/>
      <c r="F44" s="416">
        <f t="shared" si="0"/>
        <v>0</v>
      </c>
    </row>
    <row r="45" spans="1:9" ht="13.5" thickBot="1">
      <c r="A45" s="417"/>
      <c r="B45" s="418" t="s">
        <v>1441</v>
      </c>
      <c r="C45" s="419"/>
      <c r="D45" s="420"/>
      <c r="E45" s="421"/>
      <c r="F45" s="422">
        <f>SUM(F14:F44)</f>
        <v>0</v>
      </c>
    </row>
    <row r="46" spans="1:9">
      <c r="B46" s="388"/>
    </row>
    <row r="47" spans="1:9">
      <c r="B47" s="388"/>
    </row>
    <row r="48" spans="1:9">
      <c r="B48" s="388"/>
    </row>
    <row r="49" spans="2:2">
      <c r="B49" s="388"/>
    </row>
    <row r="50" spans="2:2">
      <c r="B50" s="388"/>
    </row>
    <row r="51" spans="2:2">
      <c r="B51" s="388"/>
    </row>
    <row r="52" spans="2:2">
      <c r="B52" s="388"/>
    </row>
    <row r="53" spans="2:2">
      <c r="B53" s="388"/>
    </row>
    <row r="54" spans="2:2">
      <c r="B54" s="388"/>
    </row>
    <row r="55" spans="2:2">
      <c r="B55" s="388"/>
    </row>
    <row r="56" spans="2:2">
      <c r="B56" s="388"/>
    </row>
    <row r="57" spans="2:2">
      <c r="B57" s="388"/>
    </row>
    <row r="58" spans="2:2">
      <c r="B58" s="388"/>
    </row>
    <row r="59" spans="2:2">
      <c r="B59" s="388"/>
    </row>
    <row r="60" spans="2:2">
      <c r="B60" s="388"/>
    </row>
    <row r="61" spans="2:2">
      <c r="B61" s="388"/>
    </row>
    <row r="62" spans="2:2">
      <c r="B62" s="388"/>
    </row>
    <row r="63" spans="2:2">
      <c r="B63" s="388"/>
    </row>
    <row r="64" spans="2:2">
      <c r="B64" s="388"/>
    </row>
  </sheetData>
  <sheetProtection algorithmName="SHA-512" hashValue="l72i3+LlNufYXWCaZw9YNPnkiRjsX7bji1QjPnZPY3cA2kRfzPPQQimYrjc/VKHumUK1PsBAa+5PMEsqVg8gwQ==" saltValue="vM8Dc87pBiZXdZ3sdx1OBQ==" spinCount="100000" sheet="1" objects="1" scenarios="1" formatColumns="0"/>
  <pageMargins left="0.7" right="0.7" top="0.78740157499999996" bottom="0.78740157499999996" header="0.3" footer="0.3"/>
  <pageSetup paperSize="9" scale="8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E51"/>
  <sheetViews>
    <sheetView topLeftCell="A7" zoomScaleNormal="100" workbookViewId="0">
      <selection activeCell="E25" activeCellId="1" sqref="C25:C26 E25:E2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1365</v>
      </c>
      <c r="D2" s="82" t="s">
        <v>920</v>
      </c>
      <c r="E2" s="83"/>
      <c r="F2" s="84" t="s">
        <v>30</v>
      </c>
      <c r="G2" s="85" t="s">
        <v>922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919</v>
      </c>
      <c r="B5" s="95"/>
      <c r="C5" s="96" t="s">
        <v>920</v>
      </c>
      <c r="D5" s="97"/>
      <c r="E5" s="95"/>
      <c r="F5" s="90" t="s">
        <v>33</v>
      </c>
      <c r="G5" s="91" t="s">
        <v>96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9" t="s">
        <v>219</v>
      </c>
      <c r="D8" s="609"/>
      <c r="E8" s="610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9"/>
      <c r="D9" s="609"/>
      <c r="E9" s="610"/>
      <c r="F9" s="90"/>
      <c r="G9" s="111"/>
      <c r="H9" s="112"/>
    </row>
    <row r="10" spans="1:57">
      <c r="A10" s="106" t="s">
        <v>40</v>
      </c>
      <c r="B10" s="90"/>
      <c r="C10" s="609" t="s">
        <v>218</v>
      </c>
      <c r="D10" s="609"/>
      <c r="E10" s="609"/>
      <c r="F10" s="113"/>
      <c r="G10" s="114"/>
      <c r="H10" s="115"/>
    </row>
    <row r="11" spans="1:57" ht="13.5" customHeight="1">
      <c r="A11" s="106" t="s">
        <v>41</v>
      </c>
      <c r="B11" s="90"/>
      <c r="C11" s="582" t="s">
        <v>217</v>
      </c>
      <c r="D11" s="582"/>
      <c r="E11" s="582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83"/>
      <c r="D12" s="583"/>
      <c r="E12" s="583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'IO03 Rek'!E17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'IO03 Rek'!F17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'IO03 Rek'!H17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'IO03 Rek'!G17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'IO03 Rek'!I17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7" t="s">
        <v>56</v>
      </c>
      <c r="B23" s="608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4"/>
      <c r="D25" s="112" t="s">
        <v>60</v>
      </c>
      <c r="E25" s="445"/>
      <c r="F25" s="153" t="s">
        <v>60</v>
      </c>
      <c r="G25" s="154"/>
    </row>
    <row r="26" spans="1:7" ht="37.5" customHeight="1">
      <c r="A26" s="142" t="s">
        <v>61</v>
      </c>
      <c r="B26" s="155"/>
      <c r="C26" s="544"/>
      <c r="D26" s="112" t="s">
        <v>61</v>
      </c>
      <c r="E26" s="445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2">
        <f>C23-F32</f>
        <v>0</v>
      </c>
      <c r="G30" s="603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2">
        <f>ROUND(PRODUCT(F30,C31/100),0)</f>
        <v>0</v>
      </c>
      <c r="G31" s="603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2">
        <v>0</v>
      </c>
      <c r="G32" s="603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2">
        <f>ROUND(PRODUCT(F32,C33/100),0)</f>
        <v>0</v>
      </c>
      <c r="G33" s="603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4">
        <f>ROUND(SUM(F30:F33),0)</f>
        <v>0</v>
      </c>
      <c r="G34" s="605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06"/>
      <c r="C37" s="606"/>
      <c r="D37" s="606"/>
      <c r="E37" s="606"/>
      <c r="F37" s="606"/>
      <c r="G37" s="606"/>
      <c r="H37" s="1" t="s">
        <v>1</v>
      </c>
    </row>
    <row r="38" spans="1:8" ht="12.75" customHeight="1">
      <c r="A38" s="170"/>
      <c r="B38" s="606"/>
      <c r="C38" s="606"/>
      <c r="D38" s="606"/>
      <c r="E38" s="606"/>
      <c r="F38" s="606"/>
      <c r="G38" s="606"/>
      <c r="H38" s="1" t="s">
        <v>1</v>
      </c>
    </row>
    <row r="39" spans="1:8">
      <c r="A39" s="170"/>
      <c r="B39" s="606"/>
      <c r="C39" s="606"/>
      <c r="D39" s="606"/>
      <c r="E39" s="606"/>
      <c r="F39" s="606"/>
      <c r="G39" s="606"/>
      <c r="H39" s="1" t="s">
        <v>1</v>
      </c>
    </row>
    <row r="40" spans="1:8">
      <c r="A40" s="170"/>
      <c r="B40" s="606"/>
      <c r="C40" s="606"/>
      <c r="D40" s="606"/>
      <c r="E40" s="606"/>
      <c r="F40" s="606"/>
      <c r="G40" s="606"/>
      <c r="H40" s="1" t="s">
        <v>1</v>
      </c>
    </row>
    <row r="41" spans="1:8">
      <c r="A41" s="170"/>
      <c r="B41" s="606"/>
      <c r="C41" s="606"/>
      <c r="D41" s="606"/>
      <c r="E41" s="606"/>
      <c r="F41" s="606"/>
      <c r="G41" s="606"/>
      <c r="H41" s="1" t="s">
        <v>1</v>
      </c>
    </row>
    <row r="42" spans="1:8">
      <c r="A42" s="170"/>
      <c r="B42" s="606"/>
      <c r="C42" s="606"/>
      <c r="D42" s="606"/>
      <c r="E42" s="606"/>
      <c r="F42" s="606"/>
      <c r="G42" s="606"/>
      <c r="H42" s="1" t="s">
        <v>1</v>
      </c>
    </row>
    <row r="43" spans="1:8">
      <c r="A43" s="170"/>
      <c r="B43" s="606"/>
      <c r="C43" s="606"/>
      <c r="D43" s="606"/>
      <c r="E43" s="606"/>
      <c r="F43" s="606"/>
      <c r="G43" s="606"/>
      <c r="H43" s="1" t="s">
        <v>1</v>
      </c>
    </row>
    <row r="44" spans="1:8" ht="12.75" customHeight="1">
      <c r="A44" s="170"/>
      <c r="B44" s="606"/>
      <c r="C44" s="606"/>
      <c r="D44" s="606"/>
      <c r="E44" s="606"/>
      <c r="F44" s="606"/>
      <c r="G44" s="606"/>
      <c r="H44" s="1" t="s">
        <v>1</v>
      </c>
    </row>
    <row r="45" spans="1:8" ht="12.75" customHeight="1">
      <c r="A45" s="170"/>
      <c r="B45" s="606"/>
      <c r="C45" s="606"/>
      <c r="D45" s="606"/>
      <c r="E45" s="606"/>
      <c r="F45" s="606"/>
      <c r="G45" s="606"/>
      <c r="H45" s="1" t="s">
        <v>1</v>
      </c>
    </row>
    <row r="46" spans="1:8">
      <c r="B46" s="601"/>
      <c r="C46" s="601"/>
      <c r="D46" s="601"/>
      <c r="E46" s="601"/>
      <c r="F46" s="601"/>
      <c r="G46" s="601"/>
    </row>
    <row r="47" spans="1:8">
      <c r="B47" s="601"/>
      <c r="C47" s="601"/>
      <c r="D47" s="601"/>
      <c r="E47" s="601"/>
      <c r="F47" s="601"/>
      <c r="G47" s="601"/>
    </row>
    <row r="48" spans="1:8">
      <c r="B48" s="601"/>
      <c r="C48" s="601"/>
      <c r="D48" s="601"/>
      <c r="E48" s="601"/>
      <c r="F48" s="601"/>
      <c r="G48" s="601"/>
    </row>
    <row r="49" spans="2:7">
      <c r="B49" s="601"/>
      <c r="C49" s="601"/>
      <c r="D49" s="601"/>
      <c r="E49" s="601"/>
      <c r="F49" s="601"/>
      <c r="G49" s="601"/>
    </row>
    <row r="50" spans="2:7">
      <c r="B50" s="601"/>
      <c r="C50" s="601"/>
      <c r="D50" s="601"/>
      <c r="E50" s="601"/>
      <c r="F50" s="601"/>
      <c r="G50" s="601"/>
    </row>
    <row r="51" spans="2:7">
      <c r="B51" s="601"/>
      <c r="C51" s="601"/>
      <c r="D51" s="601"/>
      <c r="E51" s="601"/>
      <c r="F51" s="601"/>
      <c r="G51" s="601"/>
    </row>
  </sheetData>
  <sheetProtection algorithmName="SHA-512" hashValue="UDpGMZ9Wce5CfszayWx44CrfvnmTk4KZAEOkWxmGCmmtRjRAiufSwrGtaIIpJOrl6v4pQ+2bR3/jgt96zdlDUQ==" saltValue="+bHbJJX5HXtuZPK/sXXVKQ==" spinCount="100000" sheet="1" objects="1" scenarios="1" formatColumns="0"/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I69"/>
  <sheetViews>
    <sheetView workbookViewId="0">
      <selection activeCell="E20" sqref="E20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4" t="s">
        <v>2</v>
      </c>
      <c r="B1" s="585"/>
      <c r="C1" s="171" t="s">
        <v>91</v>
      </c>
      <c r="D1" s="172"/>
      <c r="E1" s="173"/>
      <c r="F1" s="172"/>
      <c r="G1" s="174" t="s">
        <v>69</v>
      </c>
      <c r="H1" s="175" t="s">
        <v>1365</v>
      </c>
      <c r="I1" s="176"/>
    </row>
    <row r="2" spans="1:9" ht="13.5" thickBot="1">
      <c r="A2" s="586" t="s">
        <v>70</v>
      </c>
      <c r="B2" s="587"/>
      <c r="C2" s="177" t="s">
        <v>921</v>
      </c>
      <c r="D2" s="178"/>
      <c r="E2" s="179"/>
      <c r="F2" s="178"/>
      <c r="G2" s="588" t="s">
        <v>920</v>
      </c>
      <c r="H2" s="589"/>
      <c r="I2" s="590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'IO03 Pol'!B7</f>
        <v>1</v>
      </c>
      <c r="B7" s="59" t="str">
        <f>'IO03 Pol'!C7</f>
        <v>Zemní práce</v>
      </c>
      <c r="D7" s="189"/>
      <c r="E7" s="261">
        <f>'IO03 Pol'!BA20</f>
        <v>0</v>
      </c>
      <c r="F7" s="262">
        <f>'IO03 Pol'!BB20</f>
        <v>0</v>
      </c>
      <c r="G7" s="262">
        <f>'IO03 Pol'!BC20</f>
        <v>0</v>
      </c>
      <c r="H7" s="262">
        <f>'IO03 Pol'!BD20</f>
        <v>0</v>
      </c>
      <c r="I7" s="263">
        <f>'IO03 Pol'!BE20</f>
        <v>0</v>
      </c>
    </row>
    <row r="8" spans="1:9" s="112" customFormat="1">
      <c r="A8" s="260" t="str">
        <f>'IO03 Pol'!B21</f>
        <v>180</v>
      </c>
      <c r="B8" s="59" t="str">
        <f>'IO03 Pol'!C21</f>
        <v>Sadové úpravy</v>
      </c>
      <c r="D8" s="189"/>
      <c r="E8" s="261">
        <f>'IO03 Pol'!BA30</f>
        <v>0</v>
      </c>
      <c r="F8" s="262">
        <f>'IO03 Pol'!BB30</f>
        <v>0</v>
      </c>
      <c r="G8" s="262">
        <f>'IO03 Pol'!BC30</f>
        <v>0</v>
      </c>
      <c r="H8" s="262">
        <f>'IO03 Pol'!BD30</f>
        <v>0</v>
      </c>
      <c r="I8" s="263">
        <f>'IO03 Pol'!BE30</f>
        <v>0</v>
      </c>
    </row>
    <row r="9" spans="1:9" s="112" customFormat="1">
      <c r="A9" s="260" t="str">
        <f>'IO03 Pol'!B31</f>
        <v>5</v>
      </c>
      <c r="B9" s="59" t="str">
        <f>'IO03 Pol'!C31</f>
        <v>Komunikace</v>
      </c>
      <c r="D9" s="189"/>
      <c r="E9" s="261">
        <f>'IO03 Pol'!BA66</f>
        <v>0</v>
      </c>
      <c r="F9" s="262">
        <f>'IO03 Pol'!BB66</f>
        <v>0</v>
      </c>
      <c r="G9" s="262">
        <f>'IO03 Pol'!BC66</f>
        <v>0</v>
      </c>
      <c r="H9" s="262">
        <f>'IO03 Pol'!BD66</f>
        <v>0</v>
      </c>
      <c r="I9" s="263">
        <f>'IO03 Pol'!BE66</f>
        <v>0</v>
      </c>
    </row>
    <row r="10" spans="1:9" s="112" customFormat="1">
      <c r="A10" s="260" t="str">
        <f>'IO03 Pol'!B67</f>
        <v>63</v>
      </c>
      <c r="B10" s="59" t="str">
        <f>'IO03 Pol'!C67</f>
        <v>Podlahy a podlahové konstrukce</v>
      </c>
      <c r="D10" s="189"/>
      <c r="E10" s="261">
        <f>'IO03 Pol'!BA74</f>
        <v>0</v>
      </c>
      <c r="F10" s="262">
        <f>'IO03 Pol'!BB74</f>
        <v>0</v>
      </c>
      <c r="G10" s="262">
        <f>'IO03 Pol'!BC74</f>
        <v>0</v>
      </c>
      <c r="H10" s="262">
        <f>'IO03 Pol'!BD74</f>
        <v>0</v>
      </c>
      <c r="I10" s="263">
        <f>'IO03 Pol'!BE74</f>
        <v>0</v>
      </c>
    </row>
    <row r="11" spans="1:9" s="112" customFormat="1">
      <c r="A11" s="260" t="str">
        <f>'IO03 Pol'!B75</f>
        <v>8</v>
      </c>
      <c r="B11" s="59" t="str">
        <f>'IO03 Pol'!C75</f>
        <v>Trubní vedení</v>
      </c>
      <c r="D11" s="189"/>
      <c r="E11" s="261">
        <f>'IO03 Pol'!BA92</f>
        <v>0</v>
      </c>
      <c r="F11" s="262">
        <f>'IO03 Pol'!BB92</f>
        <v>0</v>
      </c>
      <c r="G11" s="262">
        <f>'IO03 Pol'!BC92</f>
        <v>0</v>
      </c>
      <c r="H11" s="262">
        <f>'IO03 Pol'!BD92</f>
        <v>0</v>
      </c>
      <c r="I11" s="263">
        <f>'IO03 Pol'!BE92</f>
        <v>0</v>
      </c>
    </row>
    <row r="12" spans="1:9" s="112" customFormat="1">
      <c r="A12" s="260" t="str">
        <f>'IO03 Pol'!B93</f>
        <v>90</v>
      </c>
      <c r="B12" s="59" t="str">
        <f>'IO03 Pol'!C93</f>
        <v>Oploceni</v>
      </c>
      <c r="D12" s="189"/>
      <c r="E12" s="261">
        <f>'IO03 Pol'!BA100</f>
        <v>0</v>
      </c>
      <c r="F12" s="262">
        <f>'IO03 Pol'!BB100</f>
        <v>0</v>
      </c>
      <c r="G12" s="262">
        <f>'IO03 Pol'!BC100</f>
        <v>0</v>
      </c>
      <c r="H12" s="262">
        <f>'IO03 Pol'!BD100</f>
        <v>0</v>
      </c>
      <c r="I12" s="263">
        <f>'IO03 Pol'!BE100</f>
        <v>0</v>
      </c>
    </row>
    <row r="13" spans="1:9" s="112" customFormat="1">
      <c r="A13" s="260" t="str">
        <f>'IO03 Pol'!B101</f>
        <v>91</v>
      </c>
      <c r="B13" s="59" t="str">
        <f>'IO03 Pol'!C101</f>
        <v>Doplňující práce na komunikaci</v>
      </c>
      <c r="D13" s="189"/>
      <c r="E13" s="261">
        <f>'IO03 Pol'!BA116</f>
        <v>0</v>
      </c>
      <c r="F13" s="262">
        <f>'IO03 Pol'!BB116</f>
        <v>0</v>
      </c>
      <c r="G13" s="262">
        <f>'IO03 Pol'!BC116</f>
        <v>0</v>
      </c>
      <c r="H13" s="262">
        <f>'IO03 Pol'!BD116</f>
        <v>0</v>
      </c>
      <c r="I13" s="263">
        <f>'IO03 Pol'!BE116</f>
        <v>0</v>
      </c>
    </row>
    <row r="14" spans="1:9" s="112" customFormat="1">
      <c r="A14" s="260" t="str">
        <f>'IO03 Pol'!B117</f>
        <v>93</v>
      </c>
      <c r="B14" s="59" t="str">
        <f>'IO03 Pol'!C117</f>
        <v>Dokončovací práce inženýrských staveb</v>
      </c>
      <c r="D14" s="189"/>
      <c r="E14" s="261">
        <f>'IO03 Pol'!BA129</f>
        <v>0</v>
      </c>
      <c r="F14" s="262">
        <f>'IO03 Pol'!BB129</f>
        <v>0</v>
      </c>
      <c r="G14" s="262">
        <f>'IO03 Pol'!BC129</f>
        <v>0</v>
      </c>
      <c r="H14" s="262">
        <f>'IO03 Pol'!BD129</f>
        <v>0</v>
      </c>
      <c r="I14" s="263">
        <f>'IO03 Pol'!BE129</f>
        <v>0</v>
      </c>
    </row>
    <row r="15" spans="1:9" s="112" customFormat="1">
      <c r="A15" s="260" t="str">
        <f>'IO03 Pol'!B130</f>
        <v>99</v>
      </c>
      <c r="B15" s="59" t="str">
        <f>'IO03 Pol'!C130</f>
        <v>Staveništní přesun hmot</v>
      </c>
      <c r="D15" s="189"/>
      <c r="E15" s="261">
        <f>'IO03 Pol'!BA132</f>
        <v>0</v>
      </c>
      <c r="F15" s="262">
        <f>'IO03 Pol'!BB132</f>
        <v>0</v>
      </c>
      <c r="G15" s="262">
        <f>'IO03 Pol'!BC132</f>
        <v>0</v>
      </c>
      <c r="H15" s="262">
        <f>'IO03 Pol'!BD132</f>
        <v>0</v>
      </c>
      <c r="I15" s="263">
        <f>'IO03 Pol'!BE132</f>
        <v>0</v>
      </c>
    </row>
    <row r="16" spans="1:9" s="112" customFormat="1" ht="13.5" thickBot="1">
      <c r="A16" s="260" t="str">
        <f>'IO03 Pol'!B133</f>
        <v>711</v>
      </c>
      <c r="B16" s="59" t="str">
        <f>'IO03 Pol'!C133</f>
        <v>Izolace proti vodě</v>
      </c>
      <c r="D16" s="189"/>
      <c r="E16" s="261">
        <f>'IO03 Pol'!BA143</f>
        <v>0</v>
      </c>
      <c r="F16" s="262">
        <f>'IO03 Pol'!BB143</f>
        <v>0</v>
      </c>
      <c r="G16" s="262">
        <f>'IO03 Pol'!BC143</f>
        <v>0</v>
      </c>
      <c r="H16" s="262">
        <f>'IO03 Pol'!BD143</f>
        <v>0</v>
      </c>
      <c r="I16" s="263">
        <f>'IO03 Pol'!BE143</f>
        <v>0</v>
      </c>
    </row>
    <row r="17" spans="1:9" s="14" customFormat="1" ht="13.5" thickBot="1">
      <c r="A17" s="190"/>
      <c r="B17" s="191" t="s">
        <v>73</v>
      </c>
      <c r="C17" s="191"/>
      <c r="D17" s="192"/>
      <c r="E17" s="193">
        <f>SUM(E7:E16)</f>
        <v>0</v>
      </c>
      <c r="F17" s="194">
        <f>SUM(F7:F16)</f>
        <v>0</v>
      </c>
      <c r="G17" s="194">
        <f>SUM(G7:G16)</f>
        <v>0</v>
      </c>
      <c r="H17" s="194">
        <f>SUM(H7:H16)</f>
        <v>0</v>
      </c>
      <c r="I17" s="195">
        <f>SUM(I7:I16)</f>
        <v>0</v>
      </c>
    </row>
    <row r="18" spans="1:9">
      <c r="A18" s="112"/>
      <c r="B18" s="112"/>
      <c r="C18" s="112"/>
      <c r="D18" s="112"/>
      <c r="E18" s="112"/>
      <c r="F18" s="112"/>
      <c r="G18" s="112"/>
      <c r="H18" s="112"/>
      <c r="I18" s="112"/>
    </row>
    <row r="20" spans="1:9">
      <c r="B20" s="14"/>
      <c r="F20" s="196"/>
      <c r="G20" s="197"/>
      <c r="H20" s="197"/>
      <c r="I20" s="43"/>
    </row>
    <row r="21" spans="1:9">
      <c r="F21" s="196"/>
      <c r="G21" s="197"/>
      <c r="H21" s="197"/>
      <c r="I21" s="43"/>
    </row>
    <row r="22" spans="1:9">
      <c r="F22" s="196"/>
      <c r="G22" s="197"/>
      <c r="H22" s="197"/>
      <c r="I22" s="43"/>
    </row>
    <row r="23" spans="1:9">
      <c r="F23" s="196"/>
      <c r="G23" s="197"/>
      <c r="H23" s="197"/>
      <c r="I23" s="43"/>
    </row>
    <row r="24" spans="1:9">
      <c r="F24" s="196"/>
      <c r="G24" s="197"/>
      <c r="H24" s="197"/>
      <c r="I24" s="43"/>
    </row>
    <row r="25" spans="1:9">
      <c r="F25" s="196"/>
      <c r="G25" s="197"/>
      <c r="H25" s="197"/>
      <c r="I25" s="43"/>
    </row>
    <row r="26" spans="1:9">
      <c r="F26" s="196"/>
      <c r="G26" s="197"/>
      <c r="H26" s="197"/>
      <c r="I26" s="43"/>
    </row>
    <row r="27" spans="1:9">
      <c r="F27" s="196"/>
      <c r="G27" s="197"/>
      <c r="H27" s="197"/>
      <c r="I27" s="43"/>
    </row>
    <row r="28" spans="1:9">
      <c r="F28" s="196"/>
      <c r="G28" s="197"/>
      <c r="H28" s="197"/>
      <c r="I28" s="43"/>
    </row>
    <row r="29" spans="1:9">
      <c r="F29" s="196"/>
      <c r="G29" s="197"/>
      <c r="H29" s="197"/>
      <c r="I29" s="43"/>
    </row>
    <row r="30" spans="1:9">
      <c r="F30" s="196"/>
      <c r="G30" s="197"/>
      <c r="H30" s="197"/>
      <c r="I30" s="43"/>
    </row>
    <row r="31" spans="1:9">
      <c r="F31" s="196"/>
      <c r="G31" s="197"/>
      <c r="H31" s="197"/>
      <c r="I31" s="43"/>
    </row>
    <row r="32" spans="1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  <row r="67" spans="6:9">
      <c r="F67" s="196"/>
      <c r="G67" s="197"/>
      <c r="H67" s="197"/>
      <c r="I67" s="43"/>
    </row>
    <row r="68" spans="6:9">
      <c r="F68" s="196"/>
      <c r="G68" s="197"/>
      <c r="H68" s="197"/>
      <c r="I68" s="43"/>
    </row>
    <row r="69" spans="6:9">
      <c r="F69" s="196"/>
      <c r="G69" s="197"/>
      <c r="H69" s="197"/>
      <c r="I69" s="43"/>
    </row>
  </sheetData>
  <sheetProtection algorithmName="SHA-512" hashValue="Di7jrT+Uk6t+zAo2JgIAVPhX/cjg0zquuzK2A6JmA2ZIiPnENTUJut1q/EZAiP8lDOrAf4yW5RBsVh8zD2sfCg==" saltValue="9UAoNK2NeQPdQ+3yKtChOQ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B216"/>
  <sheetViews>
    <sheetView showGridLines="0" showZeros="0" zoomScaleNormal="100" zoomScaleSheetLayoutView="100" workbookViewId="0">
      <pane ySplit="6" topLeftCell="A7" activePane="bottomLeft" state="frozen"/>
      <selection pane="bottomLeft" activeCell="F142" activeCellId="21" sqref="F8 F12 F22 F32 F37 F46 F51 F56 F61 F68 F76 F88 F94 F102 F107 F112 F118 F124 F131 F134 F138 F142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6" t="s">
        <v>74</v>
      </c>
      <c r="B1" s="596"/>
      <c r="C1" s="596"/>
      <c r="D1" s="596"/>
      <c r="E1" s="596"/>
      <c r="F1" s="596"/>
      <c r="G1" s="596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4" t="s">
        <v>2</v>
      </c>
      <c r="B3" s="585"/>
      <c r="C3" s="171" t="s">
        <v>91</v>
      </c>
      <c r="D3" s="202"/>
      <c r="E3" s="203" t="s">
        <v>75</v>
      </c>
      <c r="F3" s="204" t="str">
        <f>'IO03 Rek'!H1</f>
        <v>IO03</v>
      </c>
      <c r="G3" s="205"/>
    </row>
    <row r="4" spans="1:80" ht="13.5" thickBot="1">
      <c r="A4" s="597" t="s">
        <v>70</v>
      </c>
      <c r="B4" s="587"/>
      <c r="C4" s="177" t="s">
        <v>921</v>
      </c>
      <c r="D4" s="206"/>
      <c r="E4" s="598" t="str">
        <f>'IO03 Rek'!G2</f>
        <v>Venkovní úpravy</v>
      </c>
      <c r="F4" s="599"/>
      <c r="G4" s="600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923</v>
      </c>
      <c r="C8" s="228" t="s">
        <v>924</v>
      </c>
      <c r="D8" s="229" t="s">
        <v>123</v>
      </c>
      <c r="E8" s="230">
        <v>20</v>
      </c>
      <c r="F8" s="545"/>
      <c r="G8" s="231">
        <f>E8*F8</f>
        <v>0</v>
      </c>
      <c r="H8" s="232">
        <v>0</v>
      </c>
      <c r="I8" s="233">
        <f>E8*H8</f>
        <v>0</v>
      </c>
      <c r="J8" s="232">
        <v>-0.14499999999999999</v>
      </c>
      <c r="K8" s="233">
        <f>E8*J8</f>
        <v>-2.9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>
      <c r="A9" s="234"/>
      <c r="B9" s="238"/>
      <c r="C9" s="591" t="s">
        <v>162</v>
      </c>
      <c r="D9" s="592"/>
      <c r="E9" s="239">
        <v>0</v>
      </c>
      <c r="F9" s="240"/>
      <c r="G9" s="241"/>
      <c r="H9" s="242"/>
      <c r="I9" s="236"/>
      <c r="J9" s="243"/>
      <c r="K9" s="236"/>
      <c r="M9" s="237" t="s">
        <v>162</v>
      </c>
      <c r="O9" s="225"/>
    </row>
    <row r="10" spans="1:80">
      <c r="A10" s="234"/>
      <c r="B10" s="238"/>
      <c r="C10" s="591" t="s">
        <v>163</v>
      </c>
      <c r="D10" s="592"/>
      <c r="E10" s="239">
        <v>0</v>
      </c>
      <c r="F10" s="240"/>
      <c r="G10" s="241"/>
      <c r="H10" s="242"/>
      <c r="I10" s="236"/>
      <c r="J10" s="243"/>
      <c r="K10" s="236"/>
      <c r="M10" s="237" t="s">
        <v>163</v>
      </c>
      <c r="O10" s="225"/>
    </row>
    <row r="11" spans="1:80">
      <c r="A11" s="234"/>
      <c r="B11" s="238"/>
      <c r="C11" s="591" t="s">
        <v>925</v>
      </c>
      <c r="D11" s="592"/>
      <c r="E11" s="239">
        <v>20</v>
      </c>
      <c r="F11" s="240"/>
      <c r="G11" s="241"/>
      <c r="H11" s="242"/>
      <c r="I11" s="236"/>
      <c r="J11" s="243"/>
      <c r="K11" s="236"/>
      <c r="M11" s="237" t="s">
        <v>925</v>
      </c>
      <c r="O11" s="225"/>
    </row>
    <row r="12" spans="1:80">
      <c r="A12" s="226">
        <v>2</v>
      </c>
      <c r="B12" s="227" t="s">
        <v>147</v>
      </c>
      <c r="C12" s="228" t="s">
        <v>148</v>
      </c>
      <c r="D12" s="229" t="s">
        <v>96</v>
      </c>
      <c r="E12" s="230">
        <v>2013.7</v>
      </c>
      <c r="F12" s="545"/>
      <c r="G12" s="231">
        <f>E12*F12</f>
        <v>0</v>
      </c>
      <c r="H12" s="232">
        <v>0</v>
      </c>
      <c r="I12" s="233">
        <f>E12*H12</f>
        <v>0</v>
      </c>
      <c r="J12" s="232">
        <v>0</v>
      </c>
      <c r="K12" s="233">
        <f>E12*J12</f>
        <v>0</v>
      </c>
      <c r="O12" s="225">
        <v>2</v>
      </c>
      <c r="AA12" s="198">
        <v>1</v>
      </c>
      <c r="AB12" s="198">
        <v>1</v>
      </c>
      <c r="AC12" s="198">
        <v>1</v>
      </c>
      <c r="AZ12" s="198">
        <v>1</v>
      </c>
      <c r="BA12" s="198">
        <f>IF(AZ12=1,G12,0)</f>
        <v>0</v>
      </c>
      <c r="BB12" s="198">
        <f>IF(AZ12=2,G12,0)</f>
        <v>0</v>
      </c>
      <c r="BC12" s="198">
        <f>IF(AZ12=3,G12,0)</f>
        <v>0</v>
      </c>
      <c r="BD12" s="198">
        <f>IF(AZ12=4,G12,0)</f>
        <v>0</v>
      </c>
      <c r="BE12" s="198">
        <f>IF(AZ12=5,G12,0)</f>
        <v>0</v>
      </c>
      <c r="CA12" s="225">
        <v>1</v>
      </c>
      <c r="CB12" s="225">
        <v>1</v>
      </c>
    </row>
    <row r="13" spans="1:80">
      <c r="A13" s="234"/>
      <c r="B13" s="238"/>
      <c r="C13" s="591" t="s">
        <v>162</v>
      </c>
      <c r="D13" s="592"/>
      <c r="E13" s="239">
        <v>0</v>
      </c>
      <c r="F13" s="240"/>
      <c r="G13" s="241"/>
      <c r="H13" s="242"/>
      <c r="I13" s="236"/>
      <c r="J13" s="243"/>
      <c r="K13" s="236"/>
      <c r="M13" s="237" t="s">
        <v>162</v>
      </c>
      <c r="O13" s="225"/>
    </row>
    <row r="14" spans="1:80">
      <c r="A14" s="234"/>
      <c r="B14" s="238"/>
      <c r="C14" s="591" t="s">
        <v>163</v>
      </c>
      <c r="D14" s="592"/>
      <c r="E14" s="239">
        <v>0</v>
      </c>
      <c r="F14" s="240"/>
      <c r="G14" s="241"/>
      <c r="H14" s="242"/>
      <c r="I14" s="236"/>
      <c r="J14" s="243"/>
      <c r="K14" s="236"/>
      <c r="M14" s="237" t="s">
        <v>163</v>
      </c>
      <c r="O14" s="225"/>
    </row>
    <row r="15" spans="1:80">
      <c r="A15" s="234"/>
      <c r="B15" s="238"/>
      <c r="C15" s="591" t="s">
        <v>926</v>
      </c>
      <c r="D15" s="592"/>
      <c r="E15" s="239">
        <v>802</v>
      </c>
      <c r="F15" s="240"/>
      <c r="G15" s="241"/>
      <c r="H15" s="242"/>
      <c r="I15" s="236"/>
      <c r="J15" s="243"/>
      <c r="K15" s="236"/>
      <c r="M15" s="237" t="s">
        <v>926</v>
      </c>
      <c r="O15" s="225"/>
    </row>
    <row r="16" spans="1:80">
      <c r="A16" s="234"/>
      <c r="B16" s="238"/>
      <c r="C16" s="591" t="s">
        <v>927</v>
      </c>
      <c r="D16" s="592"/>
      <c r="E16" s="239">
        <v>1116</v>
      </c>
      <c r="F16" s="240"/>
      <c r="G16" s="241"/>
      <c r="H16" s="242"/>
      <c r="I16" s="236"/>
      <c r="J16" s="243"/>
      <c r="K16" s="236"/>
      <c r="M16" s="237" t="s">
        <v>927</v>
      </c>
      <c r="O16" s="225"/>
    </row>
    <row r="17" spans="1:80">
      <c r="A17" s="234"/>
      <c r="B17" s="238"/>
      <c r="C17" s="591" t="s">
        <v>928</v>
      </c>
      <c r="D17" s="592"/>
      <c r="E17" s="239">
        <v>21.6</v>
      </c>
      <c r="F17" s="240"/>
      <c r="G17" s="241"/>
      <c r="H17" s="242"/>
      <c r="I17" s="236"/>
      <c r="J17" s="243"/>
      <c r="K17" s="236"/>
      <c r="M17" s="237" t="s">
        <v>928</v>
      </c>
      <c r="O17" s="225"/>
    </row>
    <row r="18" spans="1:80">
      <c r="A18" s="234"/>
      <c r="B18" s="238"/>
      <c r="C18" s="591" t="s">
        <v>929</v>
      </c>
      <c r="D18" s="592"/>
      <c r="E18" s="239">
        <v>46.5</v>
      </c>
      <c r="F18" s="240"/>
      <c r="G18" s="241"/>
      <c r="H18" s="242"/>
      <c r="I18" s="236"/>
      <c r="J18" s="243"/>
      <c r="K18" s="236"/>
      <c r="M18" s="237" t="s">
        <v>929</v>
      </c>
      <c r="O18" s="225"/>
    </row>
    <row r="19" spans="1:80">
      <c r="A19" s="234"/>
      <c r="B19" s="238"/>
      <c r="C19" s="591" t="s">
        <v>930</v>
      </c>
      <c r="D19" s="592"/>
      <c r="E19" s="239">
        <v>27.6</v>
      </c>
      <c r="F19" s="240"/>
      <c r="G19" s="241"/>
      <c r="H19" s="242"/>
      <c r="I19" s="236"/>
      <c r="J19" s="243"/>
      <c r="K19" s="236"/>
      <c r="M19" s="237" t="s">
        <v>930</v>
      </c>
      <c r="O19" s="225"/>
    </row>
    <row r="20" spans="1:80">
      <c r="A20" s="244"/>
      <c r="B20" s="245" t="s">
        <v>90</v>
      </c>
      <c r="C20" s="246" t="s">
        <v>97</v>
      </c>
      <c r="D20" s="247"/>
      <c r="E20" s="248"/>
      <c r="F20" s="249"/>
      <c r="G20" s="250">
        <f>SUM(G7:G19)</f>
        <v>0</v>
      </c>
      <c r="H20" s="251"/>
      <c r="I20" s="252">
        <f>SUM(I7:I19)</f>
        <v>0</v>
      </c>
      <c r="J20" s="251"/>
      <c r="K20" s="252">
        <f>SUM(K7:K19)</f>
        <v>-2.9</v>
      </c>
      <c r="O20" s="225">
        <v>4</v>
      </c>
      <c r="BA20" s="253">
        <f>SUM(BA7:BA19)</f>
        <v>0</v>
      </c>
      <c r="BB20" s="253">
        <f>SUM(BB7:BB19)</f>
        <v>0</v>
      </c>
      <c r="BC20" s="253">
        <f>SUM(BC7:BC19)</f>
        <v>0</v>
      </c>
      <c r="BD20" s="253">
        <f>SUM(BD7:BD19)</f>
        <v>0</v>
      </c>
      <c r="BE20" s="253">
        <f>SUM(BE7:BE19)</f>
        <v>0</v>
      </c>
    </row>
    <row r="21" spans="1:80">
      <c r="A21" s="215" t="s">
        <v>87</v>
      </c>
      <c r="B21" s="216" t="s">
        <v>931</v>
      </c>
      <c r="C21" s="217" t="s">
        <v>932</v>
      </c>
      <c r="D21" s="218"/>
      <c r="E21" s="219"/>
      <c r="F21" s="219"/>
      <c r="G21" s="220"/>
      <c r="H21" s="221"/>
      <c r="I21" s="222"/>
      <c r="J21" s="223"/>
      <c r="K21" s="224"/>
      <c r="O21" s="225">
        <v>1</v>
      </c>
    </row>
    <row r="22" spans="1:80">
      <c r="A22" s="226">
        <v>3</v>
      </c>
      <c r="B22" s="227" t="s">
        <v>934</v>
      </c>
      <c r="C22" s="228" t="s">
        <v>935</v>
      </c>
      <c r="D22" s="229" t="s">
        <v>96</v>
      </c>
      <c r="E22" s="230">
        <v>670</v>
      </c>
      <c r="F22" s="545"/>
      <c r="G22" s="231">
        <f>E22*F22</f>
        <v>0</v>
      </c>
      <c r="H22" s="232">
        <v>3.0000000000000001E-5</v>
      </c>
      <c r="I22" s="233">
        <f>E22*H22</f>
        <v>2.01E-2</v>
      </c>
      <c r="J22" s="232">
        <v>0</v>
      </c>
      <c r="K22" s="233">
        <f>E22*J22</f>
        <v>0</v>
      </c>
      <c r="O22" s="225">
        <v>2</v>
      </c>
      <c r="AA22" s="198">
        <v>1</v>
      </c>
      <c r="AB22" s="198">
        <v>1</v>
      </c>
      <c r="AC22" s="198">
        <v>1</v>
      </c>
      <c r="AZ22" s="198">
        <v>1</v>
      </c>
      <c r="BA22" s="198">
        <f>IF(AZ22=1,G22,0)</f>
        <v>0</v>
      </c>
      <c r="BB22" s="198">
        <f>IF(AZ22=2,G22,0)</f>
        <v>0</v>
      </c>
      <c r="BC22" s="198">
        <f>IF(AZ22=3,G22,0)</f>
        <v>0</v>
      </c>
      <c r="BD22" s="198">
        <f>IF(AZ22=4,G22,0)</f>
        <v>0</v>
      </c>
      <c r="BE22" s="198">
        <f>IF(AZ22=5,G22,0)</f>
        <v>0</v>
      </c>
      <c r="CA22" s="225">
        <v>1</v>
      </c>
      <c r="CB22" s="225">
        <v>1</v>
      </c>
    </row>
    <row r="23" spans="1:80">
      <c r="A23" s="234"/>
      <c r="B23" s="235"/>
      <c r="C23" s="593" t="s">
        <v>936</v>
      </c>
      <c r="D23" s="594"/>
      <c r="E23" s="594"/>
      <c r="F23" s="594"/>
      <c r="G23" s="595"/>
      <c r="I23" s="236"/>
      <c r="K23" s="236"/>
      <c r="L23" s="237" t="s">
        <v>936</v>
      </c>
      <c r="O23" s="225">
        <v>3</v>
      </c>
    </row>
    <row r="24" spans="1:80" ht="22.5">
      <c r="A24" s="234"/>
      <c r="B24" s="235"/>
      <c r="C24" s="593" t="s">
        <v>937</v>
      </c>
      <c r="D24" s="594"/>
      <c r="E24" s="594"/>
      <c r="F24" s="594"/>
      <c r="G24" s="595"/>
      <c r="I24" s="236"/>
      <c r="K24" s="236"/>
      <c r="L24" s="237" t="s">
        <v>937</v>
      </c>
      <c r="O24" s="225">
        <v>3</v>
      </c>
    </row>
    <row r="25" spans="1:80">
      <c r="A25" s="234"/>
      <c r="B25" s="235"/>
      <c r="C25" s="593" t="s">
        <v>938</v>
      </c>
      <c r="D25" s="594"/>
      <c r="E25" s="594"/>
      <c r="F25" s="594"/>
      <c r="G25" s="595"/>
      <c r="I25" s="236"/>
      <c r="K25" s="236"/>
      <c r="L25" s="237" t="s">
        <v>938</v>
      </c>
      <c r="O25" s="225">
        <v>3</v>
      </c>
    </row>
    <row r="26" spans="1:80">
      <c r="A26" s="234"/>
      <c r="B26" s="235"/>
      <c r="C26" s="593" t="s">
        <v>939</v>
      </c>
      <c r="D26" s="594"/>
      <c r="E26" s="594"/>
      <c r="F26" s="594"/>
      <c r="G26" s="595"/>
      <c r="I26" s="236"/>
      <c r="K26" s="236"/>
      <c r="L26" s="237" t="s">
        <v>939</v>
      </c>
      <c r="O26" s="225">
        <v>3</v>
      </c>
    </row>
    <row r="27" spans="1:80">
      <c r="A27" s="234"/>
      <c r="B27" s="238"/>
      <c r="C27" s="591" t="s">
        <v>162</v>
      </c>
      <c r="D27" s="592"/>
      <c r="E27" s="239">
        <v>0</v>
      </c>
      <c r="F27" s="240"/>
      <c r="G27" s="241"/>
      <c r="H27" s="242"/>
      <c r="I27" s="236"/>
      <c r="J27" s="243"/>
      <c r="K27" s="236"/>
      <c r="M27" s="237" t="s">
        <v>162</v>
      </c>
      <c r="O27" s="225"/>
    </row>
    <row r="28" spans="1:80">
      <c r="A28" s="234"/>
      <c r="B28" s="238"/>
      <c r="C28" s="591" t="s">
        <v>163</v>
      </c>
      <c r="D28" s="592"/>
      <c r="E28" s="239">
        <v>0</v>
      </c>
      <c r="F28" s="240"/>
      <c r="G28" s="241"/>
      <c r="H28" s="242"/>
      <c r="I28" s="236"/>
      <c r="J28" s="243"/>
      <c r="K28" s="236"/>
      <c r="M28" s="237" t="s">
        <v>163</v>
      </c>
      <c r="O28" s="225"/>
    </row>
    <row r="29" spans="1:80">
      <c r="A29" s="234"/>
      <c r="B29" s="238"/>
      <c r="C29" s="591" t="s">
        <v>940</v>
      </c>
      <c r="D29" s="592"/>
      <c r="E29" s="239">
        <v>670</v>
      </c>
      <c r="F29" s="240"/>
      <c r="G29" s="241"/>
      <c r="H29" s="242"/>
      <c r="I29" s="236"/>
      <c r="J29" s="243"/>
      <c r="K29" s="236"/>
      <c r="M29" s="237" t="s">
        <v>940</v>
      </c>
      <c r="O29" s="225"/>
    </row>
    <row r="30" spans="1:80">
      <c r="A30" s="244"/>
      <c r="B30" s="245" t="s">
        <v>90</v>
      </c>
      <c r="C30" s="246" t="s">
        <v>933</v>
      </c>
      <c r="D30" s="247"/>
      <c r="E30" s="248"/>
      <c r="F30" s="249"/>
      <c r="G30" s="250">
        <f>SUM(G21:G29)</f>
        <v>0</v>
      </c>
      <c r="H30" s="251"/>
      <c r="I30" s="252">
        <f>SUM(I21:I29)</f>
        <v>2.01E-2</v>
      </c>
      <c r="J30" s="251"/>
      <c r="K30" s="252">
        <f>SUM(K21:K29)</f>
        <v>0</v>
      </c>
      <c r="O30" s="225">
        <v>4</v>
      </c>
      <c r="BA30" s="253">
        <f>SUM(BA21:BA29)</f>
        <v>0</v>
      </c>
      <c r="BB30" s="253">
        <f>SUM(BB21:BB29)</f>
        <v>0</v>
      </c>
      <c r="BC30" s="253">
        <f>SUM(BC21:BC29)</f>
        <v>0</v>
      </c>
      <c r="BD30" s="253">
        <f>SUM(BD21:BD29)</f>
        <v>0</v>
      </c>
      <c r="BE30" s="253">
        <f>SUM(BE21:BE29)</f>
        <v>0</v>
      </c>
    </row>
    <row r="31" spans="1:80">
      <c r="A31" s="215" t="s">
        <v>87</v>
      </c>
      <c r="B31" s="216" t="s">
        <v>165</v>
      </c>
      <c r="C31" s="217" t="s">
        <v>166</v>
      </c>
      <c r="D31" s="218"/>
      <c r="E31" s="219"/>
      <c r="F31" s="219"/>
      <c r="G31" s="220"/>
      <c r="H31" s="221"/>
      <c r="I31" s="222"/>
      <c r="J31" s="223"/>
      <c r="K31" s="224"/>
      <c r="O31" s="225">
        <v>1</v>
      </c>
    </row>
    <row r="32" spans="1:80">
      <c r="A32" s="226">
        <v>4</v>
      </c>
      <c r="B32" s="227" t="s">
        <v>941</v>
      </c>
      <c r="C32" s="228" t="s">
        <v>942</v>
      </c>
      <c r="D32" s="229" t="s">
        <v>96</v>
      </c>
      <c r="E32" s="230">
        <v>1116</v>
      </c>
      <c r="F32" s="545"/>
      <c r="G32" s="231">
        <f>E32*F32</f>
        <v>0</v>
      </c>
      <c r="H32" s="232">
        <v>0.18906999999999999</v>
      </c>
      <c r="I32" s="233">
        <f>E32*H32</f>
        <v>211.00211999999999</v>
      </c>
      <c r="J32" s="232">
        <v>0</v>
      </c>
      <c r="K32" s="233">
        <f>E32*J32</f>
        <v>0</v>
      </c>
      <c r="O32" s="225">
        <v>2</v>
      </c>
      <c r="AA32" s="198">
        <v>1</v>
      </c>
      <c r="AB32" s="198">
        <v>1</v>
      </c>
      <c r="AC32" s="198">
        <v>1</v>
      </c>
      <c r="AZ32" s="198">
        <v>1</v>
      </c>
      <c r="BA32" s="198">
        <f>IF(AZ32=1,G32,0)</f>
        <v>0</v>
      </c>
      <c r="BB32" s="198">
        <f>IF(AZ32=2,G32,0)</f>
        <v>0</v>
      </c>
      <c r="BC32" s="198">
        <f>IF(AZ32=3,G32,0)</f>
        <v>0</v>
      </c>
      <c r="BD32" s="198">
        <f>IF(AZ32=4,G32,0)</f>
        <v>0</v>
      </c>
      <c r="BE32" s="198">
        <f>IF(AZ32=5,G32,0)</f>
        <v>0</v>
      </c>
      <c r="CA32" s="225">
        <v>1</v>
      </c>
      <c r="CB32" s="225">
        <v>1</v>
      </c>
    </row>
    <row r="33" spans="1:80">
      <c r="A33" s="234"/>
      <c r="B33" s="235"/>
      <c r="C33" s="593" t="s">
        <v>943</v>
      </c>
      <c r="D33" s="594"/>
      <c r="E33" s="594"/>
      <c r="F33" s="594"/>
      <c r="G33" s="595"/>
      <c r="I33" s="236"/>
      <c r="K33" s="236"/>
      <c r="L33" s="237" t="s">
        <v>943</v>
      </c>
      <c r="O33" s="225">
        <v>3</v>
      </c>
    </row>
    <row r="34" spans="1:80">
      <c r="A34" s="234"/>
      <c r="B34" s="238"/>
      <c r="C34" s="591" t="s">
        <v>162</v>
      </c>
      <c r="D34" s="592"/>
      <c r="E34" s="239">
        <v>0</v>
      </c>
      <c r="F34" s="240"/>
      <c r="G34" s="241"/>
      <c r="H34" s="242"/>
      <c r="I34" s="236"/>
      <c r="J34" s="243"/>
      <c r="K34" s="236"/>
      <c r="M34" s="237" t="s">
        <v>162</v>
      </c>
      <c r="O34" s="225"/>
    </row>
    <row r="35" spans="1:80">
      <c r="A35" s="234"/>
      <c r="B35" s="238"/>
      <c r="C35" s="591" t="s">
        <v>163</v>
      </c>
      <c r="D35" s="592"/>
      <c r="E35" s="239">
        <v>0</v>
      </c>
      <c r="F35" s="240"/>
      <c r="G35" s="241"/>
      <c r="H35" s="242"/>
      <c r="I35" s="236"/>
      <c r="J35" s="243"/>
      <c r="K35" s="236"/>
      <c r="M35" s="237" t="s">
        <v>163</v>
      </c>
      <c r="O35" s="225"/>
    </row>
    <row r="36" spans="1:80">
      <c r="A36" s="234"/>
      <c r="B36" s="238"/>
      <c r="C36" s="591" t="s">
        <v>927</v>
      </c>
      <c r="D36" s="592"/>
      <c r="E36" s="239">
        <v>1116</v>
      </c>
      <c r="F36" s="240"/>
      <c r="G36" s="241"/>
      <c r="H36" s="242"/>
      <c r="I36" s="236"/>
      <c r="J36" s="243"/>
      <c r="K36" s="236"/>
      <c r="M36" s="237" t="s">
        <v>927</v>
      </c>
      <c r="O36" s="225"/>
    </row>
    <row r="37" spans="1:80">
      <c r="A37" s="226">
        <v>5</v>
      </c>
      <c r="B37" s="227" t="s">
        <v>944</v>
      </c>
      <c r="C37" s="228" t="s">
        <v>945</v>
      </c>
      <c r="D37" s="229" t="s">
        <v>96</v>
      </c>
      <c r="E37" s="230">
        <v>3953.3</v>
      </c>
      <c r="F37" s="545"/>
      <c r="G37" s="231">
        <f>E37*F37</f>
        <v>0</v>
      </c>
      <c r="H37" s="232">
        <v>0.27994000000000002</v>
      </c>
      <c r="I37" s="233">
        <f>E37*H37</f>
        <v>1106.6868020000002</v>
      </c>
      <c r="J37" s="232">
        <v>0</v>
      </c>
      <c r="K37" s="233">
        <f>E37*J37</f>
        <v>0</v>
      </c>
      <c r="O37" s="225">
        <v>2</v>
      </c>
      <c r="AA37" s="198">
        <v>1</v>
      </c>
      <c r="AB37" s="198">
        <v>1</v>
      </c>
      <c r="AC37" s="198">
        <v>1</v>
      </c>
      <c r="AZ37" s="198">
        <v>1</v>
      </c>
      <c r="BA37" s="198">
        <f>IF(AZ37=1,G37,0)</f>
        <v>0</v>
      </c>
      <c r="BB37" s="198">
        <f>IF(AZ37=2,G37,0)</f>
        <v>0</v>
      </c>
      <c r="BC37" s="198">
        <f>IF(AZ37=3,G37,0)</f>
        <v>0</v>
      </c>
      <c r="BD37" s="198">
        <f>IF(AZ37=4,G37,0)</f>
        <v>0</v>
      </c>
      <c r="BE37" s="198">
        <f>IF(AZ37=5,G37,0)</f>
        <v>0</v>
      </c>
      <c r="CA37" s="225">
        <v>1</v>
      </c>
      <c r="CB37" s="225">
        <v>1</v>
      </c>
    </row>
    <row r="38" spans="1:80">
      <c r="A38" s="234"/>
      <c r="B38" s="235"/>
      <c r="C38" s="593" t="s">
        <v>943</v>
      </c>
      <c r="D38" s="594"/>
      <c r="E38" s="594"/>
      <c r="F38" s="594"/>
      <c r="G38" s="595"/>
      <c r="I38" s="236"/>
      <c r="K38" s="236"/>
      <c r="L38" s="237" t="s">
        <v>943</v>
      </c>
      <c r="O38" s="225">
        <v>3</v>
      </c>
    </row>
    <row r="39" spans="1:80">
      <c r="A39" s="234"/>
      <c r="B39" s="238"/>
      <c r="C39" s="591" t="s">
        <v>162</v>
      </c>
      <c r="D39" s="592"/>
      <c r="E39" s="239">
        <v>0</v>
      </c>
      <c r="F39" s="240"/>
      <c r="G39" s="241"/>
      <c r="H39" s="242"/>
      <c r="I39" s="236"/>
      <c r="J39" s="243"/>
      <c r="K39" s="236"/>
      <c r="M39" s="237" t="s">
        <v>162</v>
      </c>
      <c r="O39" s="225"/>
    </row>
    <row r="40" spans="1:80">
      <c r="A40" s="234"/>
      <c r="B40" s="238"/>
      <c r="C40" s="591" t="s">
        <v>163</v>
      </c>
      <c r="D40" s="592"/>
      <c r="E40" s="239">
        <v>0</v>
      </c>
      <c r="F40" s="240"/>
      <c r="G40" s="241"/>
      <c r="H40" s="242"/>
      <c r="I40" s="236"/>
      <c r="J40" s="243"/>
      <c r="K40" s="236"/>
      <c r="M40" s="237" t="s">
        <v>163</v>
      </c>
      <c r="O40" s="225"/>
    </row>
    <row r="41" spans="1:80">
      <c r="A41" s="234"/>
      <c r="B41" s="238"/>
      <c r="C41" s="591" t="s">
        <v>946</v>
      </c>
      <c r="D41" s="592"/>
      <c r="E41" s="239">
        <v>1604</v>
      </c>
      <c r="F41" s="240"/>
      <c r="G41" s="241"/>
      <c r="H41" s="242"/>
      <c r="I41" s="236"/>
      <c r="J41" s="243"/>
      <c r="K41" s="236"/>
      <c r="M41" s="237" t="s">
        <v>946</v>
      </c>
      <c r="O41" s="225"/>
    </row>
    <row r="42" spans="1:80">
      <c r="A42" s="234"/>
      <c r="B42" s="238"/>
      <c r="C42" s="591" t="s">
        <v>947</v>
      </c>
      <c r="D42" s="592"/>
      <c r="E42" s="239">
        <v>2232</v>
      </c>
      <c r="F42" s="240"/>
      <c r="G42" s="241"/>
      <c r="H42" s="242"/>
      <c r="I42" s="236"/>
      <c r="J42" s="243"/>
      <c r="K42" s="236"/>
      <c r="M42" s="237" t="s">
        <v>947</v>
      </c>
      <c r="O42" s="225"/>
    </row>
    <row r="43" spans="1:80">
      <c r="A43" s="234"/>
      <c r="B43" s="238"/>
      <c r="C43" s="591" t="s">
        <v>948</v>
      </c>
      <c r="D43" s="592"/>
      <c r="E43" s="239">
        <v>43.2</v>
      </c>
      <c r="F43" s="240"/>
      <c r="G43" s="241"/>
      <c r="H43" s="242"/>
      <c r="I43" s="236"/>
      <c r="J43" s="243"/>
      <c r="K43" s="236"/>
      <c r="M43" s="237" t="s">
        <v>948</v>
      </c>
      <c r="O43" s="225"/>
    </row>
    <row r="44" spans="1:80">
      <c r="A44" s="234"/>
      <c r="B44" s="238"/>
      <c r="C44" s="591" t="s">
        <v>929</v>
      </c>
      <c r="D44" s="592"/>
      <c r="E44" s="239">
        <v>46.5</v>
      </c>
      <c r="F44" s="240"/>
      <c r="G44" s="241"/>
      <c r="H44" s="242"/>
      <c r="I44" s="236"/>
      <c r="J44" s="243"/>
      <c r="K44" s="236"/>
      <c r="M44" s="237" t="s">
        <v>929</v>
      </c>
      <c r="O44" s="225"/>
    </row>
    <row r="45" spans="1:80">
      <c r="A45" s="234"/>
      <c r="B45" s="238"/>
      <c r="C45" s="591" t="s">
        <v>930</v>
      </c>
      <c r="D45" s="592"/>
      <c r="E45" s="239">
        <v>27.6</v>
      </c>
      <c r="F45" s="240"/>
      <c r="G45" s="241"/>
      <c r="H45" s="242"/>
      <c r="I45" s="236"/>
      <c r="J45" s="243"/>
      <c r="K45" s="236"/>
      <c r="M45" s="237" t="s">
        <v>930</v>
      </c>
      <c r="O45" s="225"/>
    </row>
    <row r="46" spans="1:80">
      <c r="A46" s="226">
        <v>6</v>
      </c>
      <c r="B46" s="227" t="s">
        <v>949</v>
      </c>
      <c r="C46" s="228" t="s">
        <v>950</v>
      </c>
      <c r="D46" s="229" t="s">
        <v>96</v>
      </c>
      <c r="E46" s="230">
        <v>823.6</v>
      </c>
      <c r="F46" s="545"/>
      <c r="G46" s="231">
        <f>E46*F46</f>
        <v>0</v>
      </c>
      <c r="H46" s="232">
        <v>0.29010999999999998</v>
      </c>
      <c r="I46" s="233">
        <f>E46*H46</f>
        <v>238.934596</v>
      </c>
      <c r="J46" s="232">
        <v>0</v>
      </c>
      <c r="K46" s="233">
        <f>E46*J46</f>
        <v>0</v>
      </c>
      <c r="O46" s="225">
        <v>2</v>
      </c>
      <c r="AA46" s="198">
        <v>1</v>
      </c>
      <c r="AB46" s="198">
        <v>1</v>
      </c>
      <c r="AC46" s="198">
        <v>1</v>
      </c>
      <c r="AZ46" s="198">
        <v>1</v>
      </c>
      <c r="BA46" s="198">
        <f>IF(AZ46=1,G46,0)</f>
        <v>0</v>
      </c>
      <c r="BB46" s="198">
        <f>IF(AZ46=2,G46,0)</f>
        <v>0</v>
      </c>
      <c r="BC46" s="198">
        <f>IF(AZ46=3,G46,0)</f>
        <v>0</v>
      </c>
      <c r="BD46" s="198">
        <f>IF(AZ46=4,G46,0)</f>
        <v>0</v>
      </c>
      <c r="BE46" s="198">
        <f>IF(AZ46=5,G46,0)</f>
        <v>0</v>
      </c>
      <c r="CA46" s="225">
        <v>1</v>
      </c>
      <c r="CB46" s="225">
        <v>1</v>
      </c>
    </row>
    <row r="47" spans="1:80">
      <c r="A47" s="234"/>
      <c r="B47" s="238"/>
      <c r="C47" s="591" t="s">
        <v>162</v>
      </c>
      <c r="D47" s="592"/>
      <c r="E47" s="239">
        <v>0</v>
      </c>
      <c r="F47" s="240"/>
      <c r="G47" s="241"/>
      <c r="H47" s="242"/>
      <c r="I47" s="236"/>
      <c r="J47" s="243"/>
      <c r="K47" s="236"/>
      <c r="M47" s="237" t="s">
        <v>162</v>
      </c>
      <c r="O47" s="225"/>
    </row>
    <row r="48" spans="1:80">
      <c r="A48" s="234"/>
      <c r="B48" s="238"/>
      <c r="C48" s="591" t="s">
        <v>163</v>
      </c>
      <c r="D48" s="592"/>
      <c r="E48" s="239">
        <v>0</v>
      </c>
      <c r="F48" s="240"/>
      <c r="G48" s="241"/>
      <c r="H48" s="242"/>
      <c r="I48" s="236"/>
      <c r="J48" s="243"/>
      <c r="K48" s="236"/>
      <c r="M48" s="237" t="s">
        <v>163</v>
      </c>
      <c r="O48" s="225"/>
    </row>
    <row r="49" spans="1:80">
      <c r="A49" s="234"/>
      <c r="B49" s="238"/>
      <c r="C49" s="591" t="s">
        <v>926</v>
      </c>
      <c r="D49" s="592"/>
      <c r="E49" s="239">
        <v>802</v>
      </c>
      <c r="F49" s="240"/>
      <c r="G49" s="241"/>
      <c r="H49" s="242"/>
      <c r="I49" s="236"/>
      <c r="J49" s="243"/>
      <c r="K49" s="236"/>
      <c r="M49" s="237" t="s">
        <v>926</v>
      </c>
      <c r="O49" s="225"/>
    </row>
    <row r="50" spans="1:80">
      <c r="A50" s="234"/>
      <c r="B50" s="238"/>
      <c r="C50" s="591" t="s">
        <v>928</v>
      </c>
      <c r="D50" s="592"/>
      <c r="E50" s="239">
        <v>21.6</v>
      </c>
      <c r="F50" s="240"/>
      <c r="G50" s="241"/>
      <c r="H50" s="242"/>
      <c r="I50" s="236"/>
      <c r="J50" s="243"/>
      <c r="K50" s="236"/>
      <c r="M50" s="237" t="s">
        <v>928</v>
      </c>
      <c r="O50" s="225"/>
    </row>
    <row r="51" spans="1:80">
      <c r="A51" s="226">
        <v>7</v>
      </c>
      <c r="B51" s="227" t="s">
        <v>951</v>
      </c>
      <c r="C51" s="228" t="s">
        <v>952</v>
      </c>
      <c r="D51" s="229" t="s">
        <v>96</v>
      </c>
      <c r="E51" s="230">
        <v>823.6</v>
      </c>
      <c r="F51" s="545"/>
      <c r="G51" s="231">
        <f>E51*F51</f>
        <v>0</v>
      </c>
      <c r="H51" s="232">
        <v>5.6100000000000004E-3</v>
      </c>
      <c r="I51" s="233">
        <f>E51*H51</f>
        <v>4.6203960000000004</v>
      </c>
      <c r="J51" s="232">
        <v>0</v>
      </c>
      <c r="K51" s="233">
        <f>E51*J51</f>
        <v>0</v>
      </c>
      <c r="O51" s="225">
        <v>2</v>
      </c>
      <c r="AA51" s="198">
        <v>1</v>
      </c>
      <c r="AB51" s="198">
        <v>1</v>
      </c>
      <c r="AC51" s="198">
        <v>1</v>
      </c>
      <c r="AZ51" s="198">
        <v>1</v>
      </c>
      <c r="BA51" s="198">
        <f>IF(AZ51=1,G51,0)</f>
        <v>0</v>
      </c>
      <c r="BB51" s="198">
        <f>IF(AZ51=2,G51,0)</f>
        <v>0</v>
      </c>
      <c r="BC51" s="198">
        <f>IF(AZ51=3,G51,0)</f>
        <v>0</v>
      </c>
      <c r="BD51" s="198">
        <f>IF(AZ51=4,G51,0)</f>
        <v>0</v>
      </c>
      <c r="BE51" s="198">
        <f>IF(AZ51=5,G51,0)</f>
        <v>0</v>
      </c>
      <c r="CA51" s="225">
        <v>1</v>
      </c>
      <c r="CB51" s="225">
        <v>1</v>
      </c>
    </row>
    <row r="52" spans="1:80">
      <c r="A52" s="234"/>
      <c r="B52" s="238"/>
      <c r="C52" s="591" t="s">
        <v>162</v>
      </c>
      <c r="D52" s="592"/>
      <c r="E52" s="239">
        <v>0</v>
      </c>
      <c r="F52" s="240"/>
      <c r="G52" s="241"/>
      <c r="H52" s="242"/>
      <c r="I52" s="236"/>
      <c r="J52" s="243"/>
      <c r="K52" s="236"/>
      <c r="M52" s="237" t="s">
        <v>162</v>
      </c>
      <c r="O52" s="225"/>
    </row>
    <row r="53" spans="1:80">
      <c r="A53" s="234"/>
      <c r="B53" s="238"/>
      <c r="C53" s="591" t="s">
        <v>163</v>
      </c>
      <c r="D53" s="592"/>
      <c r="E53" s="239">
        <v>0</v>
      </c>
      <c r="F53" s="240"/>
      <c r="G53" s="241"/>
      <c r="H53" s="242"/>
      <c r="I53" s="236"/>
      <c r="J53" s="243"/>
      <c r="K53" s="236"/>
      <c r="M53" s="237" t="s">
        <v>163</v>
      </c>
      <c r="O53" s="225"/>
    </row>
    <row r="54" spans="1:80">
      <c r="A54" s="234"/>
      <c r="B54" s="238"/>
      <c r="C54" s="591" t="s">
        <v>926</v>
      </c>
      <c r="D54" s="592"/>
      <c r="E54" s="239">
        <v>802</v>
      </c>
      <c r="F54" s="240"/>
      <c r="G54" s="241"/>
      <c r="H54" s="242"/>
      <c r="I54" s="236"/>
      <c r="J54" s="243"/>
      <c r="K54" s="236"/>
      <c r="M54" s="237" t="s">
        <v>926</v>
      </c>
      <c r="O54" s="225"/>
    </row>
    <row r="55" spans="1:80">
      <c r="A55" s="234"/>
      <c r="B55" s="238"/>
      <c r="C55" s="591" t="s">
        <v>928</v>
      </c>
      <c r="D55" s="592"/>
      <c r="E55" s="239">
        <v>21.6</v>
      </c>
      <c r="F55" s="240"/>
      <c r="G55" s="241"/>
      <c r="H55" s="242"/>
      <c r="I55" s="236"/>
      <c r="J55" s="243"/>
      <c r="K55" s="236"/>
      <c r="M55" s="237" t="s">
        <v>928</v>
      </c>
      <c r="O55" s="225"/>
    </row>
    <row r="56" spans="1:80">
      <c r="A56" s="226">
        <v>8</v>
      </c>
      <c r="B56" s="227" t="s">
        <v>953</v>
      </c>
      <c r="C56" s="228" t="s">
        <v>954</v>
      </c>
      <c r="D56" s="229" t="s">
        <v>96</v>
      </c>
      <c r="E56" s="230">
        <v>823.6</v>
      </c>
      <c r="F56" s="545"/>
      <c r="G56" s="231">
        <f>E56*F56</f>
        <v>0</v>
      </c>
      <c r="H56" s="232">
        <v>7.1000000000000002E-4</v>
      </c>
      <c r="I56" s="233">
        <f>E56*H56</f>
        <v>0.58475600000000005</v>
      </c>
      <c r="J56" s="232">
        <v>0</v>
      </c>
      <c r="K56" s="233">
        <f>E56*J56</f>
        <v>0</v>
      </c>
      <c r="O56" s="225">
        <v>2</v>
      </c>
      <c r="AA56" s="198">
        <v>1</v>
      </c>
      <c r="AB56" s="198">
        <v>1</v>
      </c>
      <c r="AC56" s="198">
        <v>1</v>
      </c>
      <c r="AZ56" s="198">
        <v>1</v>
      </c>
      <c r="BA56" s="198">
        <f>IF(AZ56=1,G56,0)</f>
        <v>0</v>
      </c>
      <c r="BB56" s="198">
        <f>IF(AZ56=2,G56,0)</f>
        <v>0</v>
      </c>
      <c r="BC56" s="198">
        <f>IF(AZ56=3,G56,0)</f>
        <v>0</v>
      </c>
      <c r="BD56" s="198">
        <f>IF(AZ56=4,G56,0)</f>
        <v>0</v>
      </c>
      <c r="BE56" s="198">
        <f>IF(AZ56=5,G56,0)</f>
        <v>0</v>
      </c>
      <c r="CA56" s="225">
        <v>1</v>
      </c>
      <c r="CB56" s="225">
        <v>1</v>
      </c>
    </row>
    <row r="57" spans="1:80">
      <c r="A57" s="234"/>
      <c r="B57" s="238"/>
      <c r="C57" s="591" t="s">
        <v>162</v>
      </c>
      <c r="D57" s="592"/>
      <c r="E57" s="239">
        <v>0</v>
      </c>
      <c r="F57" s="240"/>
      <c r="G57" s="241"/>
      <c r="H57" s="242"/>
      <c r="I57" s="236"/>
      <c r="J57" s="243"/>
      <c r="K57" s="236"/>
      <c r="M57" s="237" t="s">
        <v>162</v>
      </c>
      <c r="O57" s="225"/>
    </row>
    <row r="58" spans="1:80">
      <c r="A58" s="234"/>
      <c r="B58" s="238"/>
      <c r="C58" s="591" t="s">
        <v>163</v>
      </c>
      <c r="D58" s="592"/>
      <c r="E58" s="239">
        <v>0</v>
      </c>
      <c r="F58" s="240"/>
      <c r="G58" s="241"/>
      <c r="H58" s="242"/>
      <c r="I58" s="236"/>
      <c r="J58" s="243"/>
      <c r="K58" s="236"/>
      <c r="M58" s="237" t="s">
        <v>163</v>
      </c>
      <c r="O58" s="225"/>
    </row>
    <row r="59" spans="1:80">
      <c r="A59" s="234"/>
      <c r="B59" s="238"/>
      <c r="C59" s="591" t="s">
        <v>926</v>
      </c>
      <c r="D59" s="592"/>
      <c r="E59" s="239">
        <v>802</v>
      </c>
      <c r="F59" s="240"/>
      <c r="G59" s="241"/>
      <c r="H59" s="242"/>
      <c r="I59" s="236"/>
      <c r="J59" s="243"/>
      <c r="K59" s="236"/>
      <c r="M59" s="237" t="s">
        <v>926</v>
      </c>
      <c r="O59" s="225"/>
    </row>
    <row r="60" spans="1:80">
      <c r="A60" s="234"/>
      <c r="B60" s="238"/>
      <c r="C60" s="591" t="s">
        <v>928</v>
      </c>
      <c r="D60" s="592"/>
      <c r="E60" s="239">
        <v>21.6</v>
      </c>
      <c r="F60" s="240"/>
      <c r="G60" s="241"/>
      <c r="H60" s="242"/>
      <c r="I60" s="236"/>
      <c r="J60" s="243"/>
      <c r="K60" s="236"/>
      <c r="M60" s="237" t="s">
        <v>928</v>
      </c>
      <c r="O60" s="225"/>
    </row>
    <row r="61" spans="1:80">
      <c r="A61" s="226">
        <v>9</v>
      </c>
      <c r="B61" s="227" t="s">
        <v>955</v>
      </c>
      <c r="C61" s="228" t="s">
        <v>956</v>
      </c>
      <c r="D61" s="229" t="s">
        <v>96</v>
      </c>
      <c r="E61" s="230">
        <v>823.6</v>
      </c>
      <c r="F61" s="545"/>
      <c r="G61" s="231">
        <f>E61*F61</f>
        <v>0</v>
      </c>
      <c r="H61" s="232">
        <v>0.10373</v>
      </c>
      <c r="I61" s="233">
        <f>E61*H61</f>
        <v>85.432028000000003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8"/>
      <c r="C62" s="591" t="s">
        <v>162</v>
      </c>
      <c r="D62" s="592"/>
      <c r="E62" s="239">
        <v>0</v>
      </c>
      <c r="F62" s="240"/>
      <c r="G62" s="241"/>
      <c r="H62" s="242"/>
      <c r="I62" s="236"/>
      <c r="J62" s="243"/>
      <c r="K62" s="236"/>
      <c r="M62" s="237" t="s">
        <v>162</v>
      </c>
      <c r="O62" s="225"/>
    </row>
    <row r="63" spans="1:80">
      <c r="A63" s="234"/>
      <c r="B63" s="238"/>
      <c r="C63" s="591" t="s">
        <v>163</v>
      </c>
      <c r="D63" s="592"/>
      <c r="E63" s="239">
        <v>0</v>
      </c>
      <c r="F63" s="240"/>
      <c r="G63" s="241"/>
      <c r="H63" s="242"/>
      <c r="I63" s="236"/>
      <c r="J63" s="243"/>
      <c r="K63" s="236"/>
      <c r="M63" s="237" t="s">
        <v>163</v>
      </c>
      <c r="O63" s="225"/>
    </row>
    <row r="64" spans="1:80">
      <c r="A64" s="234"/>
      <c r="B64" s="238"/>
      <c r="C64" s="591" t="s">
        <v>926</v>
      </c>
      <c r="D64" s="592"/>
      <c r="E64" s="239">
        <v>802</v>
      </c>
      <c r="F64" s="240"/>
      <c r="G64" s="241"/>
      <c r="H64" s="242"/>
      <c r="I64" s="236"/>
      <c r="J64" s="243"/>
      <c r="K64" s="236"/>
      <c r="M64" s="237" t="s">
        <v>926</v>
      </c>
      <c r="O64" s="225"/>
    </row>
    <row r="65" spans="1:80">
      <c r="A65" s="234"/>
      <c r="B65" s="238"/>
      <c r="C65" s="591" t="s">
        <v>928</v>
      </c>
      <c r="D65" s="592"/>
      <c r="E65" s="239">
        <v>21.6</v>
      </c>
      <c r="F65" s="240"/>
      <c r="G65" s="241"/>
      <c r="H65" s="242"/>
      <c r="I65" s="236"/>
      <c r="J65" s="243"/>
      <c r="K65" s="236"/>
      <c r="M65" s="237" t="s">
        <v>928</v>
      </c>
      <c r="O65" s="225"/>
    </row>
    <row r="66" spans="1:80">
      <c r="A66" s="244"/>
      <c r="B66" s="245" t="s">
        <v>90</v>
      </c>
      <c r="C66" s="246" t="s">
        <v>167</v>
      </c>
      <c r="D66" s="247"/>
      <c r="E66" s="248"/>
      <c r="F66" s="249"/>
      <c r="G66" s="250">
        <f>SUM(G31:G65)</f>
        <v>0</v>
      </c>
      <c r="H66" s="251"/>
      <c r="I66" s="252">
        <f>SUM(I31:I65)</f>
        <v>1647.2606980000003</v>
      </c>
      <c r="J66" s="251"/>
      <c r="K66" s="252">
        <f>SUM(K31:K65)</f>
        <v>0</v>
      </c>
      <c r="O66" s="225">
        <v>4</v>
      </c>
      <c r="BA66" s="253">
        <f>SUM(BA31:BA65)</f>
        <v>0</v>
      </c>
      <c r="BB66" s="253">
        <f>SUM(BB31:BB65)</f>
        <v>0</v>
      </c>
      <c r="BC66" s="253">
        <f>SUM(BC31:BC65)</f>
        <v>0</v>
      </c>
      <c r="BD66" s="253">
        <f>SUM(BD31:BD65)</f>
        <v>0</v>
      </c>
      <c r="BE66" s="253">
        <f>SUM(BE31:BE65)</f>
        <v>0</v>
      </c>
    </row>
    <row r="67" spans="1:80">
      <c r="A67" s="215" t="s">
        <v>87</v>
      </c>
      <c r="B67" s="216" t="s">
        <v>471</v>
      </c>
      <c r="C67" s="217" t="s">
        <v>472</v>
      </c>
      <c r="D67" s="218"/>
      <c r="E67" s="219"/>
      <c r="F67" s="219"/>
      <c r="G67" s="220"/>
      <c r="H67" s="221"/>
      <c r="I67" s="222"/>
      <c r="J67" s="223"/>
      <c r="K67" s="224"/>
      <c r="O67" s="225">
        <v>1</v>
      </c>
    </row>
    <row r="68" spans="1:80">
      <c r="A68" s="226">
        <v>10</v>
      </c>
      <c r="B68" s="227" t="s">
        <v>957</v>
      </c>
      <c r="C68" s="228" t="s">
        <v>958</v>
      </c>
      <c r="D68" s="229" t="s">
        <v>128</v>
      </c>
      <c r="E68" s="230">
        <v>6</v>
      </c>
      <c r="F68" s="545"/>
      <c r="G68" s="231">
        <f>E68*F68</f>
        <v>0</v>
      </c>
      <c r="H68" s="232">
        <v>1.6</v>
      </c>
      <c r="I68" s="233">
        <f>E68*H68</f>
        <v>9.6000000000000014</v>
      </c>
      <c r="J68" s="232">
        <v>0</v>
      </c>
      <c r="K68" s="233">
        <f>E68*J68</f>
        <v>0</v>
      </c>
      <c r="O68" s="225">
        <v>2</v>
      </c>
      <c r="AA68" s="198">
        <v>1</v>
      </c>
      <c r="AB68" s="198">
        <v>1</v>
      </c>
      <c r="AC68" s="198">
        <v>1</v>
      </c>
      <c r="AZ68" s="198">
        <v>1</v>
      </c>
      <c r="BA68" s="198">
        <f>IF(AZ68=1,G68,0)</f>
        <v>0</v>
      </c>
      <c r="BB68" s="198">
        <f>IF(AZ68=2,G68,0)</f>
        <v>0</v>
      </c>
      <c r="BC68" s="198">
        <f>IF(AZ68=3,G68,0)</f>
        <v>0</v>
      </c>
      <c r="BD68" s="198">
        <f>IF(AZ68=4,G68,0)</f>
        <v>0</v>
      </c>
      <c r="BE68" s="198">
        <f>IF(AZ68=5,G68,0)</f>
        <v>0</v>
      </c>
      <c r="CA68" s="225">
        <v>1</v>
      </c>
      <c r="CB68" s="225">
        <v>1</v>
      </c>
    </row>
    <row r="69" spans="1:80" ht="22.5">
      <c r="A69" s="234"/>
      <c r="B69" s="235"/>
      <c r="C69" s="593" t="s">
        <v>959</v>
      </c>
      <c r="D69" s="594"/>
      <c r="E69" s="594"/>
      <c r="F69" s="594"/>
      <c r="G69" s="595"/>
      <c r="I69" s="236"/>
      <c r="K69" s="236"/>
      <c r="L69" s="237" t="s">
        <v>959</v>
      </c>
      <c r="O69" s="225">
        <v>3</v>
      </c>
    </row>
    <row r="70" spans="1:80">
      <c r="A70" s="234"/>
      <c r="B70" s="235"/>
      <c r="C70" s="593" t="s">
        <v>960</v>
      </c>
      <c r="D70" s="594"/>
      <c r="E70" s="594"/>
      <c r="F70" s="594"/>
      <c r="G70" s="595"/>
      <c r="I70" s="236"/>
      <c r="K70" s="236"/>
      <c r="L70" s="237" t="s">
        <v>960</v>
      </c>
      <c r="O70" s="225">
        <v>3</v>
      </c>
    </row>
    <row r="71" spans="1:80">
      <c r="A71" s="234"/>
      <c r="B71" s="238"/>
      <c r="C71" s="591" t="s">
        <v>162</v>
      </c>
      <c r="D71" s="592"/>
      <c r="E71" s="239">
        <v>0</v>
      </c>
      <c r="F71" s="240"/>
      <c r="G71" s="241"/>
      <c r="H71" s="242"/>
      <c r="I71" s="236"/>
      <c r="J71" s="243"/>
      <c r="K71" s="236"/>
      <c r="M71" s="237" t="s">
        <v>162</v>
      </c>
      <c r="O71" s="225"/>
    </row>
    <row r="72" spans="1:80">
      <c r="A72" s="234"/>
      <c r="B72" s="238"/>
      <c r="C72" s="591" t="s">
        <v>163</v>
      </c>
      <c r="D72" s="592"/>
      <c r="E72" s="239">
        <v>0</v>
      </c>
      <c r="F72" s="240"/>
      <c r="G72" s="241"/>
      <c r="H72" s="242"/>
      <c r="I72" s="236"/>
      <c r="J72" s="243"/>
      <c r="K72" s="236"/>
      <c r="M72" s="237" t="s">
        <v>163</v>
      </c>
      <c r="O72" s="225"/>
    </row>
    <row r="73" spans="1:80">
      <c r="A73" s="234"/>
      <c r="B73" s="238"/>
      <c r="C73" s="591" t="s">
        <v>961</v>
      </c>
      <c r="D73" s="592"/>
      <c r="E73" s="239">
        <v>6</v>
      </c>
      <c r="F73" s="240"/>
      <c r="G73" s="241"/>
      <c r="H73" s="242"/>
      <c r="I73" s="236"/>
      <c r="J73" s="243"/>
      <c r="K73" s="236"/>
      <c r="M73" s="237" t="s">
        <v>961</v>
      </c>
      <c r="O73" s="225"/>
    </row>
    <row r="74" spans="1:80">
      <c r="A74" s="244"/>
      <c r="B74" s="245" t="s">
        <v>90</v>
      </c>
      <c r="C74" s="246" t="s">
        <v>473</v>
      </c>
      <c r="D74" s="247"/>
      <c r="E74" s="248"/>
      <c r="F74" s="249"/>
      <c r="G74" s="250">
        <f>SUM(G67:G73)</f>
        <v>0</v>
      </c>
      <c r="H74" s="251"/>
      <c r="I74" s="252">
        <f>SUM(I67:I73)</f>
        <v>9.6000000000000014</v>
      </c>
      <c r="J74" s="251"/>
      <c r="K74" s="252">
        <f>SUM(K67:K73)</f>
        <v>0</v>
      </c>
      <c r="O74" s="225">
        <v>4</v>
      </c>
      <c r="BA74" s="253">
        <f>SUM(BA67:BA73)</f>
        <v>0</v>
      </c>
      <c r="BB74" s="253">
        <f>SUM(BB67:BB73)</f>
        <v>0</v>
      </c>
      <c r="BC74" s="253">
        <f>SUM(BC67:BC73)</f>
        <v>0</v>
      </c>
      <c r="BD74" s="253">
        <f>SUM(BD67:BD73)</f>
        <v>0</v>
      </c>
      <c r="BE74" s="253">
        <f>SUM(BE67:BE73)</f>
        <v>0</v>
      </c>
    </row>
    <row r="75" spans="1:80">
      <c r="A75" s="215" t="s">
        <v>87</v>
      </c>
      <c r="B75" s="216" t="s">
        <v>962</v>
      </c>
      <c r="C75" s="217" t="s">
        <v>963</v>
      </c>
      <c r="D75" s="218"/>
      <c r="E75" s="219"/>
      <c r="F75" s="219"/>
      <c r="G75" s="220"/>
      <c r="H75" s="221"/>
      <c r="I75" s="222"/>
      <c r="J75" s="223"/>
      <c r="K75" s="224"/>
      <c r="O75" s="225">
        <v>1</v>
      </c>
    </row>
    <row r="76" spans="1:80" ht="22.5">
      <c r="A76" s="226">
        <v>11</v>
      </c>
      <c r="B76" s="227" t="s">
        <v>965</v>
      </c>
      <c r="C76" s="228" t="s">
        <v>966</v>
      </c>
      <c r="D76" s="229" t="s">
        <v>107</v>
      </c>
      <c r="E76" s="230">
        <v>3</v>
      </c>
      <c r="F76" s="545"/>
      <c r="G76" s="231">
        <f>E76*F76</f>
        <v>0</v>
      </c>
      <c r="H76" s="232">
        <v>0.80225999999999997</v>
      </c>
      <c r="I76" s="233">
        <f>E76*H76</f>
        <v>2.4067799999999999</v>
      </c>
      <c r="J76" s="232">
        <v>0</v>
      </c>
      <c r="K76" s="233">
        <f>E76*J76</f>
        <v>0</v>
      </c>
      <c r="O76" s="225">
        <v>2</v>
      </c>
      <c r="AA76" s="198">
        <v>1</v>
      </c>
      <c r="AB76" s="198">
        <v>1</v>
      </c>
      <c r="AC76" s="198">
        <v>1</v>
      </c>
      <c r="AZ76" s="198">
        <v>1</v>
      </c>
      <c r="BA76" s="198">
        <f>IF(AZ76=1,G76,0)</f>
        <v>0</v>
      </c>
      <c r="BB76" s="198">
        <f>IF(AZ76=2,G76,0)</f>
        <v>0</v>
      </c>
      <c r="BC76" s="198">
        <f>IF(AZ76=3,G76,0)</f>
        <v>0</v>
      </c>
      <c r="BD76" s="198">
        <f>IF(AZ76=4,G76,0)</f>
        <v>0</v>
      </c>
      <c r="BE76" s="198">
        <f>IF(AZ76=5,G76,0)</f>
        <v>0</v>
      </c>
      <c r="CA76" s="225">
        <v>1</v>
      </c>
      <c r="CB76" s="225">
        <v>1</v>
      </c>
    </row>
    <row r="77" spans="1:80" ht="33.75">
      <c r="A77" s="234"/>
      <c r="B77" s="235"/>
      <c r="C77" s="593" t="s">
        <v>967</v>
      </c>
      <c r="D77" s="594"/>
      <c r="E77" s="594"/>
      <c r="F77" s="594"/>
      <c r="G77" s="595"/>
      <c r="I77" s="236"/>
      <c r="K77" s="236"/>
      <c r="L77" s="237" t="s">
        <v>967</v>
      </c>
      <c r="O77" s="225">
        <v>3</v>
      </c>
    </row>
    <row r="78" spans="1:80">
      <c r="A78" s="234"/>
      <c r="B78" s="235"/>
      <c r="C78" s="593" t="s">
        <v>968</v>
      </c>
      <c r="D78" s="594"/>
      <c r="E78" s="594"/>
      <c r="F78" s="594"/>
      <c r="G78" s="595"/>
      <c r="I78" s="236"/>
      <c r="K78" s="236"/>
      <c r="L78" s="237" t="s">
        <v>968</v>
      </c>
      <c r="O78" s="225">
        <v>3</v>
      </c>
    </row>
    <row r="79" spans="1:80">
      <c r="A79" s="234"/>
      <c r="B79" s="235"/>
      <c r="C79" s="593" t="s">
        <v>969</v>
      </c>
      <c r="D79" s="594"/>
      <c r="E79" s="594"/>
      <c r="F79" s="594"/>
      <c r="G79" s="595"/>
      <c r="I79" s="236"/>
      <c r="K79" s="236"/>
      <c r="L79" s="237" t="s">
        <v>969</v>
      </c>
      <c r="O79" s="225">
        <v>3</v>
      </c>
    </row>
    <row r="80" spans="1:80">
      <c r="A80" s="234"/>
      <c r="B80" s="235"/>
      <c r="C80" s="593" t="s">
        <v>970</v>
      </c>
      <c r="D80" s="594"/>
      <c r="E80" s="594"/>
      <c r="F80" s="594"/>
      <c r="G80" s="595"/>
      <c r="I80" s="236"/>
      <c r="K80" s="236"/>
      <c r="L80" s="237" t="s">
        <v>970</v>
      </c>
      <c r="O80" s="225">
        <v>3</v>
      </c>
    </row>
    <row r="81" spans="1:80">
      <c r="A81" s="234"/>
      <c r="B81" s="235"/>
      <c r="C81" s="593" t="s">
        <v>971</v>
      </c>
      <c r="D81" s="594"/>
      <c r="E81" s="594"/>
      <c r="F81" s="594"/>
      <c r="G81" s="595"/>
      <c r="I81" s="236"/>
      <c r="K81" s="236"/>
      <c r="L81" s="237" t="s">
        <v>971</v>
      </c>
      <c r="O81" s="225">
        <v>3</v>
      </c>
    </row>
    <row r="82" spans="1:80">
      <c r="A82" s="234"/>
      <c r="B82" s="235"/>
      <c r="C82" s="593" t="s">
        <v>972</v>
      </c>
      <c r="D82" s="594"/>
      <c r="E82" s="594"/>
      <c r="F82" s="594"/>
      <c r="G82" s="595"/>
      <c r="I82" s="236"/>
      <c r="K82" s="236"/>
      <c r="L82" s="237" t="s">
        <v>972</v>
      </c>
      <c r="O82" s="225">
        <v>3</v>
      </c>
    </row>
    <row r="83" spans="1:80">
      <c r="A83" s="234"/>
      <c r="B83" s="235"/>
      <c r="C83" s="593" t="s">
        <v>973</v>
      </c>
      <c r="D83" s="594"/>
      <c r="E83" s="594"/>
      <c r="F83" s="594"/>
      <c r="G83" s="595"/>
      <c r="I83" s="236"/>
      <c r="K83" s="236"/>
      <c r="L83" s="237" t="s">
        <v>973</v>
      </c>
      <c r="O83" s="225">
        <v>3</v>
      </c>
    </row>
    <row r="84" spans="1:80">
      <c r="A84" s="234"/>
      <c r="B84" s="235"/>
      <c r="C84" s="593" t="s">
        <v>974</v>
      </c>
      <c r="D84" s="594"/>
      <c r="E84" s="594"/>
      <c r="F84" s="594"/>
      <c r="G84" s="595"/>
      <c r="I84" s="236"/>
      <c r="K84" s="236"/>
      <c r="L84" s="237" t="s">
        <v>974</v>
      </c>
      <c r="O84" s="225">
        <v>3</v>
      </c>
    </row>
    <row r="85" spans="1:80">
      <c r="A85" s="234"/>
      <c r="B85" s="238"/>
      <c r="C85" s="591" t="s">
        <v>162</v>
      </c>
      <c r="D85" s="592"/>
      <c r="E85" s="239">
        <v>0</v>
      </c>
      <c r="F85" s="240"/>
      <c r="G85" s="241"/>
      <c r="H85" s="242"/>
      <c r="I85" s="236"/>
      <c r="J85" s="243"/>
      <c r="K85" s="236"/>
      <c r="M85" s="237" t="s">
        <v>162</v>
      </c>
      <c r="O85" s="225"/>
    </row>
    <row r="86" spans="1:80">
      <c r="A86" s="234"/>
      <c r="B86" s="238"/>
      <c r="C86" s="591" t="s">
        <v>163</v>
      </c>
      <c r="D86" s="592"/>
      <c r="E86" s="239">
        <v>0</v>
      </c>
      <c r="F86" s="240"/>
      <c r="G86" s="241"/>
      <c r="H86" s="242"/>
      <c r="I86" s="236"/>
      <c r="J86" s="243"/>
      <c r="K86" s="236"/>
      <c r="M86" s="237" t="s">
        <v>163</v>
      </c>
      <c r="O86" s="225"/>
    </row>
    <row r="87" spans="1:80">
      <c r="A87" s="234"/>
      <c r="B87" s="238"/>
      <c r="C87" s="591" t="s">
        <v>975</v>
      </c>
      <c r="D87" s="592"/>
      <c r="E87" s="239">
        <v>3</v>
      </c>
      <c r="F87" s="240"/>
      <c r="G87" s="241"/>
      <c r="H87" s="242"/>
      <c r="I87" s="236"/>
      <c r="J87" s="243"/>
      <c r="K87" s="236"/>
      <c r="M87" s="237" t="s">
        <v>975</v>
      </c>
      <c r="O87" s="225"/>
    </row>
    <row r="88" spans="1:80">
      <c r="A88" s="226">
        <v>12</v>
      </c>
      <c r="B88" s="227" t="s">
        <v>976</v>
      </c>
      <c r="C88" s="228" t="s">
        <v>977</v>
      </c>
      <c r="D88" s="229" t="s">
        <v>107</v>
      </c>
      <c r="E88" s="230">
        <v>1</v>
      </c>
      <c r="F88" s="545"/>
      <c r="G88" s="231">
        <f>E88*F88</f>
        <v>0</v>
      </c>
      <c r="H88" s="232">
        <v>0.32272000000000001</v>
      </c>
      <c r="I88" s="233">
        <f>E88*H88</f>
        <v>0.32272000000000001</v>
      </c>
      <c r="J88" s="232">
        <v>0</v>
      </c>
      <c r="K88" s="233">
        <f>E88*J88</f>
        <v>0</v>
      </c>
      <c r="O88" s="225">
        <v>2</v>
      </c>
      <c r="AA88" s="198">
        <v>1</v>
      </c>
      <c r="AB88" s="198">
        <v>1</v>
      </c>
      <c r="AC88" s="198">
        <v>1</v>
      </c>
      <c r="AZ88" s="198">
        <v>1</v>
      </c>
      <c r="BA88" s="198">
        <f>IF(AZ88=1,G88,0)</f>
        <v>0</v>
      </c>
      <c r="BB88" s="198">
        <f>IF(AZ88=2,G88,0)</f>
        <v>0</v>
      </c>
      <c r="BC88" s="198">
        <f>IF(AZ88=3,G88,0)</f>
        <v>0</v>
      </c>
      <c r="BD88" s="198">
        <f>IF(AZ88=4,G88,0)</f>
        <v>0</v>
      </c>
      <c r="BE88" s="198">
        <f>IF(AZ88=5,G88,0)</f>
        <v>0</v>
      </c>
      <c r="CA88" s="225">
        <v>1</v>
      </c>
      <c r="CB88" s="225">
        <v>1</v>
      </c>
    </row>
    <row r="89" spans="1:80">
      <c r="A89" s="234"/>
      <c r="B89" s="238"/>
      <c r="C89" s="591" t="s">
        <v>162</v>
      </c>
      <c r="D89" s="592"/>
      <c r="E89" s="239">
        <v>0</v>
      </c>
      <c r="F89" s="240"/>
      <c r="G89" s="241"/>
      <c r="H89" s="242"/>
      <c r="I89" s="236"/>
      <c r="J89" s="243"/>
      <c r="K89" s="236"/>
      <c r="M89" s="237" t="s">
        <v>162</v>
      </c>
      <c r="O89" s="225"/>
    </row>
    <row r="90" spans="1:80">
      <c r="A90" s="234"/>
      <c r="B90" s="238"/>
      <c r="C90" s="591" t="s">
        <v>163</v>
      </c>
      <c r="D90" s="592"/>
      <c r="E90" s="239">
        <v>0</v>
      </c>
      <c r="F90" s="240"/>
      <c r="G90" s="241"/>
      <c r="H90" s="242"/>
      <c r="I90" s="236"/>
      <c r="J90" s="243"/>
      <c r="K90" s="236"/>
      <c r="M90" s="237" t="s">
        <v>163</v>
      </c>
      <c r="O90" s="225"/>
    </row>
    <row r="91" spans="1:80">
      <c r="A91" s="234"/>
      <c r="B91" s="238"/>
      <c r="C91" s="591" t="s">
        <v>978</v>
      </c>
      <c r="D91" s="592"/>
      <c r="E91" s="239">
        <v>1</v>
      </c>
      <c r="F91" s="240"/>
      <c r="G91" s="241"/>
      <c r="H91" s="242"/>
      <c r="I91" s="236"/>
      <c r="J91" s="243"/>
      <c r="K91" s="236"/>
      <c r="M91" s="237" t="s">
        <v>978</v>
      </c>
      <c r="O91" s="225"/>
    </row>
    <row r="92" spans="1:80">
      <c r="A92" s="244"/>
      <c r="B92" s="245" t="s">
        <v>90</v>
      </c>
      <c r="C92" s="246" t="s">
        <v>964</v>
      </c>
      <c r="D92" s="247"/>
      <c r="E92" s="248"/>
      <c r="F92" s="249"/>
      <c r="G92" s="250">
        <f>SUM(G75:G91)</f>
        <v>0</v>
      </c>
      <c r="H92" s="251"/>
      <c r="I92" s="252">
        <f>SUM(I75:I91)</f>
        <v>2.7294999999999998</v>
      </c>
      <c r="J92" s="251"/>
      <c r="K92" s="252">
        <f>SUM(K75:K91)</f>
        <v>0</v>
      </c>
      <c r="O92" s="225">
        <v>4</v>
      </c>
      <c r="BA92" s="253">
        <f>SUM(BA75:BA91)</f>
        <v>0</v>
      </c>
      <c r="BB92" s="253">
        <f>SUM(BB75:BB91)</f>
        <v>0</v>
      </c>
      <c r="BC92" s="253">
        <f>SUM(BC75:BC91)</f>
        <v>0</v>
      </c>
      <c r="BD92" s="253">
        <f>SUM(BD75:BD91)</f>
        <v>0</v>
      </c>
      <c r="BE92" s="253">
        <f>SUM(BE75:BE91)</f>
        <v>0</v>
      </c>
    </row>
    <row r="93" spans="1:80">
      <c r="A93" s="215" t="s">
        <v>87</v>
      </c>
      <c r="B93" s="216" t="s">
        <v>979</v>
      </c>
      <c r="C93" s="217" t="s">
        <v>980</v>
      </c>
      <c r="D93" s="218"/>
      <c r="E93" s="219"/>
      <c r="F93" s="219"/>
      <c r="G93" s="220"/>
      <c r="H93" s="221"/>
      <c r="I93" s="222"/>
      <c r="J93" s="223"/>
      <c r="K93" s="224"/>
      <c r="O93" s="225">
        <v>1</v>
      </c>
    </row>
    <row r="94" spans="1:80" ht="22.5">
      <c r="A94" s="226">
        <v>13</v>
      </c>
      <c r="B94" s="227" t="s">
        <v>982</v>
      </c>
      <c r="C94" s="228" t="s">
        <v>983</v>
      </c>
      <c r="D94" s="229" t="s">
        <v>123</v>
      </c>
      <c r="E94" s="230">
        <v>31.5</v>
      </c>
      <c r="F94" s="545"/>
      <c r="G94" s="231">
        <f>E94*F94</f>
        <v>0</v>
      </c>
      <c r="H94" s="232">
        <v>5.2595599999999999E-3</v>
      </c>
      <c r="I94" s="233">
        <f>E94*H94</f>
        <v>0.16567614</v>
      </c>
      <c r="J94" s="232">
        <v>0</v>
      </c>
      <c r="K94" s="233">
        <f>E94*J94</f>
        <v>0</v>
      </c>
      <c r="O94" s="225">
        <v>2</v>
      </c>
      <c r="AA94" s="198">
        <v>1</v>
      </c>
      <c r="AB94" s="198">
        <v>1</v>
      </c>
      <c r="AC94" s="198">
        <v>1</v>
      </c>
      <c r="AZ94" s="198">
        <v>1</v>
      </c>
      <c r="BA94" s="198">
        <f>IF(AZ94=1,G94,0)</f>
        <v>0</v>
      </c>
      <c r="BB94" s="198">
        <f>IF(AZ94=2,G94,0)</f>
        <v>0</v>
      </c>
      <c r="BC94" s="198">
        <f>IF(AZ94=3,G94,0)</f>
        <v>0</v>
      </c>
      <c r="BD94" s="198">
        <f>IF(AZ94=4,G94,0)</f>
        <v>0</v>
      </c>
      <c r="BE94" s="198">
        <f>IF(AZ94=5,G94,0)</f>
        <v>0</v>
      </c>
      <c r="CA94" s="225">
        <v>1</v>
      </c>
      <c r="CB94" s="225">
        <v>1</v>
      </c>
    </row>
    <row r="95" spans="1:80">
      <c r="A95" s="234"/>
      <c r="B95" s="235"/>
      <c r="C95" s="593" t="s">
        <v>111</v>
      </c>
      <c r="D95" s="594"/>
      <c r="E95" s="594"/>
      <c r="F95" s="594"/>
      <c r="G95" s="595"/>
      <c r="I95" s="236"/>
      <c r="K95" s="236"/>
      <c r="L95" s="237" t="s">
        <v>111</v>
      </c>
      <c r="O95" s="225">
        <v>3</v>
      </c>
    </row>
    <row r="96" spans="1:80" ht="56.25">
      <c r="A96" s="234"/>
      <c r="B96" s="235"/>
      <c r="C96" s="593" t="s">
        <v>984</v>
      </c>
      <c r="D96" s="594"/>
      <c r="E96" s="594"/>
      <c r="F96" s="594"/>
      <c r="G96" s="595"/>
      <c r="I96" s="236"/>
      <c r="K96" s="236"/>
      <c r="L96" s="237" t="s">
        <v>984</v>
      </c>
      <c r="O96" s="225">
        <v>3</v>
      </c>
    </row>
    <row r="97" spans="1:80">
      <c r="A97" s="234"/>
      <c r="B97" s="238"/>
      <c r="C97" s="591" t="s">
        <v>162</v>
      </c>
      <c r="D97" s="592"/>
      <c r="E97" s="239">
        <v>0</v>
      </c>
      <c r="F97" s="240"/>
      <c r="G97" s="241"/>
      <c r="H97" s="242"/>
      <c r="I97" s="236"/>
      <c r="J97" s="243"/>
      <c r="K97" s="236"/>
      <c r="M97" s="237" t="s">
        <v>162</v>
      </c>
      <c r="O97" s="225"/>
    </row>
    <row r="98" spans="1:80">
      <c r="A98" s="234"/>
      <c r="B98" s="238"/>
      <c r="C98" s="591" t="s">
        <v>163</v>
      </c>
      <c r="D98" s="592"/>
      <c r="E98" s="239">
        <v>0</v>
      </c>
      <c r="F98" s="240"/>
      <c r="G98" s="241"/>
      <c r="H98" s="242"/>
      <c r="I98" s="236"/>
      <c r="J98" s="243"/>
      <c r="K98" s="236"/>
      <c r="M98" s="237" t="s">
        <v>163</v>
      </c>
      <c r="O98" s="225"/>
    </row>
    <row r="99" spans="1:80">
      <c r="A99" s="234"/>
      <c r="B99" s="238"/>
      <c r="C99" s="591" t="s">
        <v>985</v>
      </c>
      <c r="D99" s="592"/>
      <c r="E99" s="239">
        <v>31.5</v>
      </c>
      <c r="F99" s="240"/>
      <c r="G99" s="241"/>
      <c r="H99" s="242"/>
      <c r="I99" s="236"/>
      <c r="J99" s="243"/>
      <c r="K99" s="236"/>
      <c r="M99" s="237" t="s">
        <v>985</v>
      </c>
      <c r="O99" s="225"/>
    </row>
    <row r="100" spans="1:80">
      <c r="A100" s="244"/>
      <c r="B100" s="245" t="s">
        <v>90</v>
      </c>
      <c r="C100" s="246" t="s">
        <v>981</v>
      </c>
      <c r="D100" s="247"/>
      <c r="E100" s="248"/>
      <c r="F100" s="249"/>
      <c r="G100" s="250">
        <f>SUM(G93:G99)</f>
        <v>0</v>
      </c>
      <c r="H100" s="251"/>
      <c r="I100" s="252">
        <f>SUM(I93:I99)</f>
        <v>0.16567614</v>
      </c>
      <c r="J100" s="251"/>
      <c r="K100" s="252">
        <f>SUM(K93:K99)</f>
        <v>0</v>
      </c>
      <c r="O100" s="225">
        <v>4</v>
      </c>
      <c r="BA100" s="253">
        <f>SUM(BA93:BA99)</f>
        <v>0</v>
      </c>
      <c r="BB100" s="253">
        <f>SUM(BB93:BB99)</f>
        <v>0</v>
      </c>
      <c r="BC100" s="253">
        <f>SUM(BC93:BC99)</f>
        <v>0</v>
      </c>
      <c r="BD100" s="253">
        <f>SUM(BD93:BD99)</f>
        <v>0</v>
      </c>
      <c r="BE100" s="253">
        <f>SUM(BE93:BE99)</f>
        <v>0</v>
      </c>
    </row>
    <row r="101" spans="1:80">
      <c r="A101" s="215" t="s">
        <v>87</v>
      </c>
      <c r="B101" s="216" t="s">
        <v>986</v>
      </c>
      <c r="C101" s="217" t="s">
        <v>987</v>
      </c>
      <c r="D101" s="218"/>
      <c r="E101" s="219"/>
      <c r="F101" s="219"/>
      <c r="G101" s="220"/>
      <c r="H101" s="221"/>
      <c r="I101" s="222"/>
      <c r="J101" s="223"/>
      <c r="K101" s="224"/>
      <c r="O101" s="225">
        <v>1</v>
      </c>
    </row>
    <row r="102" spans="1:80" ht="22.5">
      <c r="A102" s="226">
        <v>14</v>
      </c>
      <c r="B102" s="227" t="s">
        <v>989</v>
      </c>
      <c r="C102" s="228" t="s">
        <v>990</v>
      </c>
      <c r="D102" s="229" t="s">
        <v>123</v>
      </c>
      <c r="E102" s="230">
        <v>20</v>
      </c>
      <c r="F102" s="545"/>
      <c r="G102" s="231">
        <f>E102*F102</f>
        <v>0</v>
      </c>
      <c r="H102" s="232">
        <v>0.12501000000000001</v>
      </c>
      <c r="I102" s="233">
        <f>E102*H102</f>
        <v>2.5002000000000004</v>
      </c>
      <c r="J102" s="232">
        <v>0</v>
      </c>
      <c r="K102" s="233">
        <f>E102*J102</f>
        <v>0</v>
      </c>
      <c r="O102" s="225">
        <v>2</v>
      </c>
      <c r="AA102" s="198">
        <v>1</v>
      </c>
      <c r="AB102" s="198">
        <v>1</v>
      </c>
      <c r="AC102" s="198">
        <v>1</v>
      </c>
      <c r="AZ102" s="198">
        <v>1</v>
      </c>
      <c r="BA102" s="198">
        <f>IF(AZ102=1,G102,0)</f>
        <v>0</v>
      </c>
      <c r="BB102" s="198">
        <f>IF(AZ102=2,G102,0)</f>
        <v>0</v>
      </c>
      <c r="BC102" s="198">
        <f>IF(AZ102=3,G102,0)</f>
        <v>0</v>
      </c>
      <c r="BD102" s="198">
        <f>IF(AZ102=4,G102,0)</f>
        <v>0</v>
      </c>
      <c r="BE102" s="198">
        <f>IF(AZ102=5,G102,0)</f>
        <v>0</v>
      </c>
      <c r="CA102" s="225">
        <v>1</v>
      </c>
      <c r="CB102" s="225">
        <v>1</v>
      </c>
    </row>
    <row r="103" spans="1:80">
      <c r="A103" s="234"/>
      <c r="B103" s="235"/>
      <c r="C103" s="593" t="s">
        <v>991</v>
      </c>
      <c r="D103" s="594"/>
      <c r="E103" s="594"/>
      <c r="F103" s="594"/>
      <c r="G103" s="595"/>
      <c r="I103" s="236"/>
      <c r="K103" s="236"/>
      <c r="L103" s="237" t="s">
        <v>991</v>
      </c>
      <c r="O103" s="225">
        <v>3</v>
      </c>
    </row>
    <row r="104" spans="1:80">
      <c r="A104" s="234"/>
      <c r="B104" s="238"/>
      <c r="C104" s="591" t="s">
        <v>162</v>
      </c>
      <c r="D104" s="592"/>
      <c r="E104" s="239">
        <v>0</v>
      </c>
      <c r="F104" s="240"/>
      <c r="G104" s="241"/>
      <c r="H104" s="242"/>
      <c r="I104" s="236"/>
      <c r="J104" s="243"/>
      <c r="K104" s="236"/>
      <c r="M104" s="237" t="s">
        <v>162</v>
      </c>
      <c r="O104" s="225"/>
    </row>
    <row r="105" spans="1:80">
      <c r="A105" s="234"/>
      <c r="B105" s="238"/>
      <c r="C105" s="591" t="s">
        <v>163</v>
      </c>
      <c r="D105" s="592"/>
      <c r="E105" s="239">
        <v>0</v>
      </c>
      <c r="F105" s="240"/>
      <c r="G105" s="241"/>
      <c r="H105" s="242"/>
      <c r="I105" s="236"/>
      <c r="J105" s="243"/>
      <c r="K105" s="236"/>
      <c r="M105" s="237" t="s">
        <v>163</v>
      </c>
      <c r="O105" s="225"/>
    </row>
    <row r="106" spans="1:80">
      <c r="A106" s="234"/>
      <c r="B106" s="238"/>
      <c r="C106" s="591" t="s">
        <v>992</v>
      </c>
      <c r="D106" s="592"/>
      <c r="E106" s="239">
        <v>20</v>
      </c>
      <c r="F106" s="240"/>
      <c r="G106" s="241"/>
      <c r="H106" s="242"/>
      <c r="I106" s="236"/>
      <c r="J106" s="243"/>
      <c r="K106" s="236"/>
      <c r="M106" s="237" t="s">
        <v>992</v>
      </c>
      <c r="O106" s="225"/>
    </row>
    <row r="107" spans="1:80" ht="22.5">
      <c r="A107" s="226">
        <v>15</v>
      </c>
      <c r="B107" s="227" t="s">
        <v>993</v>
      </c>
      <c r="C107" s="228" t="s">
        <v>994</v>
      </c>
      <c r="D107" s="229" t="s">
        <v>123</v>
      </c>
      <c r="E107" s="230">
        <v>186</v>
      </c>
      <c r="F107" s="545"/>
      <c r="G107" s="231">
        <f>E107*F107</f>
        <v>0</v>
      </c>
      <c r="H107" s="232">
        <v>0.22486999999999999</v>
      </c>
      <c r="I107" s="233">
        <f>E107*H107</f>
        <v>41.82582</v>
      </c>
      <c r="J107" s="232">
        <v>0</v>
      </c>
      <c r="K107" s="233">
        <f>E107*J107</f>
        <v>0</v>
      </c>
      <c r="O107" s="225">
        <v>2</v>
      </c>
      <c r="AA107" s="198">
        <v>1</v>
      </c>
      <c r="AB107" s="198">
        <v>1</v>
      </c>
      <c r="AC107" s="198">
        <v>1</v>
      </c>
      <c r="AZ107" s="198">
        <v>1</v>
      </c>
      <c r="BA107" s="198">
        <f>IF(AZ107=1,G107,0)</f>
        <v>0</v>
      </c>
      <c r="BB107" s="198">
        <f>IF(AZ107=2,G107,0)</f>
        <v>0</v>
      </c>
      <c r="BC107" s="198">
        <f>IF(AZ107=3,G107,0)</f>
        <v>0</v>
      </c>
      <c r="BD107" s="198">
        <f>IF(AZ107=4,G107,0)</f>
        <v>0</v>
      </c>
      <c r="BE107" s="198">
        <f>IF(AZ107=5,G107,0)</f>
        <v>0</v>
      </c>
      <c r="CA107" s="225">
        <v>1</v>
      </c>
      <c r="CB107" s="225">
        <v>1</v>
      </c>
    </row>
    <row r="108" spans="1:80">
      <c r="A108" s="234"/>
      <c r="B108" s="235"/>
      <c r="C108" s="593" t="s">
        <v>995</v>
      </c>
      <c r="D108" s="594"/>
      <c r="E108" s="594"/>
      <c r="F108" s="594"/>
      <c r="G108" s="595"/>
      <c r="I108" s="236"/>
      <c r="K108" s="236"/>
      <c r="L108" s="237" t="s">
        <v>995</v>
      </c>
      <c r="O108" s="225">
        <v>3</v>
      </c>
    </row>
    <row r="109" spans="1:80">
      <c r="A109" s="234"/>
      <c r="B109" s="238"/>
      <c r="C109" s="591" t="s">
        <v>162</v>
      </c>
      <c r="D109" s="592"/>
      <c r="E109" s="239">
        <v>0</v>
      </c>
      <c r="F109" s="240"/>
      <c r="G109" s="241"/>
      <c r="H109" s="242"/>
      <c r="I109" s="236"/>
      <c r="J109" s="243"/>
      <c r="K109" s="236"/>
      <c r="M109" s="237" t="s">
        <v>162</v>
      </c>
      <c r="O109" s="225"/>
    </row>
    <row r="110" spans="1:80">
      <c r="A110" s="234"/>
      <c r="B110" s="238"/>
      <c r="C110" s="591" t="s">
        <v>163</v>
      </c>
      <c r="D110" s="592"/>
      <c r="E110" s="239">
        <v>0</v>
      </c>
      <c r="F110" s="240"/>
      <c r="G110" s="241"/>
      <c r="H110" s="242"/>
      <c r="I110" s="236"/>
      <c r="J110" s="243"/>
      <c r="K110" s="236"/>
      <c r="M110" s="237" t="s">
        <v>163</v>
      </c>
      <c r="O110" s="225"/>
    </row>
    <row r="111" spans="1:80">
      <c r="A111" s="234"/>
      <c r="B111" s="238"/>
      <c r="C111" s="591" t="s">
        <v>996</v>
      </c>
      <c r="D111" s="592"/>
      <c r="E111" s="239">
        <v>186</v>
      </c>
      <c r="F111" s="240"/>
      <c r="G111" s="241"/>
      <c r="H111" s="242"/>
      <c r="I111" s="236"/>
      <c r="J111" s="243"/>
      <c r="K111" s="236"/>
      <c r="M111" s="237" t="s">
        <v>996</v>
      </c>
      <c r="O111" s="225"/>
    </row>
    <row r="112" spans="1:80" ht="22.5">
      <c r="A112" s="226">
        <v>16</v>
      </c>
      <c r="B112" s="227" t="s">
        <v>997</v>
      </c>
      <c r="C112" s="228" t="s">
        <v>998</v>
      </c>
      <c r="D112" s="229" t="s">
        <v>123</v>
      </c>
      <c r="E112" s="230">
        <v>36</v>
      </c>
      <c r="F112" s="545"/>
      <c r="G112" s="231">
        <f>E112*F112</f>
        <v>0</v>
      </c>
      <c r="H112" s="232">
        <v>0</v>
      </c>
      <c r="I112" s="233">
        <f>E112*H112</f>
        <v>0</v>
      </c>
      <c r="J112" s="232">
        <v>0</v>
      </c>
      <c r="K112" s="233">
        <f>E112*J112</f>
        <v>0</v>
      </c>
      <c r="O112" s="225">
        <v>2</v>
      </c>
      <c r="AA112" s="198">
        <v>1</v>
      </c>
      <c r="AB112" s="198">
        <v>1</v>
      </c>
      <c r="AC112" s="198">
        <v>1</v>
      </c>
      <c r="AZ112" s="198">
        <v>1</v>
      </c>
      <c r="BA112" s="198">
        <f>IF(AZ112=1,G112,0)</f>
        <v>0</v>
      </c>
      <c r="BB112" s="198">
        <f>IF(AZ112=2,G112,0)</f>
        <v>0</v>
      </c>
      <c r="BC112" s="198">
        <f>IF(AZ112=3,G112,0)</f>
        <v>0</v>
      </c>
      <c r="BD112" s="198">
        <f>IF(AZ112=4,G112,0)</f>
        <v>0</v>
      </c>
      <c r="BE112" s="198">
        <f>IF(AZ112=5,G112,0)</f>
        <v>0</v>
      </c>
      <c r="CA112" s="225">
        <v>1</v>
      </c>
      <c r="CB112" s="225">
        <v>1</v>
      </c>
    </row>
    <row r="113" spans="1:80">
      <c r="A113" s="234"/>
      <c r="B113" s="238"/>
      <c r="C113" s="591" t="s">
        <v>162</v>
      </c>
      <c r="D113" s="592"/>
      <c r="E113" s="239">
        <v>0</v>
      </c>
      <c r="F113" s="240"/>
      <c r="G113" s="241"/>
      <c r="H113" s="242"/>
      <c r="I113" s="236"/>
      <c r="J113" s="243"/>
      <c r="K113" s="236"/>
      <c r="M113" s="237" t="s">
        <v>162</v>
      </c>
      <c r="O113" s="225"/>
    </row>
    <row r="114" spans="1:80">
      <c r="A114" s="234"/>
      <c r="B114" s="238"/>
      <c r="C114" s="591" t="s">
        <v>163</v>
      </c>
      <c r="D114" s="592"/>
      <c r="E114" s="239">
        <v>0</v>
      </c>
      <c r="F114" s="240"/>
      <c r="G114" s="241"/>
      <c r="H114" s="242"/>
      <c r="I114" s="236"/>
      <c r="J114" s="243"/>
      <c r="K114" s="236"/>
      <c r="M114" s="237" t="s">
        <v>163</v>
      </c>
      <c r="O114" s="225"/>
    </row>
    <row r="115" spans="1:80">
      <c r="A115" s="234"/>
      <c r="B115" s="238"/>
      <c r="C115" s="591" t="s">
        <v>999</v>
      </c>
      <c r="D115" s="592"/>
      <c r="E115" s="239">
        <v>36</v>
      </c>
      <c r="F115" s="240"/>
      <c r="G115" s="241"/>
      <c r="H115" s="242"/>
      <c r="I115" s="236"/>
      <c r="J115" s="243"/>
      <c r="K115" s="236"/>
      <c r="M115" s="237" t="s">
        <v>999</v>
      </c>
      <c r="O115" s="225"/>
    </row>
    <row r="116" spans="1:80">
      <c r="A116" s="244"/>
      <c r="B116" s="245" t="s">
        <v>90</v>
      </c>
      <c r="C116" s="246" t="s">
        <v>988</v>
      </c>
      <c r="D116" s="247"/>
      <c r="E116" s="248"/>
      <c r="F116" s="249"/>
      <c r="G116" s="250">
        <f>SUM(G101:G115)</f>
        <v>0</v>
      </c>
      <c r="H116" s="251"/>
      <c r="I116" s="252">
        <f>SUM(I101:I115)</f>
        <v>44.32602</v>
      </c>
      <c r="J116" s="251"/>
      <c r="K116" s="252">
        <f>SUM(K101:K115)</f>
        <v>0</v>
      </c>
      <c r="O116" s="225">
        <v>4</v>
      </c>
      <c r="BA116" s="253">
        <f>SUM(BA101:BA115)</f>
        <v>0</v>
      </c>
      <c r="BB116" s="253">
        <f>SUM(BB101:BB115)</f>
        <v>0</v>
      </c>
      <c r="BC116" s="253">
        <f>SUM(BC101:BC115)</f>
        <v>0</v>
      </c>
      <c r="BD116" s="253">
        <f>SUM(BD101:BD115)</f>
        <v>0</v>
      </c>
      <c r="BE116" s="253">
        <f>SUM(BE101:BE115)</f>
        <v>0</v>
      </c>
    </row>
    <row r="117" spans="1:80">
      <c r="A117" s="215" t="s">
        <v>87</v>
      </c>
      <c r="B117" s="216" t="s">
        <v>1000</v>
      </c>
      <c r="C117" s="217" t="s">
        <v>1001</v>
      </c>
      <c r="D117" s="218"/>
      <c r="E117" s="219"/>
      <c r="F117" s="219"/>
      <c r="G117" s="220"/>
      <c r="H117" s="221"/>
      <c r="I117" s="222"/>
      <c r="J117" s="223"/>
      <c r="K117" s="224"/>
      <c r="O117" s="225">
        <v>1</v>
      </c>
    </row>
    <row r="118" spans="1:80">
      <c r="A118" s="226">
        <v>17</v>
      </c>
      <c r="B118" s="227" t="s">
        <v>1003</v>
      </c>
      <c r="C118" s="228" t="s">
        <v>1004</v>
      </c>
      <c r="D118" s="229" t="s">
        <v>123</v>
      </c>
      <c r="E118" s="230">
        <v>46</v>
      </c>
      <c r="F118" s="545"/>
      <c r="G118" s="231">
        <f>E118*F118</f>
        <v>0</v>
      </c>
      <c r="H118" s="232">
        <v>0.18207000000000001</v>
      </c>
      <c r="I118" s="233">
        <f>E118*H118</f>
        <v>8.3752200000000006</v>
      </c>
      <c r="J118" s="232">
        <v>0</v>
      </c>
      <c r="K118" s="233">
        <f>E118*J118</f>
        <v>0</v>
      </c>
      <c r="O118" s="225">
        <v>2</v>
      </c>
      <c r="AA118" s="198">
        <v>1</v>
      </c>
      <c r="AB118" s="198">
        <v>1</v>
      </c>
      <c r="AC118" s="198">
        <v>1</v>
      </c>
      <c r="AZ118" s="198">
        <v>1</v>
      </c>
      <c r="BA118" s="198">
        <f>IF(AZ118=1,G118,0)</f>
        <v>0</v>
      </c>
      <c r="BB118" s="198">
        <f>IF(AZ118=2,G118,0)</f>
        <v>0</v>
      </c>
      <c r="BC118" s="198">
        <f>IF(AZ118=3,G118,0)</f>
        <v>0</v>
      </c>
      <c r="BD118" s="198">
        <f>IF(AZ118=4,G118,0)</f>
        <v>0</v>
      </c>
      <c r="BE118" s="198">
        <f>IF(AZ118=5,G118,0)</f>
        <v>0</v>
      </c>
      <c r="CA118" s="225">
        <v>1</v>
      </c>
      <c r="CB118" s="225">
        <v>1</v>
      </c>
    </row>
    <row r="119" spans="1:80">
      <c r="A119" s="234"/>
      <c r="B119" s="235"/>
      <c r="C119" s="593" t="s">
        <v>1005</v>
      </c>
      <c r="D119" s="594"/>
      <c r="E119" s="594"/>
      <c r="F119" s="594"/>
      <c r="G119" s="595"/>
      <c r="I119" s="236"/>
      <c r="K119" s="236"/>
      <c r="L119" s="237" t="s">
        <v>1005</v>
      </c>
      <c r="O119" s="225">
        <v>3</v>
      </c>
    </row>
    <row r="120" spans="1:80">
      <c r="A120" s="234"/>
      <c r="B120" s="238"/>
      <c r="C120" s="591" t="s">
        <v>162</v>
      </c>
      <c r="D120" s="592"/>
      <c r="E120" s="239">
        <v>0</v>
      </c>
      <c r="F120" s="240"/>
      <c r="G120" s="241"/>
      <c r="H120" s="242"/>
      <c r="I120" s="236"/>
      <c r="J120" s="243"/>
      <c r="K120" s="236"/>
      <c r="M120" s="237" t="s">
        <v>162</v>
      </c>
      <c r="O120" s="225"/>
    </row>
    <row r="121" spans="1:80">
      <c r="A121" s="234"/>
      <c r="B121" s="238"/>
      <c r="C121" s="591" t="s">
        <v>163</v>
      </c>
      <c r="D121" s="592"/>
      <c r="E121" s="239">
        <v>0</v>
      </c>
      <c r="F121" s="240"/>
      <c r="G121" s="241"/>
      <c r="H121" s="242"/>
      <c r="I121" s="236"/>
      <c r="J121" s="243"/>
      <c r="K121" s="236"/>
      <c r="M121" s="237" t="s">
        <v>163</v>
      </c>
      <c r="O121" s="225"/>
    </row>
    <row r="122" spans="1:80">
      <c r="A122" s="234"/>
      <c r="B122" s="238"/>
      <c r="C122" s="591" t="s">
        <v>1006</v>
      </c>
      <c r="D122" s="592"/>
      <c r="E122" s="239">
        <v>26</v>
      </c>
      <c r="F122" s="240"/>
      <c r="G122" s="241"/>
      <c r="H122" s="242"/>
      <c r="I122" s="236"/>
      <c r="J122" s="243"/>
      <c r="K122" s="236"/>
      <c r="M122" s="237" t="s">
        <v>1006</v>
      </c>
      <c r="O122" s="225"/>
    </row>
    <row r="123" spans="1:80">
      <c r="A123" s="234"/>
      <c r="B123" s="238"/>
      <c r="C123" s="591" t="s">
        <v>925</v>
      </c>
      <c r="D123" s="592"/>
      <c r="E123" s="239">
        <v>20</v>
      </c>
      <c r="F123" s="240"/>
      <c r="G123" s="241"/>
      <c r="H123" s="242"/>
      <c r="I123" s="236"/>
      <c r="J123" s="243"/>
      <c r="K123" s="236"/>
      <c r="M123" s="237" t="s">
        <v>925</v>
      </c>
      <c r="O123" s="225"/>
    </row>
    <row r="124" spans="1:80">
      <c r="A124" s="226">
        <v>18</v>
      </c>
      <c r="B124" s="227" t="s">
        <v>1007</v>
      </c>
      <c r="C124" s="228" t="s">
        <v>1008</v>
      </c>
      <c r="D124" s="229" t="s">
        <v>107</v>
      </c>
      <c r="E124" s="230">
        <v>91.818200000000004</v>
      </c>
      <c r="F124" s="545"/>
      <c r="G124" s="231">
        <f>E124*F124</f>
        <v>0</v>
      </c>
      <c r="H124" s="232">
        <v>4.3999999999999997E-2</v>
      </c>
      <c r="I124" s="233">
        <f>E124*H124</f>
        <v>4.0400007999999996</v>
      </c>
      <c r="J124" s="232"/>
      <c r="K124" s="233">
        <f>E124*J124</f>
        <v>0</v>
      </c>
      <c r="O124" s="225">
        <v>2</v>
      </c>
      <c r="AA124" s="198">
        <v>3</v>
      </c>
      <c r="AB124" s="198">
        <v>1</v>
      </c>
      <c r="AC124" s="198">
        <v>592275200</v>
      </c>
      <c r="AZ124" s="198">
        <v>1</v>
      </c>
      <c r="BA124" s="198">
        <f>IF(AZ124=1,G124,0)</f>
        <v>0</v>
      </c>
      <c r="BB124" s="198">
        <f>IF(AZ124=2,G124,0)</f>
        <v>0</v>
      </c>
      <c r="BC124" s="198">
        <f>IF(AZ124=3,G124,0)</f>
        <v>0</v>
      </c>
      <c r="BD124" s="198">
        <f>IF(AZ124=4,G124,0)</f>
        <v>0</v>
      </c>
      <c r="BE124" s="198">
        <f>IF(AZ124=5,G124,0)</f>
        <v>0</v>
      </c>
      <c r="CA124" s="225">
        <v>3</v>
      </c>
      <c r="CB124" s="225">
        <v>1</v>
      </c>
    </row>
    <row r="125" spans="1:80">
      <c r="A125" s="234"/>
      <c r="B125" s="238"/>
      <c r="C125" s="591" t="s">
        <v>162</v>
      </c>
      <c r="D125" s="592"/>
      <c r="E125" s="239">
        <v>0</v>
      </c>
      <c r="F125" s="240"/>
      <c r="G125" s="241"/>
      <c r="H125" s="242"/>
      <c r="I125" s="236"/>
      <c r="J125" s="243"/>
      <c r="K125" s="236"/>
      <c r="M125" s="237" t="s">
        <v>162</v>
      </c>
      <c r="O125" s="225"/>
    </row>
    <row r="126" spans="1:80">
      <c r="A126" s="234"/>
      <c r="B126" s="238"/>
      <c r="C126" s="591" t="s">
        <v>163</v>
      </c>
      <c r="D126" s="592"/>
      <c r="E126" s="239">
        <v>0</v>
      </c>
      <c r="F126" s="240"/>
      <c r="G126" s="241"/>
      <c r="H126" s="242"/>
      <c r="I126" s="236"/>
      <c r="J126" s="243"/>
      <c r="K126" s="236"/>
      <c r="M126" s="237" t="s">
        <v>163</v>
      </c>
      <c r="O126" s="225"/>
    </row>
    <row r="127" spans="1:80">
      <c r="A127" s="234"/>
      <c r="B127" s="238"/>
      <c r="C127" s="591" t="s">
        <v>1009</v>
      </c>
      <c r="D127" s="592"/>
      <c r="E127" s="239">
        <v>79.575800000000001</v>
      </c>
      <c r="F127" s="240"/>
      <c r="G127" s="241"/>
      <c r="H127" s="242"/>
      <c r="I127" s="236"/>
      <c r="J127" s="243"/>
      <c r="K127" s="236"/>
      <c r="M127" s="237" t="s">
        <v>1009</v>
      </c>
      <c r="O127" s="225"/>
    </row>
    <row r="128" spans="1:80" ht="22.5">
      <c r="A128" s="234"/>
      <c r="B128" s="238"/>
      <c r="C128" s="591" t="s">
        <v>1010</v>
      </c>
      <c r="D128" s="592"/>
      <c r="E128" s="239">
        <v>12.2424</v>
      </c>
      <c r="F128" s="240"/>
      <c r="G128" s="241"/>
      <c r="H128" s="242"/>
      <c r="I128" s="236"/>
      <c r="J128" s="243"/>
      <c r="K128" s="236"/>
      <c r="M128" s="237" t="s">
        <v>1010</v>
      </c>
      <c r="O128" s="225"/>
    </row>
    <row r="129" spans="1:80">
      <c r="A129" s="244"/>
      <c r="B129" s="245" t="s">
        <v>90</v>
      </c>
      <c r="C129" s="246" t="s">
        <v>1002</v>
      </c>
      <c r="D129" s="247"/>
      <c r="E129" s="248"/>
      <c r="F129" s="249"/>
      <c r="G129" s="250">
        <f>SUM(G117:G128)</f>
        <v>0</v>
      </c>
      <c r="H129" s="251"/>
      <c r="I129" s="252">
        <f>SUM(I117:I128)</f>
        <v>12.4152208</v>
      </c>
      <c r="J129" s="251"/>
      <c r="K129" s="252">
        <f>SUM(K117:K128)</f>
        <v>0</v>
      </c>
      <c r="O129" s="225">
        <v>4</v>
      </c>
      <c r="BA129" s="253">
        <f>SUM(BA117:BA128)</f>
        <v>0</v>
      </c>
      <c r="BB129" s="253">
        <f>SUM(BB117:BB128)</f>
        <v>0</v>
      </c>
      <c r="BC129" s="253">
        <f>SUM(BC117:BC128)</f>
        <v>0</v>
      </c>
      <c r="BD129" s="253">
        <f>SUM(BD117:BD128)</f>
        <v>0</v>
      </c>
      <c r="BE129" s="253">
        <f>SUM(BE117:BE128)</f>
        <v>0</v>
      </c>
    </row>
    <row r="130" spans="1:80">
      <c r="A130" s="215" t="s">
        <v>87</v>
      </c>
      <c r="B130" s="216" t="s">
        <v>190</v>
      </c>
      <c r="C130" s="217" t="s">
        <v>191</v>
      </c>
      <c r="D130" s="218"/>
      <c r="E130" s="219"/>
      <c r="F130" s="219"/>
      <c r="G130" s="220"/>
      <c r="H130" s="221"/>
      <c r="I130" s="222"/>
      <c r="J130" s="223"/>
      <c r="K130" s="224"/>
      <c r="O130" s="225">
        <v>1</v>
      </c>
    </row>
    <row r="131" spans="1:80">
      <c r="A131" s="226">
        <v>19</v>
      </c>
      <c r="B131" s="227" t="s">
        <v>1011</v>
      </c>
      <c r="C131" s="228" t="s">
        <v>1012</v>
      </c>
      <c r="D131" s="229" t="s">
        <v>195</v>
      </c>
      <c r="E131" s="230">
        <v>1716.51721494</v>
      </c>
      <c r="F131" s="545"/>
      <c r="G131" s="231">
        <f>E131*F131</f>
        <v>0</v>
      </c>
      <c r="H131" s="232">
        <v>0</v>
      </c>
      <c r="I131" s="233">
        <f>E131*H131</f>
        <v>0</v>
      </c>
      <c r="J131" s="232"/>
      <c r="K131" s="233">
        <f>E131*J131</f>
        <v>0</v>
      </c>
      <c r="O131" s="225">
        <v>2</v>
      </c>
      <c r="AA131" s="198">
        <v>7</v>
      </c>
      <c r="AB131" s="198">
        <v>1</v>
      </c>
      <c r="AC131" s="198">
        <v>2</v>
      </c>
      <c r="AZ131" s="198">
        <v>1</v>
      </c>
      <c r="BA131" s="198">
        <f>IF(AZ131=1,G131,0)</f>
        <v>0</v>
      </c>
      <c r="BB131" s="198">
        <f>IF(AZ131=2,G131,0)</f>
        <v>0</v>
      </c>
      <c r="BC131" s="198">
        <f>IF(AZ131=3,G131,0)</f>
        <v>0</v>
      </c>
      <c r="BD131" s="198">
        <f>IF(AZ131=4,G131,0)</f>
        <v>0</v>
      </c>
      <c r="BE131" s="198">
        <f>IF(AZ131=5,G131,0)</f>
        <v>0</v>
      </c>
      <c r="CA131" s="225">
        <v>7</v>
      </c>
      <c r="CB131" s="225">
        <v>1</v>
      </c>
    </row>
    <row r="132" spans="1:80">
      <c r="A132" s="244"/>
      <c r="B132" s="245" t="s">
        <v>90</v>
      </c>
      <c r="C132" s="246" t="s">
        <v>192</v>
      </c>
      <c r="D132" s="247"/>
      <c r="E132" s="248"/>
      <c r="F132" s="249"/>
      <c r="G132" s="250">
        <f>SUM(G130:G131)</f>
        <v>0</v>
      </c>
      <c r="H132" s="251"/>
      <c r="I132" s="252">
        <f>SUM(I130:I131)</f>
        <v>0</v>
      </c>
      <c r="J132" s="251"/>
      <c r="K132" s="252">
        <f>SUM(K130:K131)</f>
        <v>0</v>
      </c>
      <c r="O132" s="225">
        <v>4</v>
      </c>
      <c r="BA132" s="253">
        <f>SUM(BA130:BA131)</f>
        <v>0</v>
      </c>
      <c r="BB132" s="253">
        <f>SUM(BB130:BB131)</f>
        <v>0</v>
      </c>
      <c r="BC132" s="253">
        <f>SUM(BC130:BC131)</f>
        <v>0</v>
      </c>
      <c r="BD132" s="253">
        <f>SUM(BD130:BD131)</f>
        <v>0</v>
      </c>
      <c r="BE132" s="253">
        <f>SUM(BE130:BE131)</f>
        <v>0</v>
      </c>
    </row>
    <row r="133" spans="1:80">
      <c r="A133" s="215" t="s">
        <v>87</v>
      </c>
      <c r="B133" s="216" t="s">
        <v>596</v>
      </c>
      <c r="C133" s="217" t="s">
        <v>597</v>
      </c>
      <c r="D133" s="218"/>
      <c r="E133" s="219"/>
      <c r="F133" s="219"/>
      <c r="G133" s="220"/>
      <c r="H133" s="221"/>
      <c r="I133" s="222"/>
      <c r="J133" s="223"/>
      <c r="K133" s="224"/>
      <c r="O133" s="225">
        <v>1</v>
      </c>
    </row>
    <row r="134" spans="1:80" ht="22.5">
      <c r="A134" s="226">
        <v>20</v>
      </c>
      <c r="B134" s="227" t="s">
        <v>1013</v>
      </c>
      <c r="C134" s="228" t="s">
        <v>1014</v>
      </c>
      <c r="D134" s="229" t="s">
        <v>96</v>
      </c>
      <c r="E134" s="230">
        <v>43.2</v>
      </c>
      <c r="F134" s="545"/>
      <c r="G134" s="231">
        <f>E134*F134</f>
        <v>0</v>
      </c>
      <c r="H134" s="232">
        <v>6.8000000000000005E-4</v>
      </c>
      <c r="I134" s="233">
        <f>E134*H134</f>
        <v>2.9376000000000003E-2</v>
      </c>
      <c r="J134" s="232">
        <v>0</v>
      </c>
      <c r="K134" s="233">
        <f>E134*J134</f>
        <v>0</v>
      </c>
      <c r="O134" s="225">
        <v>2</v>
      </c>
      <c r="AA134" s="198">
        <v>1</v>
      </c>
      <c r="AB134" s="198">
        <v>7</v>
      </c>
      <c r="AC134" s="198">
        <v>7</v>
      </c>
      <c r="AZ134" s="198">
        <v>2</v>
      </c>
      <c r="BA134" s="198">
        <f>IF(AZ134=1,G134,0)</f>
        <v>0</v>
      </c>
      <c r="BB134" s="198">
        <f>IF(AZ134=2,G134,0)</f>
        <v>0</v>
      </c>
      <c r="BC134" s="198">
        <f>IF(AZ134=3,G134,0)</f>
        <v>0</v>
      </c>
      <c r="BD134" s="198">
        <f>IF(AZ134=4,G134,0)</f>
        <v>0</v>
      </c>
      <c r="BE134" s="198">
        <f>IF(AZ134=5,G134,0)</f>
        <v>0</v>
      </c>
      <c r="CA134" s="225">
        <v>1</v>
      </c>
      <c r="CB134" s="225">
        <v>7</v>
      </c>
    </row>
    <row r="135" spans="1:80">
      <c r="A135" s="234"/>
      <c r="B135" s="238"/>
      <c r="C135" s="591" t="s">
        <v>162</v>
      </c>
      <c r="D135" s="592"/>
      <c r="E135" s="239">
        <v>0</v>
      </c>
      <c r="F135" s="240"/>
      <c r="G135" s="241"/>
      <c r="H135" s="242"/>
      <c r="I135" s="236"/>
      <c r="J135" s="243"/>
      <c r="K135" s="236"/>
      <c r="M135" s="237" t="s">
        <v>162</v>
      </c>
      <c r="O135" s="225"/>
    </row>
    <row r="136" spans="1:80">
      <c r="A136" s="234"/>
      <c r="B136" s="238"/>
      <c r="C136" s="591" t="s">
        <v>163</v>
      </c>
      <c r="D136" s="592"/>
      <c r="E136" s="239">
        <v>0</v>
      </c>
      <c r="F136" s="240"/>
      <c r="G136" s="241"/>
      <c r="H136" s="242"/>
      <c r="I136" s="236"/>
      <c r="J136" s="243"/>
      <c r="K136" s="236"/>
      <c r="M136" s="237" t="s">
        <v>163</v>
      </c>
      <c r="O136" s="225"/>
    </row>
    <row r="137" spans="1:80">
      <c r="A137" s="234"/>
      <c r="B137" s="238"/>
      <c r="C137" s="591" t="s">
        <v>1015</v>
      </c>
      <c r="D137" s="592"/>
      <c r="E137" s="239">
        <v>43.2</v>
      </c>
      <c r="F137" s="240"/>
      <c r="G137" s="241"/>
      <c r="H137" s="242"/>
      <c r="I137" s="236"/>
      <c r="J137" s="243"/>
      <c r="K137" s="236"/>
      <c r="M137" s="237" t="s">
        <v>1015</v>
      </c>
      <c r="O137" s="225"/>
    </row>
    <row r="138" spans="1:80" ht="22.5">
      <c r="A138" s="226">
        <v>21</v>
      </c>
      <c r="B138" s="227" t="s">
        <v>1016</v>
      </c>
      <c r="C138" s="228" t="s">
        <v>1017</v>
      </c>
      <c r="D138" s="229" t="s">
        <v>96</v>
      </c>
      <c r="E138" s="230">
        <v>43.2</v>
      </c>
      <c r="F138" s="545"/>
      <c r="G138" s="231">
        <f>E138*F138</f>
        <v>0</v>
      </c>
      <c r="H138" s="232">
        <v>4.8999999999999998E-4</v>
      </c>
      <c r="I138" s="233">
        <f>E138*H138</f>
        <v>2.1167999999999999E-2</v>
      </c>
      <c r="J138" s="232">
        <v>0</v>
      </c>
      <c r="K138" s="233">
        <f>E138*J138</f>
        <v>0</v>
      </c>
      <c r="O138" s="225">
        <v>2</v>
      </c>
      <c r="AA138" s="198">
        <v>1</v>
      </c>
      <c r="AB138" s="198">
        <v>7</v>
      </c>
      <c r="AC138" s="198">
        <v>7</v>
      </c>
      <c r="AZ138" s="198">
        <v>2</v>
      </c>
      <c r="BA138" s="198">
        <f>IF(AZ138=1,G138,0)</f>
        <v>0</v>
      </c>
      <c r="BB138" s="198">
        <f>IF(AZ138=2,G138,0)</f>
        <v>0</v>
      </c>
      <c r="BC138" s="198">
        <f>IF(AZ138=3,G138,0)</f>
        <v>0</v>
      </c>
      <c r="BD138" s="198">
        <f>IF(AZ138=4,G138,0)</f>
        <v>0</v>
      </c>
      <c r="BE138" s="198">
        <f>IF(AZ138=5,G138,0)</f>
        <v>0</v>
      </c>
      <c r="CA138" s="225">
        <v>1</v>
      </c>
      <c r="CB138" s="225">
        <v>7</v>
      </c>
    </row>
    <row r="139" spans="1:80">
      <c r="A139" s="234"/>
      <c r="B139" s="238"/>
      <c r="C139" s="591" t="s">
        <v>162</v>
      </c>
      <c r="D139" s="592"/>
      <c r="E139" s="239">
        <v>0</v>
      </c>
      <c r="F139" s="240"/>
      <c r="G139" s="241"/>
      <c r="H139" s="242"/>
      <c r="I139" s="236"/>
      <c r="J139" s="243"/>
      <c r="K139" s="236"/>
      <c r="M139" s="237" t="s">
        <v>162</v>
      </c>
      <c r="O139" s="225"/>
    </row>
    <row r="140" spans="1:80">
      <c r="A140" s="234"/>
      <c r="B140" s="238"/>
      <c r="C140" s="591" t="s">
        <v>163</v>
      </c>
      <c r="D140" s="592"/>
      <c r="E140" s="239">
        <v>0</v>
      </c>
      <c r="F140" s="240"/>
      <c r="G140" s="241"/>
      <c r="H140" s="242"/>
      <c r="I140" s="236"/>
      <c r="J140" s="243"/>
      <c r="K140" s="236"/>
      <c r="M140" s="237" t="s">
        <v>163</v>
      </c>
      <c r="O140" s="225"/>
    </row>
    <row r="141" spans="1:80">
      <c r="A141" s="234"/>
      <c r="B141" s="238"/>
      <c r="C141" s="591" t="s">
        <v>1018</v>
      </c>
      <c r="D141" s="592"/>
      <c r="E141" s="239">
        <v>43.2</v>
      </c>
      <c r="F141" s="240"/>
      <c r="G141" s="241"/>
      <c r="H141" s="242"/>
      <c r="I141" s="236"/>
      <c r="J141" s="243"/>
      <c r="K141" s="236"/>
      <c r="M141" s="237" t="s">
        <v>1018</v>
      </c>
      <c r="O141" s="225"/>
    </row>
    <row r="142" spans="1:80">
      <c r="A142" s="226">
        <v>22</v>
      </c>
      <c r="B142" s="227" t="s">
        <v>1019</v>
      </c>
      <c r="C142" s="228" t="s">
        <v>1020</v>
      </c>
      <c r="D142" s="229" t="s">
        <v>195</v>
      </c>
      <c r="E142" s="230">
        <v>5.0543999999999999E-2</v>
      </c>
      <c r="F142" s="545"/>
      <c r="G142" s="231">
        <f>E142*F142</f>
        <v>0</v>
      </c>
      <c r="H142" s="232">
        <v>0</v>
      </c>
      <c r="I142" s="233">
        <f>E142*H142</f>
        <v>0</v>
      </c>
      <c r="J142" s="232"/>
      <c r="K142" s="233">
        <f>E142*J142</f>
        <v>0</v>
      </c>
      <c r="O142" s="225">
        <v>2</v>
      </c>
      <c r="AA142" s="198">
        <v>7</v>
      </c>
      <c r="AB142" s="198">
        <v>1001</v>
      </c>
      <c r="AC142" s="198">
        <v>5</v>
      </c>
      <c r="AZ142" s="198">
        <v>2</v>
      </c>
      <c r="BA142" s="198">
        <f>IF(AZ142=1,G142,0)</f>
        <v>0</v>
      </c>
      <c r="BB142" s="198">
        <f>IF(AZ142=2,G142,0)</f>
        <v>0</v>
      </c>
      <c r="BC142" s="198">
        <f>IF(AZ142=3,G142,0)</f>
        <v>0</v>
      </c>
      <c r="BD142" s="198">
        <f>IF(AZ142=4,G142,0)</f>
        <v>0</v>
      </c>
      <c r="BE142" s="198">
        <f>IF(AZ142=5,G142,0)</f>
        <v>0</v>
      </c>
      <c r="CA142" s="225">
        <v>7</v>
      </c>
      <c r="CB142" s="225">
        <v>1001</v>
      </c>
    </row>
    <row r="143" spans="1:80">
      <c r="A143" s="244"/>
      <c r="B143" s="245" t="s">
        <v>90</v>
      </c>
      <c r="C143" s="246" t="s">
        <v>598</v>
      </c>
      <c r="D143" s="247"/>
      <c r="E143" s="248"/>
      <c r="F143" s="249"/>
      <c r="G143" s="250">
        <f>SUM(G133:G142)</f>
        <v>0</v>
      </c>
      <c r="H143" s="251"/>
      <c r="I143" s="252">
        <f>SUM(I133:I142)</f>
        <v>5.0544000000000006E-2</v>
      </c>
      <c r="J143" s="251"/>
      <c r="K143" s="252">
        <f>SUM(K133:K142)</f>
        <v>0</v>
      </c>
      <c r="O143" s="225">
        <v>4</v>
      </c>
      <c r="BA143" s="253">
        <f>SUM(BA133:BA142)</f>
        <v>0</v>
      </c>
      <c r="BB143" s="253">
        <f>SUM(BB133:BB142)</f>
        <v>0</v>
      </c>
      <c r="BC143" s="253">
        <f>SUM(BC133:BC142)</f>
        <v>0</v>
      </c>
      <c r="BD143" s="253">
        <f>SUM(BD133:BD142)</f>
        <v>0</v>
      </c>
      <c r="BE143" s="253">
        <f>SUM(BE133:BE142)</f>
        <v>0</v>
      </c>
    </row>
    <row r="144" spans="1:80">
      <c r="E144" s="198"/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  <row r="150" spans="5:5">
      <c r="E150" s="198"/>
    </row>
    <row r="151" spans="5:5">
      <c r="E151" s="198"/>
    </row>
    <row r="152" spans="5:5">
      <c r="E152" s="198"/>
    </row>
    <row r="153" spans="5:5">
      <c r="E153" s="198"/>
    </row>
    <row r="154" spans="5:5">
      <c r="E154" s="198"/>
    </row>
    <row r="155" spans="5:5">
      <c r="E155" s="198"/>
    </row>
    <row r="156" spans="5:5">
      <c r="E156" s="198"/>
    </row>
    <row r="157" spans="5:5">
      <c r="E157" s="198"/>
    </row>
    <row r="158" spans="5:5">
      <c r="E158" s="198"/>
    </row>
    <row r="159" spans="5:5">
      <c r="E159" s="198"/>
    </row>
    <row r="160" spans="5:5">
      <c r="E160" s="198"/>
    </row>
    <row r="161" spans="1:7">
      <c r="E161" s="198"/>
    </row>
    <row r="162" spans="1:7">
      <c r="E162" s="198"/>
    </row>
    <row r="163" spans="1:7">
      <c r="E163" s="198"/>
    </row>
    <row r="164" spans="1:7">
      <c r="E164" s="198"/>
    </row>
    <row r="165" spans="1:7">
      <c r="E165" s="198"/>
    </row>
    <row r="166" spans="1:7">
      <c r="E166" s="198"/>
    </row>
    <row r="167" spans="1:7">
      <c r="A167" s="243"/>
      <c r="B167" s="243"/>
      <c r="C167" s="243"/>
      <c r="D167" s="243"/>
      <c r="E167" s="243"/>
      <c r="F167" s="243"/>
      <c r="G167" s="243"/>
    </row>
    <row r="168" spans="1:7">
      <c r="A168" s="243"/>
      <c r="B168" s="243"/>
      <c r="C168" s="243"/>
      <c r="D168" s="243"/>
      <c r="E168" s="243"/>
      <c r="F168" s="243"/>
      <c r="G168" s="243"/>
    </row>
    <row r="169" spans="1:7">
      <c r="A169" s="243"/>
      <c r="B169" s="243"/>
      <c r="C169" s="243"/>
      <c r="D169" s="243"/>
      <c r="E169" s="243"/>
      <c r="F169" s="243"/>
      <c r="G169" s="243"/>
    </row>
    <row r="170" spans="1:7">
      <c r="A170" s="243"/>
      <c r="B170" s="243"/>
      <c r="C170" s="243"/>
      <c r="D170" s="243"/>
      <c r="E170" s="243"/>
      <c r="F170" s="243"/>
      <c r="G170" s="243"/>
    </row>
    <row r="171" spans="1:7">
      <c r="E171" s="198"/>
    </row>
    <row r="172" spans="1:7">
      <c r="E172" s="198"/>
    </row>
    <row r="173" spans="1:7">
      <c r="E173" s="198"/>
    </row>
    <row r="174" spans="1:7">
      <c r="E174" s="198"/>
    </row>
    <row r="175" spans="1:7">
      <c r="E175" s="198"/>
    </row>
    <row r="176" spans="1:7">
      <c r="E176" s="198"/>
    </row>
    <row r="177" spans="5:5">
      <c r="E177" s="198"/>
    </row>
    <row r="178" spans="5:5">
      <c r="E178" s="198"/>
    </row>
    <row r="179" spans="5:5">
      <c r="E179" s="198"/>
    </row>
    <row r="180" spans="5:5">
      <c r="E180" s="198"/>
    </row>
    <row r="181" spans="5:5">
      <c r="E181" s="198"/>
    </row>
    <row r="182" spans="5:5">
      <c r="E182" s="198"/>
    </row>
    <row r="183" spans="5:5">
      <c r="E183" s="198"/>
    </row>
    <row r="184" spans="5:5">
      <c r="E184" s="198"/>
    </row>
    <row r="185" spans="5:5">
      <c r="E185" s="198"/>
    </row>
    <row r="186" spans="5:5">
      <c r="E186" s="198"/>
    </row>
    <row r="187" spans="5:5">
      <c r="E187" s="198"/>
    </row>
    <row r="188" spans="5:5">
      <c r="E188" s="198"/>
    </row>
    <row r="189" spans="5:5">
      <c r="E189" s="198"/>
    </row>
    <row r="190" spans="5:5">
      <c r="E190" s="198"/>
    </row>
    <row r="191" spans="5:5">
      <c r="E191" s="198"/>
    </row>
    <row r="192" spans="5:5">
      <c r="E192" s="198"/>
    </row>
    <row r="193" spans="1:7">
      <c r="E193" s="198"/>
    </row>
    <row r="194" spans="1:7">
      <c r="E194" s="198"/>
    </row>
    <row r="195" spans="1:7">
      <c r="E195" s="198"/>
    </row>
    <row r="196" spans="1:7">
      <c r="E196" s="198"/>
    </row>
    <row r="197" spans="1:7">
      <c r="E197" s="198"/>
    </row>
    <row r="198" spans="1:7">
      <c r="E198" s="198"/>
    </row>
    <row r="199" spans="1:7">
      <c r="E199" s="198"/>
    </row>
    <row r="200" spans="1:7">
      <c r="E200" s="198"/>
    </row>
    <row r="201" spans="1:7">
      <c r="E201" s="198"/>
    </row>
    <row r="202" spans="1:7">
      <c r="A202" s="254"/>
      <c r="B202" s="254"/>
    </row>
    <row r="203" spans="1:7">
      <c r="A203" s="243"/>
      <c r="B203" s="243"/>
      <c r="C203" s="255"/>
      <c r="D203" s="255"/>
      <c r="E203" s="256"/>
      <c r="F203" s="255"/>
      <c r="G203" s="257"/>
    </row>
    <row r="204" spans="1:7">
      <c r="A204" s="258"/>
      <c r="B204" s="258"/>
      <c r="C204" s="243"/>
      <c r="D204" s="243"/>
      <c r="E204" s="259"/>
      <c r="F204" s="243"/>
      <c r="G204" s="243"/>
    </row>
    <row r="205" spans="1:7">
      <c r="A205" s="243"/>
      <c r="B205" s="243"/>
      <c r="C205" s="243"/>
      <c r="D205" s="243"/>
      <c r="E205" s="259"/>
      <c r="F205" s="243"/>
      <c r="G205" s="243"/>
    </row>
    <row r="206" spans="1:7">
      <c r="A206" s="243"/>
      <c r="B206" s="243"/>
      <c r="C206" s="243"/>
      <c r="D206" s="243"/>
      <c r="E206" s="259"/>
      <c r="F206" s="243"/>
      <c r="G206" s="243"/>
    </row>
    <row r="207" spans="1:7">
      <c r="A207" s="243"/>
      <c r="B207" s="243"/>
      <c r="C207" s="243"/>
      <c r="D207" s="243"/>
      <c r="E207" s="259"/>
      <c r="F207" s="243"/>
      <c r="G207" s="243"/>
    </row>
    <row r="208" spans="1:7">
      <c r="A208" s="243"/>
      <c r="B208" s="243"/>
      <c r="C208" s="243"/>
      <c r="D208" s="243"/>
      <c r="E208" s="259"/>
      <c r="F208" s="243"/>
      <c r="G208" s="243"/>
    </row>
    <row r="209" spans="1:7">
      <c r="A209" s="243"/>
      <c r="B209" s="243"/>
      <c r="C209" s="243"/>
      <c r="D209" s="243"/>
      <c r="E209" s="259"/>
      <c r="F209" s="243"/>
      <c r="G209" s="243"/>
    </row>
    <row r="210" spans="1:7">
      <c r="A210" s="243"/>
      <c r="B210" s="243"/>
      <c r="C210" s="243"/>
      <c r="D210" s="243"/>
      <c r="E210" s="259"/>
      <c r="F210" s="243"/>
      <c r="G210" s="243"/>
    </row>
    <row r="211" spans="1:7">
      <c r="A211" s="243"/>
      <c r="B211" s="243"/>
      <c r="C211" s="243"/>
      <c r="D211" s="243"/>
      <c r="E211" s="259"/>
      <c r="F211" s="243"/>
      <c r="G211" s="243"/>
    </row>
    <row r="212" spans="1:7">
      <c r="A212" s="243"/>
      <c r="B212" s="243"/>
      <c r="C212" s="243"/>
      <c r="D212" s="243"/>
      <c r="E212" s="259"/>
      <c r="F212" s="243"/>
      <c r="G212" s="243"/>
    </row>
    <row r="213" spans="1:7">
      <c r="A213" s="243"/>
      <c r="B213" s="243"/>
      <c r="C213" s="243"/>
      <c r="D213" s="243"/>
      <c r="E213" s="259"/>
      <c r="F213" s="243"/>
      <c r="G213" s="243"/>
    </row>
    <row r="214" spans="1:7">
      <c r="A214" s="243"/>
      <c r="B214" s="243"/>
      <c r="C214" s="243"/>
      <c r="D214" s="243"/>
      <c r="E214" s="259"/>
      <c r="F214" s="243"/>
      <c r="G214" s="243"/>
    </row>
    <row r="215" spans="1:7">
      <c r="A215" s="243"/>
      <c r="B215" s="243"/>
      <c r="C215" s="243"/>
      <c r="D215" s="243"/>
      <c r="E215" s="259"/>
      <c r="F215" s="243"/>
      <c r="G215" s="243"/>
    </row>
    <row r="216" spans="1:7">
      <c r="A216" s="243"/>
      <c r="B216" s="243"/>
      <c r="C216" s="243"/>
      <c r="D216" s="243"/>
      <c r="E216" s="259"/>
      <c r="F216" s="243"/>
      <c r="G216" s="243"/>
    </row>
  </sheetData>
  <sheetProtection algorithmName="SHA-512" hashValue="Ptl2qxTVCkJ0cB4XLyXjAdRpIWY60pbhl6gK+YPw3U006wPNvmUF2uclBu+OvJcKb0RKhJuSlkeMaKrd7tRbEQ==" saltValue="nxxcKvkGPdzaXU0kzlUlbw==" spinCount="100000" sheet="1" objects="1" scenarios="1" formatColumns="0"/>
  <mergeCells count="99">
    <mergeCell ref="C19:D19"/>
    <mergeCell ref="A1:G1"/>
    <mergeCell ref="A3:B3"/>
    <mergeCell ref="A4:B4"/>
    <mergeCell ref="E4:G4"/>
    <mergeCell ref="C9:D9"/>
    <mergeCell ref="C10:D10"/>
    <mergeCell ref="C11:D11"/>
    <mergeCell ref="C13:D13"/>
    <mergeCell ref="C14:D14"/>
    <mergeCell ref="C15:D15"/>
    <mergeCell ref="C16:D16"/>
    <mergeCell ref="C17:D17"/>
    <mergeCell ref="C18:D18"/>
    <mergeCell ref="C39:D39"/>
    <mergeCell ref="C40:D40"/>
    <mergeCell ref="C41:D41"/>
    <mergeCell ref="C23:G23"/>
    <mergeCell ref="C24:G24"/>
    <mergeCell ref="C25:G25"/>
    <mergeCell ref="C26:G26"/>
    <mergeCell ref="C27:D27"/>
    <mergeCell ref="C28:D28"/>
    <mergeCell ref="C29:D29"/>
    <mergeCell ref="C33:G33"/>
    <mergeCell ref="C34:D34"/>
    <mergeCell ref="C35:D35"/>
    <mergeCell ref="C36:D36"/>
    <mergeCell ref="C38:G38"/>
    <mergeCell ref="C55:D55"/>
    <mergeCell ref="C42:D42"/>
    <mergeCell ref="C43:D43"/>
    <mergeCell ref="C44:D44"/>
    <mergeCell ref="C45:D45"/>
    <mergeCell ref="C47:D47"/>
    <mergeCell ref="C48:D48"/>
    <mergeCell ref="C49:D49"/>
    <mergeCell ref="C50:D50"/>
    <mergeCell ref="C52:D52"/>
    <mergeCell ref="C53:D53"/>
    <mergeCell ref="C54:D54"/>
    <mergeCell ref="C72:D72"/>
    <mergeCell ref="C73:D73"/>
    <mergeCell ref="C57:D57"/>
    <mergeCell ref="C58:D58"/>
    <mergeCell ref="C59:D59"/>
    <mergeCell ref="C60:D60"/>
    <mergeCell ref="C62:D62"/>
    <mergeCell ref="C63:D63"/>
    <mergeCell ref="C64:D64"/>
    <mergeCell ref="C65:D65"/>
    <mergeCell ref="C69:G69"/>
    <mergeCell ref="C70:G70"/>
    <mergeCell ref="C71:D71"/>
    <mergeCell ref="C91:D91"/>
    <mergeCell ref="C77:G77"/>
    <mergeCell ref="C78:G78"/>
    <mergeCell ref="C79:G79"/>
    <mergeCell ref="C80:G80"/>
    <mergeCell ref="C81:G81"/>
    <mergeCell ref="C82:G82"/>
    <mergeCell ref="C83:G83"/>
    <mergeCell ref="C84:G84"/>
    <mergeCell ref="C85:D85"/>
    <mergeCell ref="C86:D86"/>
    <mergeCell ref="C87:D87"/>
    <mergeCell ref="C89:D89"/>
    <mergeCell ref="C90:D90"/>
    <mergeCell ref="C95:G95"/>
    <mergeCell ref="C96:G96"/>
    <mergeCell ref="C97:D97"/>
    <mergeCell ref="C98:D98"/>
    <mergeCell ref="C99:D99"/>
    <mergeCell ref="C121:D121"/>
    <mergeCell ref="C122:D122"/>
    <mergeCell ref="C123:D123"/>
    <mergeCell ref="C103:G103"/>
    <mergeCell ref="C104:D104"/>
    <mergeCell ref="C105:D105"/>
    <mergeCell ref="C106:D106"/>
    <mergeCell ref="C108:G108"/>
    <mergeCell ref="C109:D109"/>
    <mergeCell ref="C110:D110"/>
    <mergeCell ref="C111:D111"/>
    <mergeCell ref="C113:D113"/>
    <mergeCell ref="C114:D114"/>
    <mergeCell ref="C115:D115"/>
    <mergeCell ref="C119:G119"/>
    <mergeCell ref="C120:D120"/>
    <mergeCell ref="C141:D141"/>
    <mergeCell ref="C125:D125"/>
    <mergeCell ref="C126:D126"/>
    <mergeCell ref="C127:D127"/>
    <mergeCell ref="C128:D128"/>
    <mergeCell ref="C135:D135"/>
    <mergeCell ref="C136:D136"/>
    <mergeCell ref="C137:D137"/>
    <mergeCell ref="C139:D139"/>
    <mergeCell ref="C140:D14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BE51"/>
  <sheetViews>
    <sheetView zoomScaleNormal="100" workbookViewId="0">
      <selection activeCell="C16" sqref="C1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1366</v>
      </c>
      <c r="D2" s="82" t="s">
        <v>1023</v>
      </c>
      <c r="E2" s="83"/>
      <c r="F2" s="84" t="s">
        <v>30</v>
      </c>
      <c r="G2" s="85" t="s">
        <v>1025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1022</v>
      </c>
      <c r="B5" s="95"/>
      <c r="C5" s="96" t="s">
        <v>1023</v>
      </c>
      <c r="D5" s="97"/>
      <c r="E5" s="95"/>
      <c r="F5" s="90" t="s">
        <v>33</v>
      </c>
      <c r="G5" s="91" t="s">
        <v>128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9" t="s">
        <v>219</v>
      </c>
      <c r="D8" s="609"/>
      <c r="E8" s="610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9"/>
      <c r="D9" s="609"/>
      <c r="E9" s="610"/>
      <c r="F9" s="90"/>
      <c r="G9" s="111"/>
      <c r="H9" s="112"/>
    </row>
    <row r="10" spans="1:57">
      <c r="A10" s="106" t="s">
        <v>40</v>
      </c>
      <c r="B10" s="90"/>
      <c r="C10" s="609" t="s">
        <v>218</v>
      </c>
      <c r="D10" s="609"/>
      <c r="E10" s="609"/>
      <c r="F10" s="113"/>
      <c r="G10" s="114"/>
      <c r="H10" s="115"/>
    </row>
    <row r="11" spans="1:57" ht="13.5" customHeight="1">
      <c r="A11" s="106" t="s">
        <v>41</v>
      </c>
      <c r="B11" s="90"/>
      <c r="C11" s="582" t="s">
        <v>217</v>
      </c>
      <c r="D11" s="582"/>
      <c r="E11" s="582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83"/>
      <c r="D12" s="583"/>
      <c r="E12" s="583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'SO04 Rek'!E24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'SO04 Rek'!F24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'SO04 Rek'!H24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'SO04 Rek'!G24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'SO04 Rek'!I24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7" t="s">
        <v>56</v>
      </c>
      <c r="B23" s="608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4"/>
      <c r="D25" s="112" t="s">
        <v>60</v>
      </c>
      <c r="E25" s="445"/>
      <c r="F25" s="153" t="s">
        <v>60</v>
      </c>
      <c r="G25" s="154"/>
    </row>
    <row r="26" spans="1:7" ht="37.5" customHeight="1">
      <c r="A26" s="142" t="s">
        <v>61</v>
      </c>
      <c r="B26" s="155"/>
      <c r="C26" s="544"/>
      <c r="D26" s="112" t="s">
        <v>61</v>
      </c>
      <c r="E26" s="445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2">
        <f>C23-F32</f>
        <v>0</v>
      </c>
      <c r="G30" s="603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2">
        <f>ROUND(PRODUCT(F30,C31/100),0)</f>
        <v>0</v>
      </c>
      <c r="G31" s="603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2">
        <v>0</v>
      </c>
      <c r="G32" s="603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2">
        <f>ROUND(PRODUCT(F32,C33/100),0)</f>
        <v>0</v>
      </c>
      <c r="G33" s="603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4">
        <f>ROUND(SUM(F30:F33),0)</f>
        <v>0</v>
      </c>
      <c r="G34" s="605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06"/>
      <c r="C37" s="606"/>
      <c r="D37" s="606"/>
      <c r="E37" s="606"/>
      <c r="F37" s="606"/>
      <c r="G37" s="606"/>
      <c r="H37" s="1" t="s">
        <v>1</v>
      </c>
    </row>
    <row r="38" spans="1:8" ht="12.75" customHeight="1">
      <c r="A38" s="170"/>
      <c r="B38" s="606"/>
      <c r="C38" s="606"/>
      <c r="D38" s="606"/>
      <c r="E38" s="606"/>
      <c r="F38" s="606"/>
      <c r="G38" s="606"/>
      <c r="H38" s="1" t="s">
        <v>1</v>
      </c>
    </row>
    <row r="39" spans="1:8">
      <c r="A39" s="170"/>
      <c r="B39" s="606"/>
      <c r="C39" s="606"/>
      <c r="D39" s="606"/>
      <c r="E39" s="606"/>
      <c r="F39" s="606"/>
      <c r="G39" s="606"/>
      <c r="H39" s="1" t="s">
        <v>1</v>
      </c>
    </row>
    <row r="40" spans="1:8">
      <c r="A40" s="170"/>
      <c r="B40" s="606"/>
      <c r="C40" s="606"/>
      <c r="D40" s="606"/>
      <c r="E40" s="606"/>
      <c r="F40" s="606"/>
      <c r="G40" s="606"/>
      <c r="H40" s="1" t="s">
        <v>1</v>
      </c>
    </row>
    <row r="41" spans="1:8">
      <c r="A41" s="170"/>
      <c r="B41" s="606"/>
      <c r="C41" s="606"/>
      <c r="D41" s="606"/>
      <c r="E41" s="606"/>
      <c r="F41" s="606"/>
      <c r="G41" s="606"/>
      <c r="H41" s="1" t="s">
        <v>1</v>
      </c>
    </row>
    <row r="42" spans="1:8">
      <c r="A42" s="170"/>
      <c r="B42" s="606"/>
      <c r="C42" s="606"/>
      <c r="D42" s="606"/>
      <c r="E42" s="606"/>
      <c r="F42" s="606"/>
      <c r="G42" s="606"/>
      <c r="H42" s="1" t="s">
        <v>1</v>
      </c>
    </row>
    <row r="43" spans="1:8">
      <c r="A43" s="170"/>
      <c r="B43" s="606"/>
      <c r="C43" s="606"/>
      <c r="D43" s="606"/>
      <c r="E43" s="606"/>
      <c r="F43" s="606"/>
      <c r="G43" s="606"/>
      <c r="H43" s="1" t="s">
        <v>1</v>
      </c>
    </row>
    <row r="44" spans="1:8" ht="12.75" customHeight="1">
      <c r="A44" s="170"/>
      <c r="B44" s="606"/>
      <c r="C44" s="606"/>
      <c r="D44" s="606"/>
      <c r="E44" s="606"/>
      <c r="F44" s="606"/>
      <c r="G44" s="606"/>
      <c r="H44" s="1" t="s">
        <v>1</v>
      </c>
    </row>
    <row r="45" spans="1:8" ht="12.75" customHeight="1">
      <c r="A45" s="170"/>
      <c r="B45" s="606"/>
      <c r="C45" s="606"/>
      <c r="D45" s="606"/>
      <c r="E45" s="606"/>
      <c r="F45" s="606"/>
      <c r="G45" s="606"/>
      <c r="H45" s="1" t="s">
        <v>1</v>
      </c>
    </row>
    <row r="46" spans="1:8">
      <c r="B46" s="601"/>
      <c r="C46" s="601"/>
      <c r="D46" s="601"/>
      <c r="E46" s="601"/>
      <c r="F46" s="601"/>
      <c r="G46" s="601"/>
    </row>
    <row r="47" spans="1:8">
      <c r="B47" s="601"/>
      <c r="C47" s="601"/>
      <c r="D47" s="601"/>
      <c r="E47" s="601"/>
      <c r="F47" s="601"/>
      <c r="G47" s="601"/>
    </row>
    <row r="48" spans="1:8">
      <c r="B48" s="601"/>
      <c r="C48" s="601"/>
      <c r="D48" s="601"/>
      <c r="E48" s="601"/>
      <c r="F48" s="601"/>
      <c r="G48" s="601"/>
    </row>
    <row r="49" spans="2:7">
      <c r="B49" s="601"/>
      <c r="C49" s="601"/>
      <c r="D49" s="601"/>
      <c r="E49" s="601"/>
      <c r="F49" s="601"/>
      <c r="G49" s="601"/>
    </row>
    <row r="50" spans="2:7">
      <c r="B50" s="601"/>
      <c r="C50" s="601"/>
      <c r="D50" s="601"/>
      <c r="E50" s="601"/>
      <c r="F50" s="601"/>
      <c r="G50" s="601"/>
    </row>
    <row r="51" spans="2:7">
      <c r="B51" s="601"/>
      <c r="C51" s="601"/>
      <c r="D51" s="601"/>
      <c r="E51" s="601"/>
      <c r="F51" s="601"/>
      <c r="G51" s="601"/>
    </row>
  </sheetData>
  <sheetProtection algorithmName="SHA-512" hashValue="5REhtXh+qbMz6ScUR1GBOvIms4SLl9TCUL5ctmrM/wTfr3JucdKaeWqeYMnWKki8Bt9JwLC2kA4r2kzKk79m4g==" saltValue="MKRfAU01q41/naJMVO3QQw==" spinCount="100000" sheet="1" objects="1" scenarios="1" formatColumns="0"/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I76"/>
  <sheetViews>
    <sheetView workbookViewId="0">
      <selection activeCell="F24" sqref="F24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4" t="s">
        <v>2</v>
      </c>
      <c r="B1" s="585"/>
      <c r="C1" s="171" t="s">
        <v>91</v>
      </c>
      <c r="D1" s="172"/>
      <c r="E1" s="173"/>
      <c r="F1" s="172"/>
      <c r="G1" s="174" t="s">
        <v>69</v>
      </c>
      <c r="H1" s="175" t="s">
        <v>1366</v>
      </c>
      <c r="I1" s="176"/>
    </row>
    <row r="2" spans="1:9" ht="13.5" thickBot="1">
      <c r="A2" s="586" t="s">
        <v>70</v>
      </c>
      <c r="B2" s="587"/>
      <c r="C2" s="177" t="s">
        <v>1024</v>
      </c>
      <c r="D2" s="178"/>
      <c r="E2" s="179"/>
      <c r="F2" s="178"/>
      <c r="G2" s="588" t="s">
        <v>1023</v>
      </c>
      <c r="H2" s="589"/>
      <c r="I2" s="590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'SO04 Pol'!B7</f>
        <v>1</v>
      </c>
      <c r="B7" s="59" t="str">
        <f>'SO04 Pol'!C7</f>
        <v>Zemní práce</v>
      </c>
      <c r="D7" s="189"/>
      <c r="E7" s="261">
        <f>'SO04 Pol'!BA32</f>
        <v>0</v>
      </c>
      <c r="F7" s="262">
        <f>'SO04 Pol'!BB32</f>
        <v>0</v>
      </c>
      <c r="G7" s="262">
        <f>'SO04 Pol'!BC32</f>
        <v>0</v>
      </c>
      <c r="H7" s="262">
        <f>'SO04 Pol'!BD32</f>
        <v>0</v>
      </c>
      <c r="I7" s="263">
        <f>'SO04 Pol'!BE32</f>
        <v>0</v>
      </c>
    </row>
    <row r="8" spans="1:9" s="112" customFormat="1">
      <c r="A8" s="260" t="str">
        <f>'SO04 Pol'!B33</f>
        <v>2</v>
      </c>
      <c r="B8" s="59" t="str">
        <f>'SO04 Pol'!C33</f>
        <v>Základy a zvláštní zakládání</v>
      </c>
      <c r="D8" s="189"/>
      <c r="E8" s="261">
        <f>'SO04 Pol'!BA65</f>
        <v>0</v>
      </c>
      <c r="F8" s="262">
        <f>'SO04 Pol'!BB65</f>
        <v>0</v>
      </c>
      <c r="G8" s="262">
        <f>'SO04 Pol'!BC65</f>
        <v>0</v>
      </c>
      <c r="H8" s="262">
        <f>'SO04 Pol'!BD65</f>
        <v>0</v>
      </c>
      <c r="I8" s="263">
        <f>'SO04 Pol'!BE65</f>
        <v>0</v>
      </c>
    </row>
    <row r="9" spans="1:9" s="112" customFormat="1">
      <c r="A9" s="260" t="str">
        <f>'SO04 Pol'!B66</f>
        <v>4</v>
      </c>
      <c r="B9" s="59" t="str">
        <f>'SO04 Pol'!C66</f>
        <v>Vodorovné konstrukce</v>
      </c>
      <c r="D9" s="189"/>
      <c r="E9" s="261">
        <f>'SO04 Pol'!BA71</f>
        <v>0</v>
      </c>
      <c r="F9" s="262">
        <f>'SO04 Pol'!BB71</f>
        <v>0</v>
      </c>
      <c r="G9" s="262">
        <f>'SO04 Pol'!BC71</f>
        <v>0</v>
      </c>
      <c r="H9" s="262">
        <f>'SO04 Pol'!BD71</f>
        <v>0</v>
      </c>
      <c r="I9" s="263">
        <f>'SO04 Pol'!BE71</f>
        <v>0</v>
      </c>
    </row>
    <row r="10" spans="1:9" s="112" customFormat="1">
      <c r="A10" s="260" t="str">
        <f>'SO04 Pol'!B72</f>
        <v>5</v>
      </c>
      <c r="B10" s="59" t="str">
        <f>'SO04 Pol'!C72</f>
        <v>Komunikace</v>
      </c>
      <c r="D10" s="189"/>
      <c r="E10" s="261">
        <f>'SO04 Pol'!BA78</f>
        <v>0</v>
      </c>
      <c r="F10" s="262">
        <f>'SO04 Pol'!BB78</f>
        <v>0</v>
      </c>
      <c r="G10" s="262">
        <f>'SO04 Pol'!BC78</f>
        <v>0</v>
      </c>
      <c r="H10" s="262">
        <f>'SO04 Pol'!BD78</f>
        <v>0</v>
      </c>
      <c r="I10" s="263">
        <f>'SO04 Pol'!BE78</f>
        <v>0</v>
      </c>
    </row>
    <row r="11" spans="1:9" s="112" customFormat="1">
      <c r="A11" s="260" t="str">
        <f>'SO04 Pol'!B79</f>
        <v>62</v>
      </c>
      <c r="B11" s="59" t="str">
        <f>'SO04 Pol'!C79</f>
        <v>Úpravy povrchů vnější</v>
      </c>
      <c r="D11" s="189"/>
      <c r="E11" s="261">
        <f>'SO04 Pol'!BA84</f>
        <v>0</v>
      </c>
      <c r="F11" s="262">
        <f>'SO04 Pol'!BB84</f>
        <v>0</v>
      </c>
      <c r="G11" s="262">
        <f>'SO04 Pol'!BC84</f>
        <v>0</v>
      </c>
      <c r="H11" s="262">
        <f>'SO04 Pol'!BD84</f>
        <v>0</v>
      </c>
      <c r="I11" s="263">
        <f>'SO04 Pol'!BE84</f>
        <v>0</v>
      </c>
    </row>
    <row r="12" spans="1:9" s="112" customFormat="1">
      <c r="A12" s="260" t="str">
        <f>'SO04 Pol'!B85</f>
        <v>63</v>
      </c>
      <c r="B12" s="59" t="str">
        <f>'SO04 Pol'!C85</f>
        <v>Podlahy a podlahové konstrukce</v>
      </c>
      <c r="D12" s="189"/>
      <c r="E12" s="261">
        <f>'SO04 Pol'!BA91</f>
        <v>0</v>
      </c>
      <c r="F12" s="262">
        <f>'SO04 Pol'!BB91</f>
        <v>0</v>
      </c>
      <c r="G12" s="262">
        <f>'SO04 Pol'!BC91</f>
        <v>0</v>
      </c>
      <c r="H12" s="262">
        <f>'SO04 Pol'!BD91</f>
        <v>0</v>
      </c>
      <c r="I12" s="263">
        <f>'SO04 Pol'!BE91</f>
        <v>0</v>
      </c>
    </row>
    <row r="13" spans="1:9" s="112" customFormat="1">
      <c r="A13" s="260" t="str">
        <f>'SO04 Pol'!B92</f>
        <v>94</v>
      </c>
      <c r="B13" s="59" t="str">
        <f>'SO04 Pol'!C92</f>
        <v>Lešení a stavební výtahy</v>
      </c>
      <c r="D13" s="189"/>
      <c r="E13" s="261">
        <f>'SO04 Pol'!BA97</f>
        <v>0</v>
      </c>
      <c r="F13" s="262">
        <f>'SO04 Pol'!BB97</f>
        <v>0</v>
      </c>
      <c r="G13" s="262">
        <f>'SO04 Pol'!BC97</f>
        <v>0</v>
      </c>
      <c r="H13" s="262">
        <f>'SO04 Pol'!BD97</f>
        <v>0</v>
      </c>
      <c r="I13" s="263">
        <f>'SO04 Pol'!BE97</f>
        <v>0</v>
      </c>
    </row>
    <row r="14" spans="1:9" s="112" customFormat="1">
      <c r="A14" s="260" t="str">
        <f>'SO04 Pol'!B98</f>
        <v>95</v>
      </c>
      <c r="B14" s="59" t="str">
        <f>'SO04 Pol'!C98</f>
        <v>Dokončovací konstrukce na pozemních stavbách</v>
      </c>
      <c r="D14" s="189"/>
      <c r="E14" s="261">
        <f>'SO04 Pol'!BA104</f>
        <v>0</v>
      </c>
      <c r="F14" s="262">
        <f>'SO04 Pol'!BB104</f>
        <v>0</v>
      </c>
      <c r="G14" s="262">
        <f>'SO04 Pol'!BC104</f>
        <v>0</v>
      </c>
      <c r="H14" s="262">
        <f>'SO04 Pol'!BD104</f>
        <v>0</v>
      </c>
      <c r="I14" s="263">
        <f>'SO04 Pol'!BE104</f>
        <v>0</v>
      </c>
    </row>
    <row r="15" spans="1:9" s="112" customFormat="1">
      <c r="A15" s="260" t="str">
        <f>'SO04 Pol'!B105</f>
        <v>97</v>
      </c>
      <c r="B15" s="59" t="str">
        <f>'SO04 Pol'!C105</f>
        <v>Prorážení otvorů</v>
      </c>
      <c r="D15" s="189"/>
      <c r="E15" s="261">
        <f>'SO04 Pol'!BA111</f>
        <v>0</v>
      </c>
      <c r="F15" s="262">
        <f>'SO04 Pol'!BB111</f>
        <v>0</v>
      </c>
      <c r="G15" s="262">
        <f>'SO04 Pol'!BC111</f>
        <v>0</v>
      </c>
      <c r="H15" s="262">
        <f>'SO04 Pol'!BD111</f>
        <v>0</v>
      </c>
      <c r="I15" s="263">
        <f>'SO04 Pol'!BE111</f>
        <v>0</v>
      </c>
    </row>
    <row r="16" spans="1:9" s="112" customFormat="1">
      <c r="A16" s="260" t="str">
        <f>'SO04 Pol'!B112</f>
        <v>99</v>
      </c>
      <c r="B16" s="59" t="str">
        <f>'SO04 Pol'!C112</f>
        <v>Staveništní přesun hmot</v>
      </c>
      <c r="D16" s="189"/>
      <c r="E16" s="261">
        <f>'SO04 Pol'!BA116</f>
        <v>0</v>
      </c>
      <c r="F16" s="262">
        <f>'SO04 Pol'!BB116</f>
        <v>0</v>
      </c>
      <c r="G16" s="262">
        <f>'SO04 Pol'!BC116</f>
        <v>0</v>
      </c>
      <c r="H16" s="262">
        <f>'SO04 Pol'!BD116</f>
        <v>0</v>
      </c>
      <c r="I16" s="263">
        <f>'SO04 Pol'!BE116</f>
        <v>0</v>
      </c>
    </row>
    <row r="17" spans="1:9" s="112" customFormat="1">
      <c r="A17" s="260" t="str">
        <f>'SO04 Pol'!B117</f>
        <v>762</v>
      </c>
      <c r="B17" s="59" t="str">
        <f>'SO04 Pol'!C117</f>
        <v>Konstrukce tesařské</v>
      </c>
      <c r="D17" s="189"/>
      <c r="E17" s="261">
        <f>'SO04 Pol'!BA156</f>
        <v>0</v>
      </c>
      <c r="F17" s="262">
        <f>'SO04 Pol'!BB156</f>
        <v>0</v>
      </c>
      <c r="G17" s="262">
        <f>'SO04 Pol'!BC156</f>
        <v>0</v>
      </c>
      <c r="H17" s="262">
        <f>'SO04 Pol'!BD156</f>
        <v>0</v>
      </c>
      <c r="I17" s="263">
        <f>'SO04 Pol'!BE156</f>
        <v>0</v>
      </c>
    </row>
    <row r="18" spans="1:9" s="112" customFormat="1">
      <c r="A18" s="260" t="str">
        <f>'SO04 Pol'!B157</f>
        <v>764</v>
      </c>
      <c r="B18" s="59" t="str">
        <f>'SO04 Pol'!C157</f>
        <v>Konstrukce klempířské</v>
      </c>
      <c r="D18" s="189"/>
      <c r="E18" s="261">
        <f>'SO04 Pol'!BA165</f>
        <v>0</v>
      </c>
      <c r="F18" s="262">
        <f>'SO04 Pol'!BB165</f>
        <v>0</v>
      </c>
      <c r="G18" s="262">
        <f>'SO04 Pol'!BC165</f>
        <v>0</v>
      </c>
      <c r="H18" s="262">
        <f>'SO04 Pol'!BD165</f>
        <v>0</v>
      </c>
      <c r="I18" s="263">
        <f>'SO04 Pol'!BE165</f>
        <v>0</v>
      </c>
    </row>
    <row r="19" spans="1:9" s="112" customFormat="1">
      <c r="A19" s="260" t="s">
        <v>196</v>
      </c>
      <c r="B19" s="59" t="s">
        <v>1650</v>
      </c>
      <c r="D19" s="189"/>
      <c r="E19" s="261">
        <v>0</v>
      </c>
      <c r="F19" s="262">
        <f>SUM('SO04 Pol'!G169)</f>
        <v>0</v>
      </c>
      <c r="G19" s="262">
        <v>0</v>
      </c>
      <c r="H19" s="262">
        <v>0</v>
      </c>
      <c r="I19" s="263">
        <v>0</v>
      </c>
    </row>
    <row r="20" spans="1:9" s="112" customFormat="1">
      <c r="A20" s="260" t="str">
        <f>'SO04 Pol'!B170</f>
        <v>783</v>
      </c>
      <c r="B20" s="59" t="str">
        <f>'SO04 Pol'!C170</f>
        <v>Nátěry</v>
      </c>
      <c r="D20" s="189"/>
      <c r="E20" s="261">
        <f>'SO04 Pol'!BA183</f>
        <v>0</v>
      </c>
      <c r="F20" s="262">
        <f>'SO04 Pol'!BB183</f>
        <v>0</v>
      </c>
      <c r="G20" s="262">
        <f>'SO04 Pol'!BC183</f>
        <v>0</v>
      </c>
      <c r="H20" s="262">
        <f>'SO04 Pol'!BD183</f>
        <v>0</v>
      </c>
      <c r="I20" s="263">
        <f>'SO04 Pol'!BE183</f>
        <v>0</v>
      </c>
    </row>
    <row r="21" spans="1:9" s="112" customFormat="1">
      <c r="A21" s="260" t="str">
        <f>'SO04 Pol'!B184</f>
        <v>M21</v>
      </c>
      <c r="B21" s="59" t="str">
        <f>'SO04 Pol'!C184</f>
        <v>Elektromontáže</v>
      </c>
      <c r="D21" s="189"/>
      <c r="E21" s="261">
        <f>'SO04 Pol'!BA186</f>
        <v>0</v>
      </c>
      <c r="F21" s="262">
        <f>'SO04 Pol'!BB186</f>
        <v>0</v>
      </c>
      <c r="G21" s="262">
        <f>'SO04 Pol'!BC186</f>
        <v>0</v>
      </c>
      <c r="H21" s="262">
        <f>'SO04 Pol'!BD186</f>
        <v>0</v>
      </c>
      <c r="I21" s="263">
        <f>'SO04 Pol'!BE186</f>
        <v>0</v>
      </c>
    </row>
    <row r="22" spans="1:9" s="112" customFormat="1">
      <c r="A22" s="260" t="str">
        <f>'SO04 Pol'!B187</f>
        <v>M43</v>
      </c>
      <c r="B22" s="59" t="str">
        <f>'SO04 Pol'!C187</f>
        <v>Montáže ocelových konstrukcí</v>
      </c>
      <c r="D22" s="189"/>
      <c r="E22" s="261">
        <f>'SO04 Pol'!BA209</f>
        <v>0</v>
      </c>
      <c r="F22" s="262">
        <f>'SO04 Pol'!BB209</f>
        <v>0</v>
      </c>
      <c r="G22" s="262">
        <f>'SO04 Pol'!BC209</f>
        <v>0</v>
      </c>
      <c r="H22" s="262">
        <f>'SO04 Pol'!BD209</f>
        <v>0</v>
      </c>
      <c r="I22" s="263">
        <f>'SO04 Pol'!BE209</f>
        <v>0</v>
      </c>
    </row>
    <row r="23" spans="1:9" s="112" customFormat="1" ht="13.5" thickBot="1">
      <c r="A23" s="260" t="str">
        <f>'SO04 Pol'!B210</f>
        <v>D96</v>
      </c>
      <c r="B23" s="59" t="str">
        <f>'SO04 Pol'!C210</f>
        <v>Přesuny suti a vybouraných hmot</v>
      </c>
      <c r="D23" s="189"/>
      <c r="E23" s="261">
        <f>'SO04 Pol'!BA214</f>
        <v>0</v>
      </c>
      <c r="F23" s="262">
        <f>'SO04 Pol'!BB214</f>
        <v>0</v>
      </c>
      <c r="G23" s="262">
        <f>'SO04 Pol'!BC214</f>
        <v>0</v>
      </c>
      <c r="H23" s="262">
        <f>'SO04 Pol'!BD214</f>
        <v>0</v>
      </c>
      <c r="I23" s="263">
        <f>'SO04 Pol'!BE214</f>
        <v>0</v>
      </c>
    </row>
    <row r="24" spans="1:9" s="14" customFormat="1" ht="13.5" thickBot="1">
      <c r="A24" s="190"/>
      <c r="B24" s="191" t="s">
        <v>73</v>
      </c>
      <c r="C24" s="191"/>
      <c r="D24" s="192"/>
      <c r="E24" s="193">
        <f>SUM(E7:E23)</f>
        <v>0</v>
      </c>
      <c r="F24" s="194">
        <f>SUM(F7:F23)</f>
        <v>0</v>
      </c>
      <c r="G24" s="194">
        <f>SUM(G7:G23)</f>
        <v>0</v>
      </c>
      <c r="H24" s="194">
        <f>SUM(H7:H23)</f>
        <v>0</v>
      </c>
      <c r="I24" s="195">
        <f>SUM(I7:I23)</f>
        <v>0</v>
      </c>
    </row>
    <row r="25" spans="1:9">
      <c r="A25" s="112"/>
      <c r="B25" s="112"/>
      <c r="C25" s="112"/>
      <c r="D25" s="112"/>
      <c r="E25" s="112"/>
      <c r="F25" s="112"/>
      <c r="G25" s="112"/>
      <c r="H25" s="112"/>
      <c r="I25" s="112"/>
    </row>
    <row r="27" spans="1:9">
      <c r="B27" s="14"/>
      <c r="F27" s="196"/>
      <c r="G27" s="197"/>
      <c r="H27" s="197"/>
      <c r="I27" s="43"/>
    </row>
    <row r="28" spans="1:9">
      <c r="F28" s="196"/>
      <c r="G28" s="197"/>
      <c r="H28" s="197"/>
      <c r="I28" s="43"/>
    </row>
    <row r="29" spans="1:9">
      <c r="F29" s="196"/>
      <c r="G29" s="197"/>
      <c r="H29" s="197"/>
      <c r="I29" s="43"/>
    </row>
    <row r="30" spans="1:9">
      <c r="F30" s="196"/>
      <c r="G30" s="197"/>
      <c r="H30" s="197"/>
      <c r="I30" s="43"/>
    </row>
    <row r="31" spans="1:9">
      <c r="F31" s="196"/>
      <c r="G31" s="197"/>
      <c r="H31" s="197"/>
      <c r="I31" s="43"/>
    </row>
    <row r="32" spans="1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  <row r="67" spans="6:9">
      <c r="F67" s="196"/>
      <c r="G67" s="197"/>
      <c r="H67" s="197"/>
      <c r="I67" s="43"/>
    </row>
    <row r="68" spans="6:9">
      <c r="F68" s="196"/>
      <c r="G68" s="197"/>
      <c r="H68" s="197"/>
      <c r="I68" s="43"/>
    </row>
    <row r="69" spans="6:9">
      <c r="F69" s="196"/>
      <c r="G69" s="197"/>
      <c r="H69" s="197"/>
      <c r="I69" s="43"/>
    </row>
    <row r="70" spans="6:9">
      <c r="F70" s="196"/>
      <c r="G70" s="197"/>
      <c r="H70" s="197"/>
      <c r="I70" s="43"/>
    </row>
    <row r="71" spans="6:9">
      <c r="F71" s="196"/>
      <c r="G71" s="197"/>
      <c r="H71" s="197"/>
      <c r="I71" s="43"/>
    </row>
    <row r="72" spans="6:9">
      <c r="F72" s="196"/>
      <c r="G72" s="197"/>
      <c r="H72" s="197"/>
      <c r="I72" s="43"/>
    </row>
    <row r="73" spans="6:9">
      <c r="F73" s="196"/>
      <c r="G73" s="197"/>
      <c r="H73" s="197"/>
      <c r="I73" s="43"/>
    </row>
    <row r="74" spans="6:9">
      <c r="F74" s="196"/>
      <c r="G74" s="197"/>
      <c r="H74" s="197"/>
      <c r="I74" s="43"/>
    </row>
    <row r="75" spans="6:9">
      <c r="F75" s="196"/>
      <c r="G75" s="197"/>
      <c r="H75" s="197"/>
      <c r="I75" s="43"/>
    </row>
    <row r="76" spans="6:9">
      <c r="F76" s="196"/>
      <c r="G76" s="197"/>
      <c r="H76" s="197"/>
      <c r="I76" s="43"/>
    </row>
  </sheetData>
  <sheetProtection algorithmName="SHA-512" hashValue="J3mwk1nOs9LlPM1S/XRIOGR++YsW3ypnnZjpCwGzZLxc5tnd8yBetP7laFQL9LM2yPspOS6R50M6o70b6I8e5Q==" saltValue="vyxJ6PX1w48UFvpH5T2q7A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B287"/>
  <sheetViews>
    <sheetView showGridLines="0" showZeros="0" zoomScaleNormal="100" zoomScaleSheetLayoutView="100" workbookViewId="0">
      <pane ySplit="6" topLeftCell="A202" activePane="bottomLeft" state="frozen"/>
      <selection pane="bottomLeft" activeCell="F213" sqref="F213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6" t="s">
        <v>74</v>
      </c>
      <c r="B1" s="596"/>
      <c r="C1" s="596"/>
      <c r="D1" s="596"/>
      <c r="E1" s="596"/>
      <c r="F1" s="596"/>
      <c r="G1" s="596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4" t="s">
        <v>2</v>
      </c>
      <c r="B3" s="585"/>
      <c r="C3" s="171" t="s">
        <v>91</v>
      </c>
      <c r="D3" s="202"/>
      <c r="E3" s="203" t="s">
        <v>75</v>
      </c>
      <c r="F3" s="204" t="str">
        <f>'SO04 Rek'!H1</f>
        <v>SO04</v>
      </c>
      <c r="G3" s="205"/>
    </row>
    <row r="4" spans="1:80" ht="13.5" thickBot="1">
      <c r="A4" s="597" t="s">
        <v>70</v>
      </c>
      <c r="B4" s="587"/>
      <c r="C4" s="177" t="s">
        <v>1024</v>
      </c>
      <c r="D4" s="206"/>
      <c r="E4" s="598" t="str">
        <f>'SO04 Rek'!G2</f>
        <v>Přístřešek</v>
      </c>
      <c r="F4" s="599"/>
      <c r="G4" s="600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1026</v>
      </c>
      <c r="C8" s="228" t="s">
        <v>1027</v>
      </c>
      <c r="D8" s="229" t="s">
        <v>96</v>
      </c>
      <c r="E8" s="230">
        <v>2.8</v>
      </c>
      <c r="F8" s="545"/>
      <c r="G8" s="231">
        <f>E8*F8</f>
        <v>0</v>
      </c>
      <c r="H8" s="232">
        <v>0</v>
      </c>
      <c r="I8" s="233">
        <f>E8*H8</f>
        <v>0</v>
      </c>
      <c r="J8" s="232">
        <v>-0.33</v>
      </c>
      <c r="K8" s="233">
        <f>E8*J8</f>
        <v>-0.92399999999999993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>
      <c r="A9" s="234"/>
      <c r="B9" s="238"/>
      <c r="C9" s="591" t="s">
        <v>1028</v>
      </c>
      <c r="D9" s="592"/>
      <c r="E9" s="239">
        <v>0</v>
      </c>
      <c r="F9" s="240"/>
      <c r="G9" s="241"/>
      <c r="H9" s="242"/>
      <c r="I9" s="236"/>
      <c r="J9" s="243"/>
      <c r="K9" s="236"/>
      <c r="M9" s="237" t="s">
        <v>1028</v>
      </c>
      <c r="O9" s="225"/>
    </row>
    <row r="10" spans="1:80">
      <c r="A10" s="234"/>
      <c r="B10" s="238"/>
      <c r="C10" s="591" t="s">
        <v>1029</v>
      </c>
      <c r="D10" s="592"/>
      <c r="E10" s="239">
        <v>0</v>
      </c>
      <c r="F10" s="240"/>
      <c r="G10" s="241"/>
      <c r="H10" s="242"/>
      <c r="I10" s="236"/>
      <c r="J10" s="243"/>
      <c r="K10" s="236"/>
      <c r="M10" s="237" t="s">
        <v>1029</v>
      </c>
      <c r="O10" s="225"/>
    </row>
    <row r="11" spans="1:80">
      <c r="A11" s="234"/>
      <c r="B11" s="238"/>
      <c r="C11" s="591" t="s">
        <v>1030</v>
      </c>
      <c r="D11" s="592"/>
      <c r="E11" s="239">
        <v>2.8</v>
      </c>
      <c r="F11" s="240"/>
      <c r="G11" s="241"/>
      <c r="H11" s="242"/>
      <c r="I11" s="236"/>
      <c r="J11" s="243"/>
      <c r="K11" s="236"/>
      <c r="M11" s="237" t="s">
        <v>1030</v>
      </c>
      <c r="O11" s="225"/>
    </row>
    <row r="12" spans="1:80">
      <c r="A12" s="226">
        <v>2</v>
      </c>
      <c r="B12" s="227" t="s">
        <v>1031</v>
      </c>
      <c r="C12" s="228" t="s">
        <v>1032</v>
      </c>
      <c r="D12" s="229" t="s">
        <v>128</v>
      </c>
      <c r="E12" s="230">
        <v>3.36</v>
      </c>
      <c r="F12" s="545"/>
      <c r="G12" s="231">
        <f>E12*F12</f>
        <v>0</v>
      </c>
      <c r="H12" s="232">
        <v>0</v>
      </c>
      <c r="I12" s="233">
        <f>E12*H12</f>
        <v>0</v>
      </c>
      <c r="J12" s="232">
        <v>0</v>
      </c>
      <c r="K12" s="233">
        <f>E12*J12</f>
        <v>0</v>
      </c>
      <c r="O12" s="225">
        <v>2</v>
      </c>
      <c r="AA12" s="198">
        <v>1</v>
      </c>
      <c r="AB12" s="198">
        <v>1</v>
      </c>
      <c r="AC12" s="198">
        <v>1</v>
      </c>
      <c r="AZ12" s="198">
        <v>1</v>
      </c>
      <c r="BA12" s="198">
        <f>IF(AZ12=1,G12,0)</f>
        <v>0</v>
      </c>
      <c r="BB12" s="198">
        <f>IF(AZ12=2,G12,0)</f>
        <v>0</v>
      </c>
      <c r="BC12" s="198">
        <f>IF(AZ12=3,G12,0)</f>
        <v>0</v>
      </c>
      <c r="BD12" s="198">
        <f>IF(AZ12=4,G12,0)</f>
        <v>0</v>
      </c>
      <c r="BE12" s="198">
        <f>IF(AZ12=5,G12,0)</f>
        <v>0</v>
      </c>
      <c r="CA12" s="225">
        <v>1</v>
      </c>
      <c r="CB12" s="225">
        <v>1</v>
      </c>
    </row>
    <row r="13" spans="1:80">
      <c r="A13" s="234"/>
      <c r="B13" s="238"/>
      <c r="C13" s="591" t="s">
        <v>1028</v>
      </c>
      <c r="D13" s="592"/>
      <c r="E13" s="239">
        <v>0</v>
      </c>
      <c r="F13" s="240"/>
      <c r="G13" s="241"/>
      <c r="H13" s="242"/>
      <c r="I13" s="236"/>
      <c r="J13" s="243"/>
      <c r="K13" s="236"/>
      <c r="M13" s="237" t="s">
        <v>1028</v>
      </c>
      <c r="O13" s="225"/>
    </row>
    <row r="14" spans="1:80">
      <c r="A14" s="234"/>
      <c r="B14" s="238"/>
      <c r="C14" s="591" t="s">
        <v>1029</v>
      </c>
      <c r="D14" s="592"/>
      <c r="E14" s="239">
        <v>0</v>
      </c>
      <c r="F14" s="240"/>
      <c r="G14" s="241"/>
      <c r="H14" s="242"/>
      <c r="I14" s="236"/>
      <c r="J14" s="243"/>
      <c r="K14" s="236"/>
      <c r="M14" s="237" t="s">
        <v>1029</v>
      </c>
      <c r="O14" s="225"/>
    </row>
    <row r="15" spans="1:80">
      <c r="A15" s="234"/>
      <c r="B15" s="238"/>
      <c r="C15" s="591" t="s">
        <v>1033</v>
      </c>
      <c r="D15" s="592"/>
      <c r="E15" s="239">
        <v>3.36</v>
      </c>
      <c r="F15" s="240"/>
      <c r="G15" s="241"/>
      <c r="H15" s="242"/>
      <c r="I15" s="236"/>
      <c r="J15" s="243"/>
      <c r="K15" s="236"/>
      <c r="M15" s="237" t="s">
        <v>1033</v>
      </c>
      <c r="O15" s="225"/>
    </row>
    <row r="16" spans="1:80">
      <c r="A16" s="226">
        <v>3</v>
      </c>
      <c r="B16" s="227" t="s">
        <v>134</v>
      </c>
      <c r="C16" s="228" t="s">
        <v>252</v>
      </c>
      <c r="D16" s="229" t="s">
        <v>128</v>
      </c>
      <c r="E16" s="230">
        <v>3.36</v>
      </c>
      <c r="F16" s="545"/>
      <c r="G16" s="231">
        <f>E16*F16</f>
        <v>0</v>
      </c>
      <c r="H16" s="232">
        <v>0</v>
      </c>
      <c r="I16" s="233">
        <f>E16*H16</f>
        <v>0</v>
      </c>
      <c r="J16" s="232">
        <v>0</v>
      </c>
      <c r="K16" s="233">
        <f>E16*J16</f>
        <v>0</v>
      </c>
      <c r="O16" s="225">
        <v>2</v>
      </c>
      <c r="AA16" s="198">
        <v>1</v>
      </c>
      <c r="AB16" s="198">
        <v>1</v>
      </c>
      <c r="AC16" s="198">
        <v>1</v>
      </c>
      <c r="AZ16" s="198">
        <v>1</v>
      </c>
      <c r="BA16" s="198">
        <f>IF(AZ16=1,G16,0)</f>
        <v>0</v>
      </c>
      <c r="BB16" s="198">
        <f>IF(AZ16=2,G16,0)</f>
        <v>0</v>
      </c>
      <c r="BC16" s="198">
        <f>IF(AZ16=3,G16,0)</f>
        <v>0</v>
      </c>
      <c r="BD16" s="198">
        <f>IF(AZ16=4,G16,0)</f>
        <v>0</v>
      </c>
      <c r="BE16" s="198">
        <f>IF(AZ16=5,G16,0)</f>
        <v>0</v>
      </c>
      <c r="CA16" s="225">
        <v>1</v>
      </c>
      <c r="CB16" s="225">
        <v>1</v>
      </c>
    </row>
    <row r="17" spans="1:80">
      <c r="A17" s="234"/>
      <c r="B17" s="238"/>
      <c r="C17" s="591" t="s">
        <v>1028</v>
      </c>
      <c r="D17" s="592"/>
      <c r="E17" s="239">
        <v>0</v>
      </c>
      <c r="F17" s="240"/>
      <c r="G17" s="241"/>
      <c r="H17" s="242"/>
      <c r="I17" s="236"/>
      <c r="J17" s="243"/>
      <c r="K17" s="236"/>
      <c r="M17" s="237" t="s">
        <v>1028</v>
      </c>
      <c r="O17" s="225"/>
    </row>
    <row r="18" spans="1:80">
      <c r="A18" s="234"/>
      <c r="B18" s="238"/>
      <c r="C18" s="591" t="s">
        <v>1029</v>
      </c>
      <c r="D18" s="592"/>
      <c r="E18" s="239">
        <v>0</v>
      </c>
      <c r="F18" s="240"/>
      <c r="G18" s="241"/>
      <c r="H18" s="242"/>
      <c r="I18" s="236"/>
      <c r="J18" s="243"/>
      <c r="K18" s="236"/>
      <c r="M18" s="237" t="s">
        <v>1029</v>
      </c>
      <c r="O18" s="225"/>
    </row>
    <row r="19" spans="1:80">
      <c r="A19" s="234"/>
      <c r="B19" s="238"/>
      <c r="C19" s="591" t="s">
        <v>1033</v>
      </c>
      <c r="D19" s="592"/>
      <c r="E19" s="239">
        <v>3.36</v>
      </c>
      <c r="F19" s="240"/>
      <c r="G19" s="241"/>
      <c r="H19" s="242"/>
      <c r="I19" s="236"/>
      <c r="J19" s="243"/>
      <c r="K19" s="236"/>
      <c r="M19" s="237" t="s">
        <v>1033</v>
      </c>
      <c r="O19" s="225"/>
    </row>
    <row r="20" spans="1:80">
      <c r="A20" s="226">
        <v>4</v>
      </c>
      <c r="B20" s="227" t="s">
        <v>1034</v>
      </c>
      <c r="C20" s="228" t="s">
        <v>1035</v>
      </c>
      <c r="D20" s="229" t="s">
        <v>128</v>
      </c>
      <c r="E20" s="230">
        <v>3.36</v>
      </c>
      <c r="F20" s="545"/>
      <c r="G20" s="231">
        <f>E20*F20</f>
        <v>0</v>
      </c>
      <c r="H20" s="232">
        <v>0</v>
      </c>
      <c r="I20" s="233">
        <f>E20*H20</f>
        <v>0</v>
      </c>
      <c r="J20" s="232">
        <v>0</v>
      </c>
      <c r="K20" s="233">
        <f>E20*J20</f>
        <v>0</v>
      </c>
      <c r="O20" s="225">
        <v>2</v>
      </c>
      <c r="AA20" s="198">
        <v>1</v>
      </c>
      <c r="AB20" s="198">
        <v>1</v>
      </c>
      <c r="AC20" s="198">
        <v>1</v>
      </c>
      <c r="AZ20" s="198">
        <v>1</v>
      </c>
      <c r="BA20" s="198">
        <f>IF(AZ20=1,G20,0)</f>
        <v>0</v>
      </c>
      <c r="BB20" s="198">
        <f>IF(AZ20=2,G20,0)</f>
        <v>0</v>
      </c>
      <c r="BC20" s="198">
        <f>IF(AZ20=3,G20,0)</f>
        <v>0</v>
      </c>
      <c r="BD20" s="198">
        <f>IF(AZ20=4,G20,0)</f>
        <v>0</v>
      </c>
      <c r="BE20" s="198">
        <f>IF(AZ20=5,G20,0)</f>
        <v>0</v>
      </c>
      <c r="CA20" s="225">
        <v>1</v>
      </c>
      <c r="CB20" s="225">
        <v>1</v>
      </c>
    </row>
    <row r="21" spans="1:80">
      <c r="A21" s="234"/>
      <c r="B21" s="238"/>
      <c r="C21" s="591" t="s">
        <v>1028</v>
      </c>
      <c r="D21" s="592"/>
      <c r="E21" s="239">
        <v>0</v>
      </c>
      <c r="F21" s="240"/>
      <c r="G21" s="241"/>
      <c r="H21" s="242"/>
      <c r="I21" s="236"/>
      <c r="J21" s="243"/>
      <c r="K21" s="236"/>
      <c r="M21" s="237" t="s">
        <v>1028</v>
      </c>
      <c r="O21" s="225"/>
    </row>
    <row r="22" spans="1:80">
      <c r="A22" s="234"/>
      <c r="B22" s="238"/>
      <c r="C22" s="591" t="s">
        <v>1029</v>
      </c>
      <c r="D22" s="592"/>
      <c r="E22" s="239">
        <v>0</v>
      </c>
      <c r="F22" s="240"/>
      <c r="G22" s="241"/>
      <c r="H22" s="242"/>
      <c r="I22" s="236"/>
      <c r="J22" s="243"/>
      <c r="K22" s="236"/>
      <c r="M22" s="237" t="s">
        <v>1029</v>
      </c>
      <c r="O22" s="225"/>
    </row>
    <row r="23" spans="1:80">
      <c r="A23" s="234"/>
      <c r="B23" s="238"/>
      <c r="C23" s="591" t="s">
        <v>1033</v>
      </c>
      <c r="D23" s="592"/>
      <c r="E23" s="239">
        <v>3.36</v>
      </c>
      <c r="F23" s="240"/>
      <c r="G23" s="241"/>
      <c r="H23" s="242"/>
      <c r="I23" s="236"/>
      <c r="J23" s="243"/>
      <c r="K23" s="236"/>
      <c r="M23" s="237" t="s">
        <v>1033</v>
      </c>
      <c r="O23" s="225"/>
    </row>
    <row r="24" spans="1:80">
      <c r="A24" s="226">
        <v>5</v>
      </c>
      <c r="B24" s="227" t="s">
        <v>150</v>
      </c>
      <c r="C24" s="228" t="s">
        <v>260</v>
      </c>
      <c r="D24" s="229" t="s">
        <v>128</v>
      </c>
      <c r="E24" s="230">
        <v>3.36</v>
      </c>
      <c r="F24" s="545"/>
      <c r="G24" s="231">
        <f>E24*F24</f>
        <v>0</v>
      </c>
      <c r="H24" s="232">
        <v>0</v>
      </c>
      <c r="I24" s="233">
        <f>E24*H24</f>
        <v>0</v>
      </c>
      <c r="J24" s="232">
        <v>0</v>
      </c>
      <c r="K24" s="233">
        <f>E24*J24</f>
        <v>0</v>
      </c>
      <c r="O24" s="225">
        <v>2</v>
      </c>
      <c r="AA24" s="198">
        <v>1</v>
      </c>
      <c r="AB24" s="198">
        <v>1</v>
      </c>
      <c r="AC24" s="198">
        <v>1</v>
      </c>
      <c r="AZ24" s="198">
        <v>1</v>
      </c>
      <c r="BA24" s="198">
        <f>IF(AZ24=1,G24,0)</f>
        <v>0</v>
      </c>
      <c r="BB24" s="198">
        <f>IF(AZ24=2,G24,0)</f>
        <v>0</v>
      </c>
      <c r="BC24" s="198">
        <f>IF(AZ24=3,G24,0)</f>
        <v>0</v>
      </c>
      <c r="BD24" s="198">
        <f>IF(AZ24=4,G24,0)</f>
        <v>0</v>
      </c>
      <c r="BE24" s="198">
        <f>IF(AZ24=5,G24,0)</f>
        <v>0</v>
      </c>
      <c r="CA24" s="225">
        <v>1</v>
      </c>
      <c r="CB24" s="225">
        <v>1</v>
      </c>
    </row>
    <row r="25" spans="1:80">
      <c r="A25" s="234"/>
      <c r="B25" s="238"/>
      <c r="C25" s="591" t="s">
        <v>1028</v>
      </c>
      <c r="D25" s="592"/>
      <c r="E25" s="239">
        <v>0</v>
      </c>
      <c r="F25" s="240"/>
      <c r="G25" s="241"/>
      <c r="H25" s="242"/>
      <c r="I25" s="236"/>
      <c r="J25" s="243"/>
      <c r="K25" s="236"/>
      <c r="M25" s="237" t="s">
        <v>1028</v>
      </c>
      <c r="O25" s="225"/>
    </row>
    <row r="26" spans="1:80">
      <c r="A26" s="234"/>
      <c r="B26" s="238"/>
      <c r="C26" s="591" t="s">
        <v>1029</v>
      </c>
      <c r="D26" s="592"/>
      <c r="E26" s="239">
        <v>0</v>
      </c>
      <c r="F26" s="240"/>
      <c r="G26" s="241"/>
      <c r="H26" s="242"/>
      <c r="I26" s="236"/>
      <c r="J26" s="243"/>
      <c r="K26" s="236"/>
      <c r="M26" s="237" t="s">
        <v>1029</v>
      </c>
      <c r="O26" s="225"/>
    </row>
    <row r="27" spans="1:80">
      <c r="A27" s="234"/>
      <c r="B27" s="238"/>
      <c r="C27" s="591" t="s">
        <v>1033</v>
      </c>
      <c r="D27" s="592"/>
      <c r="E27" s="239">
        <v>3.36</v>
      </c>
      <c r="F27" s="240"/>
      <c r="G27" s="241"/>
      <c r="H27" s="242"/>
      <c r="I27" s="236"/>
      <c r="J27" s="243"/>
      <c r="K27" s="236"/>
      <c r="M27" s="237" t="s">
        <v>1033</v>
      </c>
      <c r="O27" s="225"/>
    </row>
    <row r="28" spans="1:80">
      <c r="A28" s="226">
        <v>6</v>
      </c>
      <c r="B28" s="227" t="s">
        <v>1036</v>
      </c>
      <c r="C28" s="228" t="s">
        <v>1037</v>
      </c>
      <c r="D28" s="229" t="s">
        <v>123</v>
      </c>
      <c r="E28" s="230">
        <v>10.6</v>
      </c>
      <c r="F28" s="545"/>
      <c r="G28" s="231">
        <f>E28*F28</f>
        <v>0</v>
      </c>
      <c r="H28" s="232">
        <v>0</v>
      </c>
      <c r="I28" s="233">
        <f>E28*H28</f>
        <v>0</v>
      </c>
      <c r="J28" s="232">
        <v>0</v>
      </c>
      <c r="K28" s="233">
        <f>E28*J28</f>
        <v>0</v>
      </c>
      <c r="O28" s="225">
        <v>2</v>
      </c>
      <c r="AA28" s="198">
        <v>1</v>
      </c>
      <c r="AB28" s="198">
        <v>1</v>
      </c>
      <c r="AC28" s="198">
        <v>1</v>
      </c>
      <c r="AZ28" s="198">
        <v>1</v>
      </c>
      <c r="BA28" s="198">
        <f>IF(AZ28=1,G28,0)</f>
        <v>0</v>
      </c>
      <c r="BB28" s="198">
        <f>IF(AZ28=2,G28,0)</f>
        <v>0</v>
      </c>
      <c r="BC28" s="198">
        <f>IF(AZ28=3,G28,0)</f>
        <v>0</v>
      </c>
      <c r="BD28" s="198">
        <f>IF(AZ28=4,G28,0)</f>
        <v>0</v>
      </c>
      <c r="BE28" s="198">
        <f>IF(AZ28=5,G28,0)</f>
        <v>0</v>
      </c>
      <c r="CA28" s="225">
        <v>1</v>
      </c>
      <c r="CB28" s="225">
        <v>1</v>
      </c>
    </row>
    <row r="29" spans="1:80">
      <c r="A29" s="234"/>
      <c r="B29" s="238"/>
      <c r="C29" s="591" t="s">
        <v>1028</v>
      </c>
      <c r="D29" s="592"/>
      <c r="E29" s="239">
        <v>0</v>
      </c>
      <c r="F29" s="240"/>
      <c r="G29" s="241"/>
      <c r="H29" s="242"/>
      <c r="I29" s="236"/>
      <c r="J29" s="243"/>
      <c r="K29" s="236"/>
      <c r="M29" s="237" t="s">
        <v>1028</v>
      </c>
      <c r="O29" s="225"/>
    </row>
    <row r="30" spans="1:80">
      <c r="A30" s="234"/>
      <c r="B30" s="238"/>
      <c r="C30" s="591" t="s">
        <v>1029</v>
      </c>
      <c r="D30" s="592"/>
      <c r="E30" s="239">
        <v>0</v>
      </c>
      <c r="F30" s="240"/>
      <c r="G30" s="241"/>
      <c r="H30" s="242"/>
      <c r="I30" s="236"/>
      <c r="J30" s="243"/>
      <c r="K30" s="236"/>
      <c r="M30" s="237" t="s">
        <v>1029</v>
      </c>
      <c r="O30" s="225"/>
    </row>
    <row r="31" spans="1:80">
      <c r="A31" s="234"/>
      <c r="B31" s="238"/>
      <c r="C31" s="591" t="s">
        <v>1038</v>
      </c>
      <c r="D31" s="592"/>
      <c r="E31" s="239">
        <v>10.6</v>
      </c>
      <c r="F31" s="240"/>
      <c r="G31" s="241"/>
      <c r="H31" s="242"/>
      <c r="I31" s="236"/>
      <c r="J31" s="243"/>
      <c r="K31" s="236"/>
      <c r="M31" s="237" t="s">
        <v>1038</v>
      </c>
      <c r="O31" s="225"/>
    </row>
    <row r="32" spans="1:80">
      <c r="A32" s="244"/>
      <c r="B32" s="245" t="s">
        <v>90</v>
      </c>
      <c r="C32" s="246" t="s">
        <v>97</v>
      </c>
      <c r="D32" s="247"/>
      <c r="E32" s="248"/>
      <c r="F32" s="249"/>
      <c r="G32" s="250">
        <f>SUM(G7:G31)</f>
        <v>0</v>
      </c>
      <c r="H32" s="251"/>
      <c r="I32" s="252">
        <f>SUM(I7:I31)</f>
        <v>0</v>
      </c>
      <c r="J32" s="251"/>
      <c r="K32" s="252">
        <f>SUM(K7:K31)</f>
        <v>-0.92399999999999993</v>
      </c>
      <c r="O32" s="225">
        <v>4</v>
      </c>
      <c r="BA32" s="253">
        <f>SUM(BA7:BA31)</f>
        <v>0</v>
      </c>
      <c r="BB32" s="253">
        <f>SUM(BB7:BB31)</f>
        <v>0</v>
      </c>
      <c r="BC32" s="253">
        <f>SUM(BC7:BC31)</f>
        <v>0</v>
      </c>
      <c r="BD32" s="253">
        <f>SUM(BD7:BD31)</f>
        <v>0</v>
      </c>
      <c r="BE32" s="253">
        <f>SUM(BE7:BE31)</f>
        <v>0</v>
      </c>
    </row>
    <row r="33" spans="1:80">
      <c r="A33" s="215" t="s">
        <v>87</v>
      </c>
      <c r="B33" s="216" t="s">
        <v>261</v>
      </c>
      <c r="C33" s="217" t="s">
        <v>262</v>
      </c>
      <c r="D33" s="218"/>
      <c r="E33" s="219"/>
      <c r="F33" s="219"/>
      <c r="G33" s="220"/>
      <c r="H33" s="221"/>
      <c r="I33" s="222"/>
      <c r="J33" s="223"/>
      <c r="K33" s="224"/>
      <c r="O33" s="225">
        <v>1</v>
      </c>
    </row>
    <row r="34" spans="1:80">
      <c r="A34" s="226">
        <v>7</v>
      </c>
      <c r="B34" s="227" t="s">
        <v>271</v>
      </c>
      <c r="C34" s="228" t="s">
        <v>272</v>
      </c>
      <c r="D34" s="229" t="s">
        <v>128</v>
      </c>
      <c r="E34" s="230">
        <v>0.28000000000000003</v>
      </c>
      <c r="F34" s="545"/>
      <c r="G34" s="231">
        <f>E34*F34</f>
        <v>0</v>
      </c>
      <c r="H34" s="232">
        <v>2.5249999999999999</v>
      </c>
      <c r="I34" s="233">
        <f>E34*H34</f>
        <v>0.70700000000000007</v>
      </c>
      <c r="J34" s="232">
        <v>0</v>
      </c>
      <c r="K34" s="233">
        <f>E34*J34</f>
        <v>0</v>
      </c>
      <c r="O34" s="225">
        <v>2</v>
      </c>
      <c r="AA34" s="198">
        <v>1</v>
      </c>
      <c r="AB34" s="198">
        <v>1</v>
      </c>
      <c r="AC34" s="198">
        <v>1</v>
      </c>
      <c r="AZ34" s="198">
        <v>1</v>
      </c>
      <c r="BA34" s="198">
        <f>IF(AZ34=1,G34,0)</f>
        <v>0</v>
      </c>
      <c r="BB34" s="198">
        <f>IF(AZ34=2,G34,0)</f>
        <v>0</v>
      </c>
      <c r="BC34" s="198">
        <f>IF(AZ34=3,G34,0)</f>
        <v>0</v>
      </c>
      <c r="BD34" s="198">
        <f>IF(AZ34=4,G34,0)</f>
        <v>0</v>
      </c>
      <c r="BE34" s="198">
        <f>IF(AZ34=5,G34,0)</f>
        <v>0</v>
      </c>
      <c r="CA34" s="225">
        <v>1</v>
      </c>
      <c r="CB34" s="225">
        <v>1</v>
      </c>
    </row>
    <row r="35" spans="1:80">
      <c r="A35" s="234"/>
      <c r="B35" s="235"/>
      <c r="C35" s="593" t="s">
        <v>273</v>
      </c>
      <c r="D35" s="594"/>
      <c r="E35" s="594"/>
      <c r="F35" s="594"/>
      <c r="G35" s="595"/>
      <c r="I35" s="236"/>
      <c r="K35" s="236"/>
      <c r="L35" s="237" t="s">
        <v>273</v>
      </c>
      <c r="O35" s="225">
        <v>3</v>
      </c>
    </row>
    <row r="36" spans="1:80">
      <c r="A36" s="234"/>
      <c r="B36" s="238"/>
      <c r="C36" s="591" t="s">
        <v>1028</v>
      </c>
      <c r="D36" s="592"/>
      <c r="E36" s="239">
        <v>0</v>
      </c>
      <c r="F36" s="240"/>
      <c r="G36" s="241"/>
      <c r="H36" s="242"/>
      <c r="I36" s="236"/>
      <c r="J36" s="243"/>
      <c r="K36" s="236"/>
      <c r="M36" s="237" t="s">
        <v>1028</v>
      </c>
      <c r="O36" s="225"/>
    </row>
    <row r="37" spans="1:80">
      <c r="A37" s="234"/>
      <c r="B37" s="238"/>
      <c r="C37" s="591" t="s">
        <v>1029</v>
      </c>
      <c r="D37" s="592"/>
      <c r="E37" s="239">
        <v>0</v>
      </c>
      <c r="F37" s="240"/>
      <c r="G37" s="241"/>
      <c r="H37" s="242"/>
      <c r="I37" s="236"/>
      <c r="J37" s="243"/>
      <c r="K37" s="236"/>
      <c r="M37" s="237" t="s">
        <v>1029</v>
      </c>
      <c r="O37" s="225"/>
    </row>
    <row r="38" spans="1:80">
      <c r="A38" s="234"/>
      <c r="B38" s="238"/>
      <c r="C38" s="591" t="s">
        <v>1039</v>
      </c>
      <c r="D38" s="592"/>
      <c r="E38" s="239">
        <v>0.28000000000000003</v>
      </c>
      <c r="F38" s="240"/>
      <c r="G38" s="241"/>
      <c r="H38" s="242"/>
      <c r="I38" s="236"/>
      <c r="J38" s="243"/>
      <c r="K38" s="236"/>
      <c r="M38" s="237" t="s">
        <v>1039</v>
      </c>
      <c r="O38" s="225"/>
    </row>
    <row r="39" spans="1:80">
      <c r="A39" s="226">
        <v>8</v>
      </c>
      <c r="B39" s="227" t="s">
        <v>320</v>
      </c>
      <c r="C39" s="228" t="s">
        <v>321</v>
      </c>
      <c r="D39" s="229" t="s">
        <v>128</v>
      </c>
      <c r="E39" s="230">
        <v>3.5613999999999999</v>
      </c>
      <c r="F39" s="545"/>
      <c r="G39" s="231">
        <f>E39*F39</f>
        <v>0</v>
      </c>
      <c r="H39" s="232">
        <v>2.5249999999999999</v>
      </c>
      <c r="I39" s="233">
        <f>E39*H39</f>
        <v>8.9925350000000002</v>
      </c>
      <c r="J39" s="232">
        <v>0</v>
      </c>
      <c r="K39" s="233">
        <f>E39*J39</f>
        <v>0</v>
      </c>
      <c r="O39" s="225">
        <v>2</v>
      </c>
      <c r="AA39" s="198">
        <v>1</v>
      </c>
      <c r="AB39" s="198">
        <v>1</v>
      </c>
      <c r="AC39" s="198">
        <v>1</v>
      </c>
      <c r="AZ39" s="198">
        <v>1</v>
      </c>
      <c r="BA39" s="198">
        <f>IF(AZ39=1,G39,0)</f>
        <v>0</v>
      </c>
      <c r="BB39" s="198">
        <f>IF(AZ39=2,G39,0)</f>
        <v>0</v>
      </c>
      <c r="BC39" s="198">
        <f>IF(AZ39=3,G39,0)</f>
        <v>0</v>
      </c>
      <c r="BD39" s="198">
        <f>IF(AZ39=4,G39,0)</f>
        <v>0</v>
      </c>
      <c r="BE39" s="198">
        <f>IF(AZ39=5,G39,0)</f>
        <v>0</v>
      </c>
      <c r="CA39" s="225">
        <v>1</v>
      </c>
      <c r="CB39" s="225">
        <v>1</v>
      </c>
    </row>
    <row r="40" spans="1:80">
      <c r="A40" s="234"/>
      <c r="B40" s="238"/>
      <c r="C40" s="591" t="s">
        <v>1028</v>
      </c>
      <c r="D40" s="592"/>
      <c r="E40" s="239">
        <v>0</v>
      </c>
      <c r="F40" s="240"/>
      <c r="G40" s="241"/>
      <c r="H40" s="242"/>
      <c r="I40" s="236"/>
      <c r="J40" s="243"/>
      <c r="K40" s="236"/>
      <c r="M40" s="237" t="s">
        <v>1028</v>
      </c>
      <c r="O40" s="225"/>
    </row>
    <row r="41" spans="1:80">
      <c r="A41" s="234"/>
      <c r="B41" s="238"/>
      <c r="C41" s="591" t="s">
        <v>1029</v>
      </c>
      <c r="D41" s="592"/>
      <c r="E41" s="239">
        <v>0</v>
      </c>
      <c r="F41" s="240"/>
      <c r="G41" s="241"/>
      <c r="H41" s="242"/>
      <c r="I41" s="236"/>
      <c r="J41" s="243"/>
      <c r="K41" s="236"/>
      <c r="M41" s="237" t="s">
        <v>1029</v>
      </c>
      <c r="O41" s="225"/>
    </row>
    <row r="42" spans="1:80">
      <c r="A42" s="234"/>
      <c r="B42" s="238"/>
      <c r="C42" s="591" t="s">
        <v>1040</v>
      </c>
      <c r="D42" s="592"/>
      <c r="E42" s="239">
        <v>2.94</v>
      </c>
      <c r="F42" s="240"/>
      <c r="G42" s="241"/>
      <c r="H42" s="242"/>
      <c r="I42" s="236"/>
      <c r="J42" s="243"/>
      <c r="K42" s="236"/>
      <c r="M42" s="237" t="s">
        <v>1040</v>
      </c>
      <c r="O42" s="225"/>
    </row>
    <row r="43" spans="1:80">
      <c r="A43" s="234"/>
      <c r="B43" s="238"/>
      <c r="C43" s="591" t="s">
        <v>1041</v>
      </c>
      <c r="D43" s="592"/>
      <c r="E43" s="239">
        <v>0.62139999999999995</v>
      </c>
      <c r="F43" s="240"/>
      <c r="G43" s="241"/>
      <c r="H43" s="242"/>
      <c r="I43" s="236"/>
      <c r="J43" s="243"/>
      <c r="K43" s="236"/>
      <c r="M43" s="237" t="s">
        <v>1041</v>
      </c>
      <c r="O43" s="225"/>
    </row>
    <row r="44" spans="1:80" ht="22.5">
      <c r="A44" s="226">
        <v>9</v>
      </c>
      <c r="B44" s="227" t="s">
        <v>323</v>
      </c>
      <c r="C44" s="228" t="s">
        <v>324</v>
      </c>
      <c r="D44" s="229" t="s">
        <v>96</v>
      </c>
      <c r="E44" s="230">
        <v>4.9715999999999996</v>
      </c>
      <c r="F44" s="545"/>
      <c r="G44" s="231">
        <f>E44*F44</f>
        <v>0</v>
      </c>
      <c r="H44" s="232">
        <v>3.6400000000000002E-2</v>
      </c>
      <c r="I44" s="233">
        <f>E44*H44</f>
        <v>0.18096624</v>
      </c>
      <c r="J44" s="232">
        <v>0</v>
      </c>
      <c r="K44" s="233">
        <f>E44*J44</f>
        <v>0</v>
      </c>
      <c r="O44" s="225">
        <v>2</v>
      </c>
      <c r="AA44" s="198">
        <v>1</v>
      </c>
      <c r="AB44" s="198">
        <v>1</v>
      </c>
      <c r="AC44" s="198">
        <v>1</v>
      </c>
      <c r="AZ44" s="198">
        <v>1</v>
      </c>
      <c r="BA44" s="198">
        <f>IF(AZ44=1,G44,0)</f>
        <v>0</v>
      </c>
      <c r="BB44" s="198">
        <f>IF(AZ44=2,G44,0)</f>
        <v>0</v>
      </c>
      <c r="BC44" s="198">
        <f>IF(AZ44=3,G44,0)</f>
        <v>0</v>
      </c>
      <c r="BD44" s="198">
        <f>IF(AZ44=4,G44,0)</f>
        <v>0</v>
      </c>
      <c r="BE44" s="198">
        <f>IF(AZ44=5,G44,0)</f>
        <v>0</v>
      </c>
      <c r="CA44" s="225">
        <v>1</v>
      </c>
      <c r="CB44" s="225">
        <v>1</v>
      </c>
    </row>
    <row r="45" spans="1:80">
      <c r="A45" s="234"/>
      <c r="B45" s="238"/>
      <c r="C45" s="591" t="s">
        <v>1028</v>
      </c>
      <c r="D45" s="592"/>
      <c r="E45" s="239">
        <v>0</v>
      </c>
      <c r="F45" s="240"/>
      <c r="G45" s="241"/>
      <c r="H45" s="242"/>
      <c r="I45" s="236"/>
      <c r="J45" s="243"/>
      <c r="K45" s="236"/>
      <c r="M45" s="237" t="s">
        <v>1028</v>
      </c>
      <c r="O45" s="225"/>
    </row>
    <row r="46" spans="1:80">
      <c r="A46" s="234"/>
      <c r="B46" s="238"/>
      <c r="C46" s="591" t="s">
        <v>1029</v>
      </c>
      <c r="D46" s="592"/>
      <c r="E46" s="239">
        <v>0</v>
      </c>
      <c r="F46" s="240"/>
      <c r="G46" s="241"/>
      <c r="H46" s="242"/>
      <c r="I46" s="236"/>
      <c r="J46" s="243"/>
      <c r="K46" s="236"/>
      <c r="M46" s="237" t="s">
        <v>1029</v>
      </c>
      <c r="O46" s="225"/>
    </row>
    <row r="47" spans="1:80">
      <c r="A47" s="234"/>
      <c r="B47" s="238"/>
      <c r="C47" s="591" t="s">
        <v>1042</v>
      </c>
      <c r="D47" s="592"/>
      <c r="E47" s="239">
        <v>4.9715999999999996</v>
      </c>
      <c r="F47" s="240"/>
      <c r="G47" s="241"/>
      <c r="H47" s="242"/>
      <c r="I47" s="236"/>
      <c r="J47" s="243"/>
      <c r="K47" s="236"/>
      <c r="M47" s="237" t="s">
        <v>1042</v>
      </c>
      <c r="O47" s="225"/>
    </row>
    <row r="48" spans="1:80">
      <c r="A48" s="226">
        <v>10</v>
      </c>
      <c r="B48" s="227" t="s">
        <v>326</v>
      </c>
      <c r="C48" s="228" t="s">
        <v>327</v>
      </c>
      <c r="D48" s="229" t="s">
        <v>96</v>
      </c>
      <c r="E48" s="230">
        <v>4.9715999999999996</v>
      </c>
      <c r="F48" s="545"/>
      <c r="G48" s="231">
        <f>E48*F48</f>
        <v>0</v>
      </c>
      <c r="H48" s="232">
        <v>0</v>
      </c>
      <c r="I48" s="233">
        <f>E48*H48</f>
        <v>0</v>
      </c>
      <c r="J48" s="232">
        <v>0</v>
      </c>
      <c r="K48" s="233">
        <f>E48*J48</f>
        <v>0</v>
      </c>
      <c r="O48" s="225">
        <v>2</v>
      </c>
      <c r="AA48" s="198">
        <v>1</v>
      </c>
      <c r="AB48" s="198">
        <v>1</v>
      </c>
      <c r="AC48" s="198">
        <v>1</v>
      </c>
      <c r="AZ48" s="198">
        <v>1</v>
      </c>
      <c r="BA48" s="198">
        <f>IF(AZ48=1,G48,0)</f>
        <v>0</v>
      </c>
      <c r="BB48" s="198">
        <f>IF(AZ48=2,G48,0)</f>
        <v>0</v>
      </c>
      <c r="BC48" s="198">
        <f>IF(AZ48=3,G48,0)</f>
        <v>0</v>
      </c>
      <c r="BD48" s="198">
        <f>IF(AZ48=4,G48,0)</f>
        <v>0</v>
      </c>
      <c r="BE48" s="198">
        <f>IF(AZ48=5,G48,0)</f>
        <v>0</v>
      </c>
      <c r="CA48" s="225">
        <v>1</v>
      </c>
      <c r="CB48" s="225">
        <v>1</v>
      </c>
    </row>
    <row r="49" spans="1:80">
      <c r="A49" s="234"/>
      <c r="B49" s="235"/>
      <c r="C49" s="593"/>
      <c r="D49" s="594"/>
      <c r="E49" s="594"/>
      <c r="F49" s="594"/>
      <c r="G49" s="595"/>
      <c r="I49" s="236"/>
      <c r="K49" s="236"/>
      <c r="L49" s="237"/>
      <c r="O49" s="225">
        <v>3</v>
      </c>
    </row>
    <row r="50" spans="1:80">
      <c r="A50" s="234"/>
      <c r="B50" s="238"/>
      <c r="C50" s="591" t="s">
        <v>1028</v>
      </c>
      <c r="D50" s="592"/>
      <c r="E50" s="239">
        <v>0</v>
      </c>
      <c r="F50" s="240"/>
      <c r="G50" s="241"/>
      <c r="H50" s="242"/>
      <c r="I50" s="236"/>
      <c r="J50" s="243"/>
      <c r="K50" s="236"/>
      <c r="M50" s="237" t="s">
        <v>1028</v>
      </c>
      <c r="O50" s="225"/>
    </row>
    <row r="51" spans="1:80">
      <c r="A51" s="234"/>
      <c r="B51" s="238"/>
      <c r="C51" s="591" t="s">
        <v>1029</v>
      </c>
      <c r="D51" s="592"/>
      <c r="E51" s="239">
        <v>0</v>
      </c>
      <c r="F51" s="240"/>
      <c r="G51" s="241"/>
      <c r="H51" s="242"/>
      <c r="I51" s="236"/>
      <c r="J51" s="243"/>
      <c r="K51" s="236"/>
      <c r="M51" s="237" t="s">
        <v>1029</v>
      </c>
      <c r="O51" s="225"/>
    </row>
    <row r="52" spans="1:80">
      <c r="A52" s="234"/>
      <c r="B52" s="238"/>
      <c r="C52" s="591" t="s">
        <v>1042</v>
      </c>
      <c r="D52" s="592"/>
      <c r="E52" s="239">
        <v>4.9715999999999996</v>
      </c>
      <c r="F52" s="240"/>
      <c r="G52" s="241"/>
      <c r="H52" s="242"/>
      <c r="I52" s="236"/>
      <c r="J52" s="243"/>
      <c r="K52" s="236"/>
      <c r="M52" s="237" t="s">
        <v>1042</v>
      </c>
      <c r="O52" s="225"/>
    </row>
    <row r="53" spans="1:80">
      <c r="A53" s="226">
        <v>11</v>
      </c>
      <c r="B53" s="227" t="s">
        <v>1043</v>
      </c>
      <c r="C53" s="228" t="s">
        <v>1044</v>
      </c>
      <c r="D53" s="229" t="s">
        <v>107</v>
      </c>
      <c r="E53" s="230">
        <v>3</v>
      </c>
      <c r="F53" s="545"/>
      <c r="G53" s="231">
        <f>E53*F53</f>
        <v>0</v>
      </c>
      <c r="H53" s="232">
        <v>1.831E-2</v>
      </c>
      <c r="I53" s="233">
        <f>E53*H53</f>
        <v>5.493E-2</v>
      </c>
      <c r="J53" s="232">
        <v>0</v>
      </c>
      <c r="K53" s="233">
        <f>E53*J53</f>
        <v>0</v>
      </c>
      <c r="O53" s="225">
        <v>2</v>
      </c>
      <c r="AA53" s="198">
        <v>1</v>
      </c>
      <c r="AB53" s="198">
        <v>1</v>
      </c>
      <c r="AC53" s="198">
        <v>1</v>
      </c>
      <c r="AZ53" s="198">
        <v>1</v>
      </c>
      <c r="BA53" s="198">
        <f>IF(AZ53=1,G53,0)</f>
        <v>0</v>
      </c>
      <c r="BB53" s="198">
        <f>IF(AZ53=2,G53,0)</f>
        <v>0</v>
      </c>
      <c r="BC53" s="198">
        <f>IF(AZ53=3,G53,0)</f>
        <v>0</v>
      </c>
      <c r="BD53" s="198">
        <f>IF(AZ53=4,G53,0)</f>
        <v>0</v>
      </c>
      <c r="BE53" s="198">
        <f>IF(AZ53=5,G53,0)</f>
        <v>0</v>
      </c>
      <c r="CA53" s="225">
        <v>1</v>
      </c>
      <c r="CB53" s="225">
        <v>1</v>
      </c>
    </row>
    <row r="54" spans="1:80">
      <c r="A54" s="234"/>
      <c r="B54" s="238"/>
      <c r="C54" s="591" t="s">
        <v>1028</v>
      </c>
      <c r="D54" s="592"/>
      <c r="E54" s="239">
        <v>0</v>
      </c>
      <c r="F54" s="240"/>
      <c r="G54" s="241"/>
      <c r="H54" s="242"/>
      <c r="I54" s="236"/>
      <c r="J54" s="243"/>
      <c r="K54" s="236"/>
      <c r="M54" s="237" t="s">
        <v>1028</v>
      </c>
      <c r="O54" s="225"/>
    </row>
    <row r="55" spans="1:80">
      <c r="A55" s="234"/>
      <c r="B55" s="238"/>
      <c r="C55" s="591" t="s">
        <v>1029</v>
      </c>
      <c r="D55" s="592"/>
      <c r="E55" s="239">
        <v>0</v>
      </c>
      <c r="F55" s="240"/>
      <c r="G55" s="241"/>
      <c r="H55" s="242"/>
      <c r="I55" s="236"/>
      <c r="J55" s="243"/>
      <c r="K55" s="236"/>
      <c r="M55" s="237" t="s">
        <v>1029</v>
      </c>
      <c r="O55" s="225"/>
    </row>
    <row r="56" spans="1:80">
      <c r="A56" s="234"/>
      <c r="B56" s="238"/>
      <c r="C56" s="591" t="s">
        <v>1045</v>
      </c>
      <c r="D56" s="592"/>
      <c r="E56" s="239">
        <v>3</v>
      </c>
      <c r="F56" s="240"/>
      <c r="G56" s="241"/>
      <c r="H56" s="242"/>
      <c r="I56" s="236"/>
      <c r="J56" s="243"/>
      <c r="K56" s="236"/>
      <c r="M56" s="237" t="s">
        <v>1045</v>
      </c>
      <c r="O56" s="225"/>
    </row>
    <row r="57" spans="1:80">
      <c r="A57" s="226">
        <v>12</v>
      </c>
      <c r="B57" s="227" t="s">
        <v>1046</v>
      </c>
      <c r="C57" s="228" t="s">
        <v>1047</v>
      </c>
      <c r="D57" s="229" t="s">
        <v>195</v>
      </c>
      <c r="E57" s="230">
        <v>0.2475</v>
      </c>
      <c r="F57" s="545"/>
      <c r="G57" s="231">
        <f>E57*F57</f>
        <v>0</v>
      </c>
      <c r="H57" s="232">
        <v>1.0314700000000001</v>
      </c>
      <c r="I57" s="233">
        <f>E57*H57</f>
        <v>0.255288825</v>
      </c>
      <c r="J57" s="232">
        <v>0</v>
      </c>
      <c r="K57" s="233">
        <f>E57*J57</f>
        <v>0</v>
      </c>
      <c r="O57" s="225">
        <v>2</v>
      </c>
      <c r="AA57" s="198">
        <v>1</v>
      </c>
      <c r="AB57" s="198">
        <v>1</v>
      </c>
      <c r="AC57" s="198">
        <v>1</v>
      </c>
      <c r="AZ57" s="198">
        <v>1</v>
      </c>
      <c r="BA57" s="198">
        <f>IF(AZ57=1,G57,0)</f>
        <v>0</v>
      </c>
      <c r="BB57" s="198">
        <f>IF(AZ57=2,G57,0)</f>
        <v>0</v>
      </c>
      <c r="BC57" s="198">
        <f>IF(AZ57=3,G57,0)</f>
        <v>0</v>
      </c>
      <c r="BD57" s="198">
        <f>IF(AZ57=4,G57,0)</f>
        <v>0</v>
      </c>
      <c r="BE57" s="198">
        <f>IF(AZ57=5,G57,0)</f>
        <v>0</v>
      </c>
      <c r="CA57" s="225">
        <v>1</v>
      </c>
      <c r="CB57" s="225">
        <v>1</v>
      </c>
    </row>
    <row r="58" spans="1:80">
      <c r="A58" s="234"/>
      <c r="B58" s="238"/>
      <c r="C58" s="591" t="s">
        <v>1028</v>
      </c>
      <c r="D58" s="592"/>
      <c r="E58" s="239">
        <v>0</v>
      </c>
      <c r="F58" s="240"/>
      <c r="G58" s="241"/>
      <c r="H58" s="242"/>
      <c r="I58" s="236"/>
      <c r="J58" s="243"/>
      <c r="K58" s="236"/>
      <c r="M58" s="237" t="s">
        <v>1028</v>
      </c>
      <c r="O58" s="225"/>
    </row>
    <row r="59" spans="1:80">
      <c r="A59" s="234"/>
      <c r="B59" s="238"/>
      <c r="C59" s="591" t="s">
        <v>1029</v>
      </c>
      <c r="D59" s="592"/>
      <c r="E59" s="239">
        <v>0</v>
      </c>
      <c r="F59" s="240"/>
      <c r="G59" s="241"/>
      <c r="H59" s="242"/>
      <c r="I59" s="236"/>
      <c r="J59" s="243"/>
      <c r="K59" s="236"/>
      <c r="M59" s="237" t="s">
        <v>1029</v>
      </c>
      <c r="O59" s="225"/>
    </row>
    <row r="60" spans="1:80">
      <c r="A60" s="234"/>
      <c r="B60" s="238"/>
      <c r="C60" s="591" t="s">
        <v>1048</v>
      </c>
      <c r="D60" s="592"/>
      <c r="E60" s="239">
        <v>0.2475</v>
      </c>
      <c r="F60" s="240"/>
      <c r="G60" s="241"/>
      <c r="H60" s="242"/>
      <c r="I60" s="236"/>
      <c r="J60" s="243"/>
      <c r="K60" s="236"/>
      <c r="M60" s="237" t="s">
        <v>1048</v>
      </c>
      <c r="O60" s="225"/>
    </row>
    <row r="61" spans="1:80">
      <c r="A61" s="226">
        <v>13</v>
      </c>
      <c r="B61" s="227" t="s">
        <v>1049</v>
      </c>
      <c r="C61" s="228" t="s">
        <v>1050</v>
      </c>
      <c r="D61" s="229" t="s">
        <v>128</v>
      </c>
      <c r="E61" s="230">
        <v>0.1769</v>
      </c>
      <c r="F61" s="545"/>
      <c r="G61" s="231">
        <f>E61*F61</f>
        <v>0</v>
      </c>
      <c r="H61" s="232">
        <v>2.5249999999999999</v>
      </c>
      <c r="I61" s="233">
        <f>E61*H61</f>
        <v>0.44667249999999997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8"/>
      <c r="C62" s="591" t="s">
        <v>1028</v>
      </c>
      <c r="D62" s="592"/>
      <c r="E62" s="239">
        <v>0</v>
      </c>
      <c r="F62" s="240"/>
      <c r="G62" s="241"/>
      <c r="H62" s="242"/>
      <c r="I62" s="236"/>
      <c r="J62" s="243"/>
      <c r="K62" s="236"/>
      <c r="M62" s="237" t="s">
        <v>1028</v>
      </c>
      <c r="O62" s="225"/>
    </row>
    <row r="63" spans="1:80">
      <c r="A63" s="234"/>
      <c r="B63" s="238"/>
      <c r="C63" s="591" t="s">
        <v>1029</v>
      </c>
      <c r="D63" s="592"/>
      <c r="E63" s="239">
        <v>0</v>
      </c>
      <c r="F63" s="240"/>
      <c r="G63" s="241"/>
      <c r="H63" s="242"/>
      <c r="I63" s="236"/>
      <c r="J63" s="243"/>
      <c r="K63" s="236"/>
      <c r="M63" s="237" t="s">
        <v>1029</v>
      </c>
      <c r="O63" s="225"/>
    </row>
    <row r="64" spans="1:80">
      <c r="A64" s="234"/>
      <c r="B64" s="238"/>
      <c r="C64" s="591" t="s">
        <v>1051</v>
      </c>
      <c r="D64" s="592"/>
      <c r="E64" s="239">
        <v>0.1769</v>
      </c>
      <c r="F64" s="240"/>
      <c r="G64" s="241"/>
      <c r="H64" s="242"/>
      <c r="I64" s="236"/>
      <c r="J64" s="243"/>
      <c r="K64" s="236"/>
      <c r="M64" s="237" t="s">
        <v>1051</v>
      </c>
      <c r="O64" s="225"/>
    </row>
    <row r="65" spans="1:80">
      <c r="A65" s="244"/>
      <c r="B65" s="245" t="s">
        <v>90</v>
      </c>
      <c r="C65" s="246" t="s">
        <v>263</v>
      </c>
      <c r="D65" s="247"/>
      <c r="E65" s="248"/>
      <c r="F65" s="249"/>
      <c r="G65" s="250">
        <f>SUM(G33:G64)</f>
        <v>0</v>
      </c>
      <c r="H65" s="251"/>
      <c r="I65" s="252">
        <f>SUM(I33:I64)</f>
        <v>10.637392565000001</v>
      </c>
      <c r="J65" s="251"/>
      <c r="K65" s="252">
        <f>SUM(K33:K64)</f>
        <v>0</v>
      </c>
      <c r="O65" s="225">
        <v>4</v>
      </c>
      <c r="BA65" s="253">
        <f>SUM(BA33:BA64)</f>
        <v>0</v>
      </c>
      <c r="BB65" s="253">
        <f>SUM(BB33:BB64)</f>
        <v>0</v>
      </c>
      <c r="BC65" s="253">
        <f>SUM(BC33:BC64)</f>
        <v>0</v>
      </c>
      <c r="BD65" s="253">
        <f>SUM(BD33:BD64)</f>
        <v>0</v>
      </c>
      <c r="BE65" s="253">
        <f>SUM(BE33:BE64)</f>
        <v>0</v>
      </c>
    </row>
    <row r="66" spans="1:80">
      <c r="A66" s="215" t="s">
        <v>87</v>
      </c>
      <c r="B66" s="216" t="s">
        <v>430</v>
      </c>
      <c r="C66" s="217" t="s">
        <v>431</v>
      </c>
      <c r="D66" s="218"/>
      <c r="E66" s="219"/>
      <c r="F66" s="219"/>
      <c r="G66" s="220"/>
      <c r="H66" s="221"/>
      <c r="I66" s="222"/>
      <c r="J66" s="223"/>
      <c r="K66" s="224"/>
      <c r="O66" s="225">
        <v>1</v>
      </c>
    </row>
    <row r="67" spans="1:80" ht="22.5">
      <c r="A67" s="226">
        <v>14</v>
      </c>
      <c r="B67" s="227" t="s">
        <v>1052</v>
      </c>
      <c r="C67" s="228" t="s">
        <v>1053</v>
      </c>
      <c r="D67" s="229" t="s">
        <v>107</v>
      </c>
      <c r="E67" s="230">
        <v>3</v>
      </c>
      <c r="F67" s="545"/>
      <c r="G67" s="231">
        <f>E67*F67</f>
        <v>0</v>
      </c>
      <c r="H67" s="232">
        <v>5.8000000000000003E-2</v>
      </c>
      <c r="I67" s="233">
        <f>E67*H67</f>
        <v>0.17400000000000002</v>
      </c>
      <c r="J67" s="232">
        <v>0</v>
      </c>
      <c r="K67" s="233">
        <f>E67*J67</f>
        <v>0</v>
      </c>
      <c r="O67" s="225">
        <v>2</v>
      </c>
      <c r="AA67" s="198">
        <v>1</v>
      </c>
      <c r="AB67" s="198">
        <v>1</v>
      </c>
      <c r="AC67" s="198">
        <v>1</v>
      </c>
      <c r="AZ67" s="198">
        <v>1</v>
      </c>
      <c r="BA67" s="198">
        <f>IF(AZ67=1,G67,0)</f>
        <v>0</v>
      </c>
      <c r="BB67" s="198">
        <f>IF(AZ67=2,G67,0)</f>
        <v>0</v>
      </c>
      <c r="BC67" s="198">
        <f>IF(AZ67=3,G67,0)</f>
        <v>0</v>
      </c>
      <c r="BD67" s="198">
        <f>IF(AZ67=4,G67,0)</f>
        <v>0</v>
      </c>
      <c r="BE67" s="198">
        <f>IF(AZ67=5,G67,0)</f>
        <v>0</v>
      </c>
      <c r="CA67" s="225">
        <v>1</v>
      </c>
      <c r="CB67" s="225">
        <v>1</v>
      </c>
    </row>
    <row r="68" spans="1:80">
      <c r="A68" s="234"/>
      <c r="B68" s="238"/>
      <c r="C68" s="591" t="s">
        <v>1028</v>
      </c>
      <c r="D68" s="592"/>
      <c r="E68" s="239">
        <v>0</v>
      </c>
      <c r="F68" s="240"/>
      <c r="G68" s="241"/>
      <c r="H68" s="242"/>
      <c r="I68" s="236"/>
      <c r="J68" s="243"/>
      <c r="K68" s="236"/>
      <c r="M68" s="237" t="s">
        <v>1028</v>
      </c>
      <c r="O68" s="225"/>
    </row>
    <row r="69" spans="1:80">
      <c r="A69" s="234"/>
      <c r="B69" s="238"/>
      <c r="C69" s="591" t="s">
        <v>1029</v>
      </c>
      <c r="D69" s="592"/>
      <c r="E69" s="239">
        <v>0</v>
      </c>
      <c r="F69" s="240"/>
      <c r="G69" s="241"/>
      <c r="H69" s="242"/>
      <c r="I69" s="236"/>
      <c r="J69" s="243"/>
      <c r="K69" s="236"/>
      <c r="M69" s="237" t="s">
        <v>1029</v>
      </c>
      <c r="O69" s="225"/>
    </row>
    <row r="70" spans="1:80">
      <c r="A70" s="234"/>
      <c r="B70" s="238"/>
      <c r="C70" s="591" t="s">
        <v>1054</v>
      </c>
      <c r="D70" s="592"/>
      <c r="E70" s="239">
        <v>3</v>
      </c>
      <c r="F70" s="240"/>
      <c r="G70" s="241"/>
      <c r="H70" s="242"/>
      <c r="I70" s="236"/>
      <c r="J70" s="243"/>
      <c r="K70" s="236"/>
      <c r="M70" s="237" t="s">
        <v>1054</v>
      </c>
      <c r="O70" s="225"/>
    </row>
    <row r="71" spans="1:80">
      <c r="A71" s="244"/>
      <c r="B71" s="245" t="s">
        <v>90</v>
      </c>
      <c r="C71" s="246" t="s">
        <v>432</v>
      </c>
      <c r="D71" s="247"/>
      <c r="E71" s="248"/>
      <c r="F71" s="249"/>
      <c r="G71" s="250">
        <f>SUM(G66:G70)</f>
        <v>0</v>
      </c>
      <c r="H71" s="251"/>
      <c r="I71" s="252">
        <f>SUM(I66:I70)</f>
        <v>0.17400000000000002</v>
      </c>
      <c r="J71" s="251"/>
      <c r="K71" s="252">
        <f>SUM(K66:K70)</f>
        <v>0</v>
      </c>
      <c r="O71" s="225">
        <v>4</v>
      </c>
      <c r="BA71" s="253">
        <f>SUM(BA66:BA70)</f>
        <v>0</v>
      </c>
      <c r="BB71" s="253">
        <f>SUM(BB66:BB70)</f>
        <v>0</v>
      </c>
      <c r="BC71" s="253">
        <f>SUM(BC66:BC70)</f>
        <v>0</v>
      </c>
      <c r="BD71" s="253">
        <f>SUM(BD66:BD70)</f>
        <v>0</v>
      </c>
      <c r="BE71" s="253">
        <f>SUM(BE66:BE70)</f>
        <v>0</v>
      </c>
    </row>
    <row r="72" spans="1:80">
      <c r="A72" s="215" t="s">
        <v>87</v>
      </c>
      <c r="B72" s="216" t="s">
        <v>165</v>
      </c>
      <c r="C72" s="217" t="s">
        <v>166</v>
      </c>
      <c r="D72" s="218"/>
      <c r="E72" s="219"/>
      <c r="F72" s="219"/>
      <c r="G72" s="220"/>
      <c r="H72" s="221"/>
      <c r="I72" s="222"/>
      <c r="J72" s="223"/>
      <c r="K72" s="224"/>
      <c r="O72" s="225">
        <v>1</v>
      </c>
    </row>
    <row r="73" spans="1:80">
      <c r="A73" s="226">
        <v>15</v>
      </c>
      <c r="B73" s="227" t="s">
        <v>1055</v>
      </c>
      <c r="C73" s="228" t="s">
        <v>1056</v>
      </c>
      <c r="D73" s="229" t="s">
        <v>195</v>
      </c>
      <c r="E73" s="230">
        <v>1.3440000000000001</v>
      </c>
      <c r="F73" s="545"/>
      <c r="G73" s="231">
        <f>E73*F73</f>
        <v>0</v>
      </c>
      <c r="H73" s="232">
        <v>1</v>
      </c>
      <c r="I73" s="233">
        <f>E73*H73</f>
        <v>1.3440000000000001</v>
      </c>
      <c r="J73" s="232">
        <v>0</v>
      </c>
      <c r="K73" s="233">
        <f>E73*J73</f>
        <v>0</v>
      </c>
      <c r="O73" s="225">
        <v>2</v>
      </c>
      <c r="AA73" s="198">
        <v>1</v>
      </c>
      <c r="AB73" s="198">
        <v>1</v>
      </c>
      <c r="AC73" s="198">
        <v>1</v>
      </c>
      <c r="AZ73" s="198">
        <v>1</v>
      </c>
      <c r="BA73" s="198">
        <f>IF(AZ73=1,G73,0)</f>
        <v>0</v>
      </c>
      <c r="BB73" s="198">
        <f>IF(AZ73=2,G73,0)</f>
        <v>0</v>
      </c>
      <c r="BC73" s="198">
        <f>IF(AZ73=3,G73,0)</f>
        <v>0</v>
      </c>
      <c r="BD73" s="198">
        <f>IF(AZ73=4,G73,0)</f>
        <v>0</v>
      </c>
      <c r="BE73" s="198">
        <f>IF(AZ73=5,G73,0)</f>
        <v>0</v>
      </c>
      <c r="CA73" s="225">
        <v>1</v>
      </c>
      <c r="CB73" s="225">
        <v>1</v>
      </c>
    </row>
    <row r="74" spans="1:80">
      <c r="A74" s="234"/>
      <c r="B74" s="235"/>
      <c r="C74" s="593" t="s">
        <v>1057</v>
      </c>
      <c r="D74" s="594"/>
      <c r="E74" s="594"/>
      <c r="F74" s="594"/>
      <c r="G74" s="595"/>
      <c r="I74" s="236"/>
      <c r="K74" s="236"/>
      <c r="L74" s="237" t="s">
        <v>1057</v>
      </c>
      <c r="O74" s="225">
        <v>3</v>
      </c>
    </row>
    <row r="75" spans="1:80">
      <c r="A75" s="234"/>
      <c r="B75" s="238"/>
      <c r="C75" s="591" t="s">
        <v>1028</v>
      </c>
      <c r="D75" s="592"/>
      <c r="E75" s="239">
        <v>0</v>
      </c>
      <c r="F75" s="240"/>
      <c r="G75" s="241"/>
      <c r="H75" s="242"/>
      <c r="I75" s="236"/>
      <c r="J75" s="243"/>
      <c r="K75" s="236"/>
      <c r="M75" s="237" t="s">
        <v>1028</v>
      </c>
      <c r="O75" s="225"/>
    </row>
    <row r="76" spans="1:80">
      <c r="A76" s="234"/>
      <c r="B76" s="238"/>
      <c r="C76" s="591" t="s">
        <v>1029</v>
      </c>
      <c r="D76" s="592"/>
      <c r="E76" s="239">
        <v>0</v>
      </c>
      <c r="F76" s="240"/>
      <c r="G76" s="241"/>
      <c r="H76" s="242"/>
      <c r="I76" s="236"/>
      <c r="J76" s="243"/>
      <c r="K76" s="236"/>
      <c r="M76" s="237" t="s">
        <v>1029</v>
      </c>
      <c r="O76" s="225"/>
    </row>
    <row r="77" spans="1:80" ht="22.5">
      <c r="A77" s="234"/>
      <c r="B77" s="238"/>
      <c r="C77" s="591" t="s">
        <v>1058</v>
      </c>
      <c r="D77" s="592"/>
      <c r="E77" s="239">
        <v>1.3440000000000001</v>
      </c>
      <c r="F77" s="240"/>
      <c r="G77" s="241"/>
      <c r="H77" s="242"/>
      <c r="I77" s="236"/>
      <c r="J77" s="243"/>
      <c r="K77" s="236"/>
      <c r="M77" s="237" t="s">
        <v>1058</v>
      </c>
      <c r="O77" s="225"/>
    </row>
    <row r="78" spans="1:80">
      <c r="A78" s="244"/>
      <c r="B78" s="245" t="s">
        <v>90</v>
      </c>
      <c r="C78" s="246" t="s">
        <v>167</v>
      </c>
      <c r="D78" s="247"/>
      <c r="E78" s="248"/>
      <c r="F78" s="249"/>
      <c r="G78" s="250">
        <f>SUM(G72:G77)</f>
        <v>0</v>
      </c>
      <c r="H78" s="251"/>
      <c r="I78" s="252">
        <f>SUM(I72:I77)</f>
        <v>1.3440000000000001</v>
      </c>
      <c r="J78" s="251"/>
      <c r="K78" s="252">
        <f>SUM(K72:K77)</f>
        <v>0</v>
      </c>
      <c r="O78" s="225">
        <v>4</v>
      </c>
      <c r="BA78" s="253">
        <f>SUM(BA72:BA77)</f>
        <v>0</v>
      </c>
      <c r="BB78" s="253">
        <f>SUM(BB72:BB77)</f>
        <v>0</v>
      </c>
      <c r="BC78" s="253">
        <f>SUM(BC72:BC77)</f>
        <v>0</v>
      </c>
      <c r="BD78" s="253">
        <f>SUM(BD72:BD77)</f>
        <v>0</v>
      </c>
      <c r="BE78" s="253">
        <f>SUM(BE72:BE77)</f>
        <v>0</v>
      </c>
    </row>
    <row r="79" spans="1:80">
      <c r="A79" s="215" t="s">
        <v>87</v>
      </c>
      <c r="B79" s="216" t="s">
        <v>461</v>
      </c>
      <c r="C79" s="217" t="s">
        <v>462</v>
      </c>
      <c r="D79" s="218"/>
      <c r="E79" s="219"/>
      <c r="F79" s="219"/>
      <c r="G79" s="220"/>
      <c r="H79" s="221"/>
      <c r="I79" s="222"/>
      <c r="J79" s="223"/>
      <c r="K79" s="224"/>
      <c r="O79" s="225">
        <v>1</v>
      </c>
    </row>
    <row r="80" spans="1:80" ht="22.5">
      <c r="A80" s="226">
        <v>16</v>
      </c>
      <c r="B80" s="227" t="s">
        <v>1059</v>
      </c>
      <c r="C80" s="228" t="s">
        <v>1060</v>
      </c>
      <c r="D80" s="229" t="s">
        <v>107</v>
      </c>
      <c r="E80" s="230">
        <v>3</v>
      </c>
      <c r="F80" s="545"/>
      <c r="G80" s="231">
        <f>E80*F80</f>
        <v>0</v>
      </c>
      <c r="H80" s="232">
        <v>3.7810000000000003E-2</v>
      </c>
      <c r="I80" s="233">
        <f>E80*H80</f>
        <v>0.11343</v>
      </c>
      <c r="J80" s="232">
        <v>0</v>
      </c>
      <c r="K80" s="233">
        <f>E80*J80</f>
        <v>0</v>
      </c>
      <c r="O80" s="225">
        <v>2</v>
      </c>
      <c r="AA80" s="198">
        <v>1</v>
      </c>
      <c r="AB80" s="198">
        <v>1</v>
      </c>
      <c r="AC80" s="198">
        <v>1</v>
      </c>
      <c r="AZ80" s="198">
        <v>1</v>
      </c>
      <c r="BA80" s="198">
        <f>IF(AZ80=1,G80,0)</f>
        <v>0</v>
      </c>
      <c r="BB80" s="198">
        <f>IF(AZ80=2,G80,0)</f>
        <v>0</v>
      </c>
      <c r="BC80" s="198">
        <f>IF(AZ80=3,G80,0)</f>
        <v>0</v>
      </c>
      <c r="BD80" s="198">
        <f>IF(AZ80=4,G80,0)</f>
        <v>0</v>
      </c>
      <c r="BE80" s="198">
        <f>IF(AZ80=5,G80,0)</f>
        <v>0</v>
      </c>
      <c r="CA80" s="225">
        <v>1</v>
      </c>
      <c r="CB80" s="225">
        <v>1</v>
      </c>
    </row>
    <row r="81" spans="1:80">
      <c r="A81" s="234"/>
      <c r="B81" s="238"/>
      <c r="C81" s="591" t="s">
        <v>1028</v>
      </c>
      <c r="D81" s="592"/>
      <c r="E81" s="239">
        <v>0</v>
      </c>
      <c r="F81" s="240"/>
      <c r="G81" s="241"/>
      <c r="H81" s="242"/>
      <c r="I81" s="236"/>
      <c r="J81" s="243"/>
      <c r="K81" s="236"/>
      <c r="M81" s="237" t="s">
        <v>1028</v>
      </c>
      <c r="O81" s="225"/>
    </row>
    <row r="82" spans="1:80">
      <c r="A82" s="234"/>
      <c r="B82" s="238"/>
      <c r="C82" s="591" t="s">
        <v>1029</v>
      </c>
      <c r="D82" s="592"/>
      <c r="E82" s="239">
        <v>0</v>
      </c>
      <c r="F82" s="240"/>
      <c r="G82" s="241"/>
      <c r="H82" s="242"/>
      <c r="I82" s="236"/>
      <c r="J82" s="243"/>
      <c r="K82" s="236"/>
      <c r="M82" s="237" t="s">
        <v>1029</v>
      </c>
      <c r="O82" s="225"/>
    </row>
    <row r="83" spans="1:80">
      <c r="A83" s="234"/>
      <c r="B83" s="238"/>
      <c r="C83" s="591" t="s">
        <v>1061</v>
      </c>
      <c r="D83" s="592"/>
      <c r="E83" s="239">
        <v>3</v>
      </c>
      <c r="F83" s="240"/>
      <c r="G83" s="241"/>
      <c r="H83" s="242"/>
      <c r="I83" s="236"/>
      <c r="J83" s="243"/>
      <c r="K83" s="236"/>
      <c r="M83" s="237" t="s">
        <v>1061</v>
      </c>
      <c r="O83" s="225"/>
    </row>
    <row r="84" spans="1:80">
      <c r="A84" s="244"/>
      <c r="B84" s="245" t="s">
        <v>90</v>
      </c>
      <c r="C84" s="246" t="s">
        <v>463</v>
      </c>
      <c r="D84" s="247"/>
      <c r="E84" s="248"/>
      <c r="F84" s="249"/>
      <c r="G84" s="250">
        <f>SUM(G79:G83)</f>
        <v>0</v>
      </c>
      <c r="H84" s="251"/>
      <c r="I84" s="252">
        <f>SUM(I79:I83)</f>
        <v>0.11343</v>
      </c>
      <c r="J84" s="251"/>
      <c r="K84" s="252">
        <f>SUM(K79:K83)</f>
        <v>0</v>
      </c>
      <c r="O84" s="225">
        <v>4</v>
      </c>
      <c r="BA84" s="253">
        <f>SUM(BA79:BA83)</f>
        <v>0</v>
      </c>
      <c r="BB84" s="253">
        <f>SUM(BB79:BB83)</f>
        <v>0</v>
      </c>
      <c r="BC84" s="253">
        <f>SUM(BC79:BC83)</f>
        <v>0</v>
      </c>
      <c r="BD84" s="253">
        <f>SUM(BD79:BD83)</f>
        <v>0</v>
      </c>
      <c r="BE84" s="253">
        <f>SUM(BE79:BE83)</f>
        <v>0</v>
      </c>
    </row>
    <row r="85" spans="1:80">
      <c r="A85" s="215" t="s">
        <v>87</v>
      </c>
      <c r="B85" s="216" t="s">
        <v>471</v>
      </c>
      <c r="C85" s="217" t="s">
        <v>472</v>
      </c>
      <c r="D85" s="218"/>
      <c r="E85" s="219"/>
      <c r="F85" s="219"/>
      <c r="G85" s="220"/>
      <c r="H85" s="221"/>
      <c r="I85" s="222"/>
      <c r="J85" s="223"/>
      <c r="K85" s="224"/>
      <c r="O85" s="225">
        <v>1</v>
      </c>
    </row>
    <row r="86" spans="1:80">
      <c r="A86" s="226">
        <v>17</v>
      </c>
      <c r="B86" s="227" t="s">
        <v>1062</v>
      </c>
      <c r="C86" s="228" t="s">
        <v>1063</v>
      </c>
      <c r="D86" s="229" t="s">
        <v>128</v>
      </c>
      <c r="E86" s="230">
        <v>3.0200000000000001E-2</v>
      </c>
      <c r="F86" s="545"/>
      <c r="G86" s="231">
        <f>E86*F86</f>
        <v>0</v>
      </c>
      <c r="H86" s="232">
        <v>2.5249999999999999</v>
      </c>
      <c r="I86" s="233">
        <f>E86*H86</f>
        <v>7.6255000000000003E-2</v>
      </c>
      <c r="J86" s="232">
        <v>0</v>
      </c>
      <c r="K86" s="233">
        <f>E86*J86</f>
        <v>0</v>
      </c>
      <c r="O86" s="225">
        <v>2</v>
      </c>
      <c r="AA86" s="198">
        <v>1</v>
      </c>
      <c r="AB86" s="198">
        <v>1</v>
      </c>
      <c r="AC86" s="198">
        <v>1</v>
      </c>
      <c r="AZ86" s="198">
        <v>1</v>
      </c>
      <c r="BA86" s="198">
        <f>IF(AZ86=1,G86,0)</f>
        <v>0</v>
      </c>
      <c r="BB86" s="198">
        <f>IF(AZ86=2,G86,0)</f>
        <v>0</v>
      </c>
      <c r="BC86" s="198">
        <f>IF(AZ86=3,G86,0)</f>
        <v>0</v>
      </c>
      <c r="BD86" s="198">
        <f>IF(AZ86=4,G86,0)</f>
        <v>0</v>
      </c>
      <c r="BE86" s="198">
        <f>IF(AZ86=5,G86,0)</f>
        <v>0</v>
      </c>
      <c r="CA86" s="225">
        <v>1</v>
      </c>
      <c r="CB86" s="225">
        <v>1</v>
      </c>
    </row>
    <row r="87" spans="1:80">
      <c r="A87" s="234"/>
      <c r="B87" s="235"/>
      <c r="C87" s="593"/>
      <c r="D87" s="594"/>
      <c r="E87" s="594"/>
      <c r="F87" s="594"/>
      <c r="G87" s="595"/>
      <c r="I87" s="236"/>
      <c r="K87" s="236"/>
      <c r="L87" s="237"/>
      <c r="O87" s="225">
        <v>3</v>
      </c>
    </row>
    <row r="88" spans="1:80">
      <c r="A88" s="234"/>
      <c r="B88" s="238"/>
      <c r="C88" s="591" t="s">
        <v>1028</v>
      </c>
      <c r="D88" s="592"/>
      <c r="E88" s="239">
        <v>0</v>
      </c>
      <c r="F88" s="240"/>
      <c r="G88" s="241"/>
      <c r="H88" s="242"/>
      <c r="I88" s="236"/>
      <c r="J88" s="243"/>
      <c r="K88" s="236"/>
      <c r="M88" s="237" t="s">
        <v>1028</v>
      </c>
      <c r="O88" s="225"/>
    </row>
    <row r="89" spans="1:80">
      <c r="A89" s="234"/>
      <c r="B89" s="238"/>
      <c r="C89" s="591" t="s">
        <v>1029</v>
      </c>
      <c r="D89" s="592"/>
      <c r="E89" s="239">
        <v>0</v>
      </c>
      <c r="F89" s="240"/>
      <c r="G89" s="241"/>
      <c r="H89" s="242"/>
      <c r="I89" s="236"/>
      <c r="J89" s="243"/>
      <c r="K89" s="236"/>
      <c r="M89" s="237" t="s">
        <v>1029</v>
      </c>
      <c r="O89" s="225"/>
    </row>
    <row r="90" spans="1:80">
      <c r="A90" s="234"/>
      <c r="B90" s="238"/>
      <c r="C90" s="591" t="s">
        <v>1064</v>
      </c>
      <c r="D90" s="592"/>
      <c r="E90" s="239">
        <v>3.0200000000000001E-2</v>
      </c>
      <c r="F90" s="240"/>
      <c r="G90" s="241"/>
      <c r="H90" s="242"/>
      <c r="I90" s="236"/>
      <c r="J90" s="243"/>
      <c r="K90" s="236"/>
      <c r="M90" s="237" t="s">
        <v>1064</v>
      </c>
      <c r="O90" s="225"/>
    </row>
    <row r="91" spans="1:80">
      <c r="A91" s="244"/>
      <c r="B91" s="245" t="s">
        <v>90</v>
      </c>
      <c r="C91" s="246" t="s">
        <v>473</v>
      </c>
      <c r="D91" s="247"/>
      <c r="E91" s="248"/>
      <c r="F91" s="249"/>
      <c r="G91" s="250">
        <f>SUM(G85:G90)</f>
        <v>0</v>
      </c>
      <c r="H91" s="251"/>
      <c r="I91" s="252">
        <f>SUM(I85:I90)</f>
        <v>7.6255000000000003E-2</v>
      </c>
      <c r="J91" s="251"/>
      <c r="K91" s="252">
        <f>SUM(K85:K90)</f>
        <v>0</v>
      </c>
      <c r="O91" s="225">
        <v>4</v>
      </c>
      <c r="BA91" s="253">
        <f>SUM(BA85:BA90)</f>
        <v>0</v>
      </c>
      <c r="BB91" s="253">
        <f>SUM(BB85:BB90)</f>
        <v>0</v>
      </c>
      <c r="BC91" s="253">
        <f>SUM(BC85:BC90)</f>
        <v>0</v>
      </c>
      <c r="BD91" s="253">
        <f>SUM(BD85:BD90)</f>
        <v>0</v>
      </c>
      <c r="BE91" s="253">
        <f>SUM(BE85:BE90)</f>
        <v>0</v>
      </c>
    </row>
    <row r="92" spans="1:80">
      <c r="A92" s="215" t="s">
        <v>87</v>
      </c>
      <c r="B92" s="216" t="s">
        <v>504</v>
      </c>
      <c r="C92" s="217" t="s">
        <v>505</v>
      </c>
      <c r="D92" s="218"/>
      <c r="E92" s="219"/>
      <c r="F92" s="219"/>
      <c r="G92" s="220"/>
      <c r="H92" s="221"/>
      <c r="I92" s="222"/>
      <c r="J92" s="223"/>
      <c r="K92" s="224"/>
      <c r="O92" s="225">
        <v>1</v>
      </c>
    </row>
    <row r="93" spans="1:80">
      <c r="A93" s="226">
        <v>18</v>
      </c>
      <c r="B93" s="227" t="s">
        <v>512</v>
      </c>
      <c r="C93" s="228" t="s">
        <v>513</v>
      </c>
      <c r="D93" s="229" t="s">
        <v>96</v>
      </c>
      <c r="E93" s="230">
        <v>181.39</v>
      </c>
      <c r="F93" s="545"/>
      <c r="G93" s="231">
        <f>E93*F93</f>
        <v>0</v>
      </c>
      <c r="H93" s="232">
        <v>5.9199999999999999E-3</v>
      </c>
      <c r="I93" s="233">
        <f>E93*H93</f>
        <v>1.0738287999999998</v>
      </c>
      <c r="J93" s="232">
        <v>0</v>
      </c>
      <c r="K93" s="233">
        <f>E93*J93</f>
        <v>0</v>
      </c>
      <c r="O93" s="225">
        <v>2</v>
      </c>
      <c r="AA93" s="198">
        <v>1</v>
      </c>
      <c r="AB93" s="198">
        <v>1</v>
      </c>
      <c r="AC93" s="198">
        <v>1</v>
      </c>
      <c r="AZ93" s="198">
        <v>1</v>
      </c>
      <c r="BA93" s="198">
        <f>IF(AZ93=1,G93,0)</f>
        <v>0</v>
      </c>
      <c r="BB93" s="198">
        <f>IF(AZ93=2,G93,0)</f>
        <v>0</v>
      </c>
      <c r="BC93" s="198">
        <f>IF(AZ93=3,G93,0)</f>
        <v>0</v>
      </c>
      <c r="BD93" s="198">
        <f>IF(AZ93=4,G93,0)</f>
        <v>0</v>
      </c>
      <c r="BE93" s="198">
        <f>IF(AZ93=5,G93,0)</f>
        <v>0</v>
      </c>
      <c r="CA93" s="225">
        <v>1</v>
      </c>
      <c r="CB93" s="225">
        <v>1</v>
      </c>
    </row>
    <row r="94" spans="1:80">
      <c r="A94" s="234"/>
      <c r="B94" s="238"/>
      <c r="C94" s="591" t="s">
        <v>1028</v>
      </c>
      <c r="D94" s="592"/>
      <c r="E94" s="239">
        <v>0</v>
      </c>
      <c r="F94" s="240"/>
      <c r="G94" s="241"/>
      <c r="H94" s="242"/>
      <c r="I94" s="236"/>
      <c r="J94" s="243"/>
      <c r="K94" s="236"/>
      <c r="M94" s="237" t="s">
        <v>1028</v>
      </c>
      <c r="O94" s="225"/>
    </row>
    <row r="95" spans="1:80">
      <c r="A95" s="234"/>
      <c r="B95" s="238"/>
      <c r="C95" s="591" t="s">
        <v>1029</v>
      </c>
      <c r="D95" s="592"/>
      <c r="E95" s="239">
        <v>0</v>
      </c>
      <c r="F95" s="240"/>
      <c r="G95" s="241"/>
      <c r="H95" s="242"/>
      <c r="I95" s="236"/>
      <c r="J95" s="243"/>
      <c r="K95" s="236"/>
      <c r="M95" s="237" t="s">
        <v>1029</v>
      </c>
      <c r="O95" s="225"/>
    </row>
    <row r="96" spans="1:80">
      <c r="A96" s="234"/>
      <c r="B96" s="238"/>
      <c r="C96" s="591" t="s">
        <v>1065</v>
      </c>
      <c r="D96" s="592"/>
      <c r="E96" s="239">
        <v>181.39</v>
      </c>
      <c r="F96" s="240"/>
      <c r="G96" s="241"/>
      <c r="H96" s="242"/>
      <c r="I96" s="236"/>
      <c r="J96" s="243"/>
      <c r="K96" s="236"/>
      <c r="M96" s="237" t="s">
        <v>1065</v>
      </c>
      <c r="O96" s="225"/>
    </row>
    <row r="97" spans="1:80">
      <c r="A97" s="244"/>
      <c r="B97" s="245" t="s">
        <v>90</v>
      </c>
      <c r="C97" s="246" t="s">
        <v>506</v>
      </c>
      <c r="D97" s="247"/>
      <c r="E97" s="248"/>
      <c r="F97" s="249"/>
      <c r="G97" s="250">
        <f>SUM(G92:G96)</f>
        <v>0</v>
      </c>
      <c r="H97" s="251"/>
      <c r="I97" s="252">
        <f>SUM(I92:I96)</f>
        <v>1.0738287999999998</v>
      </c>
      <c r="J97" s="251"/>
      <c r="K97" s="252">
        <f>SUM(K92:K96)</f>
        <v>0</v>
      </c>
      <c r="O97" s="225">
        <v>4</v>
      </c>
      <c r="BA97" s="253">
        <f>SUM(BA92:BA96)</f>
        <v>0</v>
      </c>
      <c r="BB97" s="253">
        <f>SUM(BB92:BB96)</f>
        <v>0</v>
      </c>
      <c r="BC97" s="253">
        <f>SUM(BC92:BC96)</f>
        <v>0</v>
      </c>
      <c r="BD97" s="253">
        <f>SUM(BD92:BD96)</f>
        <v>0</v>
      </c>
      <c r="BE97" s="253">
        <f>SUM(BE92:BE96)</f>
        <v>0</v>
      </c>
    </row>
    <row r="98" spans="1:80">
      <c r="A98" s="215" t="s">
        <v>87</v>
      </c>
      <c r="B98" s="216" t="s">
        <v>515</v>
      </c>
      <c r="C98" s="217" t="s">
        <v>516</v>
      </c>
      <c r="D98" s="218"/>
      <c r="E98" s="219"/>
      <c r="F98" s="219"/>
      <c r="G98" s="220"/>
      <c r="H98" s="221"/>
      <c r="I98" s="222"/>
      <c r="J98" s="223"/>
      <c r="K98" s="224"/>
      <c r="O98" s="225">
        <v>1</v>
      </c>
    </row>
    <row r="99" spans="1:80">
      <c r="A99" s="226">
        <v>19</v>
      </c>
      <c r="B99" s="227" t="s">
        <v>518</v>
      </c>
      <c r="C99" s="228" t="s">
        <v>519</v>
      </c>
      <c r="D99" s="229" t="s">
        <v>96</v>
      </c>
      <c r="E99" s="230">
        <v>138.27250000000001</v>
      </c>
      <c r="F99" s="545"/>
      <c r="G99" s="231">
        <f>E99*F99</f>
        <v>0</v>
      </c>
      <c r="H99" s="232">
        <v>4.0000000000000003E-5</v>
      </c>
      <c r="I99" s="233">
        <f>E99*H99</f>
        <v>5.5309000000000009E-3</v>
      </c>
      <c r="J99" s="232">
        <v>0</v>
      </c>
      <c r="K99" s="233">
        <f>E99*J99</f>
        <v>0</v>
      </c>
      <c r="O99" s="225">
        <v>2</v>
      </c>
      <c r="AA99" s="198">
        <v>1</v>
      </c>
      <c r="AB99" s="198">
        <v>1</v>
      </c>
      <c r="AC99" s="198">
        <v>1</v>
      </c>
      <c r="AZ99" s="198">
        <v>1</v>
      </c>
      <c r="BA99" s="198">
        <f>IF(AZ99=1,G99,0)</f>
        <v>0</v>
      </c>
      <c r="BB99" s="198">
        <f>IF(AZ99=2,G99,0)</f>
        <v>0</v>
      </c>
      <c r="BC99" s="198">
        <f>IF(AZ99=3,G99,0)</f>
        <v>0</v>
      </c>
      <c r="BD99" s="198">
        <f>IF(AZ99=4,G99,0)</f>
        <v>0</v>
      </c>
      <c r="BE99" s="198">
        <f>IF(AZ99=5,G99,0)</f>
        <v>0</v>
      </c>
      <c r="CA99" s="225">
        <v>1</v>
      </c>
      <c r="CB99" s="225">
        <v>1</v>
      </c>
    </row>
    <row r="100" spans="1:80" ht="45">
      <c r="A100" s="234"/>
      <c r="B100" s="235"/>
      <c r="C100" s="593" t="s">
        <v>520</v>
      </c>
      <c r="D100" s="594"/>
      <c r="E100" s="594"/>
      <c r="F100" s="594"/>
      <c r="G100" s="595"/>
      <c r="I100" s="236"/>
      <c r="K100" s="236"/>
      <c r="L100" s="237" t="s">
        <v>520</v>
      </c>
      <c r="O100" s="225">
        <v>3</v>
      </c>
    </row>
    <row r="101" spans="1:80">
      <c r="A101" s="234"/>
      <c r="B101" s="238"/>
      <c r="C101" s="591" t="s">
        <v>1028</v>
      </c>
      <c r="D101" s="592"/>
      <c r="E101" s="239">
        <v>0</v>
      </c>
      <c r="F101" s="240"/>
      <c r="G101" s="241"/>
      <c r="H101" s="242"/>
      <c r="I101" s="236"/>
      <c r="J101" s="243"/>
      <c r="K101" s="236"/>
      <c r="M101" s="237" t="s">
        <v>1028</v>
      </c>
      <c r="O101" s="225"/>
    </row>
    <row r="102" spans="1:80">
      <c r="A102" s="234"/>
      <c r="B102" s="238"/>
      <c r="C102" s="591" t="s">
        <v>1029</v>
      </c>
      <c r="D102" s="592"/>
      <c r="E102" s="239">
        <v>0</v>
      </c>
      <c r="F102" s="240"/>
      <c r="G102" s="241"/>
      <c r="H102" s="242"/>
      <c r="I102" s="236"/>
      <c r="J102" s="243"/>
      <c r="K102" s="236"/>
      <c r="M102" s="237" t="s">
        <v>1029</v>
      </c>
      <c r="O102" s="225"/>
    </row>
    <row r="103" spans="1:80">
      <c r="A103" s="234"/>
      <c r="B103" s="238"/>
      <c r="C103" s="591" t="s">
        <v>1066</v>
      </c>
      <c r="D103" s="592"/>
      <c r="E103" s="239">
        <v>138.27250000000001</v>
      </c>
      <c r="F103" s="240"/>
      <c r="G103" s="241"/>
      <c r="H103" s="242"/>
      <c r="I103" s="236"/>
      <c r="J103" s="243"/>
      <c r="K103" s="236"/>
      <c r="M103" s="237" t="s">
        <v>1066</v>
      </c>
      <c r="O103" s="225"/>
    </row>
    <row r="104" spans="1:80">
      <c r="A104" s="244"/>
      <c r="B104" s="245" t="s">
        <v>90</v>
      </c>
      <c r="C104" s="246" t="s">
        <v>517</v>
      </c>
      <c r="D104" s="247"/>
      <c r="E104" s="248"/>
      <c r="F104" s="249"/>
      <c r="G104" s="250">
        <f>SUM(G98:G103)</f>
        <v>0</v>
      </c>
      <c r="H104" s="251"/>
      <c r="I104" s="252">
        <f>SUM(I98:I103)</f>
        <v>5.5309000000000009E-3</v>
      </c>
      <c r="J104" s="251"/>
      <c r="K104" s="252">
        <f>SUM(K98:K103)</f>
        <v>0</v>
      </c>
      <c r="O104" s="225">
        <v>4</v>
      </c>
      <c r="BA104" s="253">
        <f>SUM(BA98:BA103)</f>
        <v>0</v>
      </c>
      <c r="BB104" s="253">
        <f>SUM(BB98:BB103)</f>
        <v>0</v>
      </c>
      <c r="BC104" s="253">
        <f>SUM(BC98:BC103)</f>
        <v>0</v>
      </c>
      <c r="BD104" s="253">
        <f>SUM(BD98:BD103)</f>
        <v>0</v>
      </c>
      <c r="BE104" s="253">
        <f>SUM(BE98:BE103)</f>
        <v>0</v>
      </c>
    </row>
    <row r="105" spans="1:80">
      <c r="A105" s="215" t="s">
        <v>87</v>
      </c>
      <c r="B105" s="216" t="s">
        <v>562</v>
      </c>
      <c r="C105" s="217" t="s">
        <v>563</v>
      </c>
      <c r="D105" s="218"/>
      <c r="E105" s="219"/>
      <c r="F105" s="219"/>
      <c r="G105" s="220"/>
      <c r="H105" s="221"/>
      <c r="I105" s="222"/>
      <c r="J105" s="223"/>
      <c r="K105" s="224"/>
      <c r="O105" s="225">
        <v>1</v>
      </c>
    </row>
    <row r="106" spans="1:80">
      <c r="A106" s="226">
        <v>20</v>
      </c>
      <c r="B106" s="227" t="s">
        <v>1067</v>
      </c>
      <c r="C106" s="228" t="s">
        <v>1068</v>
      </c>
      <c r="D106" s="229" t="s">
        <v>107</v>
      </c>
      <c r="E106" s="230">
        <v>3</v>
      </c>
      <c r="F106" s="545"/>
      <c r="G106" s="231">
        <f>E106*F106</f>
        <v>0</v>
      </c>
      <c r="H106" s="232">
        <v>4.8999999999999998E-4</v>
      </c>
      <c r="I106" s="233">
        <f>E106*H106</f>
        <v>1.47E-3</v>
      </c>
      <c r="J106" s="232">
        <v>-6.2E-2</v>
      </c>
      <c r="K106" s="233">
        <f>E106*J106</f>
        <v>-0.186</v>
      </c>
      <c r="O106" s="225">
        <v>2</v>
      </c>
      <c r="AA106" s="198">
        <v>1</v>
      </c>
      <c r="AB106" s="198">
        <v>1</v>
      </c>
      <c r="AC106" s="198">
        <v>1</v>
      </c>
      <c r="AZ106" s="198">
        <v>1</v>
      </c>
      <c r="BA106" s="198">
        <f>IF(AZ106=1,G106,0)</f>
        <v>0</v>
      </c>
      <c r="BB106" s="198">
        <f>IF(AZ106=2,G106,0)</f>
        <v>0</v>
      </c>
      <c r="BC106" s="198">
        <f>IF(AZ106=3,G106,0)</f>
        <v>0</v>
      </c>
      <c r="BD106" s="198">
        <f>IF(AZ106=4,G106,0)</f>
        <v>0</v>
      </c>
      <c r="BE106" s="198">
        <f>IF(AZ106=5,G106,0)</f>
        <v>0</v>
      </c>
      <c r="CA106" s="225">
        <v>1</v>
      </c>
      <c r="CB106" s="225">
        <v>1</v>
      </c>
    </row>
    <row r="107" spans="1:80">
      <c r="A107" s="234"/>
      <c r="B107" s="235"/>
      <c r="C107" s="593" t="s">
        <v>560</v>
      </c>
      <c r="D107" s="594"/>
      <c r="E107" s="594"/>
      <c r="F107" s="594"/>
      <c r="G107" s="595"/>
      <c r="I107" s="236"/>
      <c r="K107" s="236"/>
      <c r="L107" s="237" t="s">
        <v>560</v>
      </c>
      <c r="O107" s="225">
        <v>3</v>
      </c>
    </row>
    <row r="108" spans="1:80">
      <c r="A108" s="234"/>
      <c r="B108" s="238"/>
      <c r="C108" s="591" t="s">
        <v>1028</v>
      </c>
      <c r="D108" s="592"/>
      <c r="E108" s="239">
        <v>0</v>
      </c>
      <c r="F108" s="240"/>
      <c r="G108" s="241"/>
      <c r="H108" s="242"/>
      <c r="I108" s="236"/>
      <c r="J108" s="243"/>
      <c r="K108" s="236"/>
      <c r="M108" s="237" t="s">
        <v>1028</v>
      </c>
      <c r="O108" s="225"/>
    </row>
    <row r="109" spans="1:80">
      <c r="A109" s="234"/>
      <c r="B109" s="238"/>
      <c r="C109" s="591" t="s">
        <v>1029</v>
      </c>
      <c r="D109" s="592"/>
      <c r="E109" s="239">
        <v>0</v>
      </c>
      <c r="F109" s="240"/>
      <c r="G109" s="241"/>
      <c r="H109" s="242"/>
      <c r="I109" s="236"/>
      <c r="J109" s="243"/>
      <c r="K109" s="236"/>
      <c r="M109" s="237" t="s">
        <v>1029</v>
      </c>
      <c r="O109" s="225"/>
    </row>
    <row r="110" spans="1:80">
      <c r="A110" s="234"/>
      <c r="B110" s="238"/>
      <c r="C110" s="591" t="s">
        <v>1069</v>
      </c>
      <c r="D110" s="592"/>
      <c r="E110" s="239">
        <v>3</v>
      </c>
      <c r="F110" s="240"/>
      <c r="G110" s="241"/>
      <c r="H110" s="242"/>
      <c r="I110" s="236"/>
      <c r="J110" s="243"/>
      <c r="K110" s="236"/>
      <c r="M110" s="237" t="s">
        <v>1069</v>
      </c>
      <c r="O110" s="225"/>
    </row>
    <row r="111" spans="1:80">
      <c r="A111" s="244"/>
      <c r="B111" s="245" t="s">
        <v>90</v>
      </c>
      <c r="C111" s="246" t="s">
        <v>564</v>
      </c>
      <c r="D111" s="247"/>
      <c r="E111" s="248"/>
      <c r="F111" s="249"/>
      <c r="G111" s="250">
        <f>SUM(G105:G110)</f>
        <v>0</v>
      </c>
      <c r="H111" s="251"/>
      <c r="I111" s="252">
        <f>SUM(I105:I110)</f>
        <v>1.47E-3</v>
      </c>
      <c r="J111" s="251"/>
      <c r="K111" s="252">
        <f>SUM(K105:K110)</f>
        <v>-0.186</v>
      </c>
      <c r="O111" s="225">
        <v>4</v>
      </c>
      <c r="BA111" s="253">
        <f>SUM(BA105:BA110)</f>
        <v>0</v>
      </c>
      <c r="BB111" s="253">
        <f>SUM(BB105:BB110)</f>
        <v>0</v>
      </c>
      <c r="BC111" s="253">
        <f>SUM(BC105:BC110)</f>
        <v>0</v>
      </c>
      <c r="BD111" s="253">
        <f>SUM(BD105:BD110)</f>
        <v>0</v>
      </c>
      <c r="BE111" s="253">
        <f>SUM(BE105:BE110)</f>
        <v>0</v>
      </c>
    </row>
    <row r="112" spans="1:80">
      <c r="A112" s="215" t="s">
        <v>87</v>
      </c>
      <c r="B112" s="216" t="s">
        <v>190</v>
      </c>
      <c r="C112" s="217" t="s">
        <v>191</v>
      </c>
      <c r="D112" s="218"/>
      <c r="E112" s="219"/>
      <c r="F112" s="219"/>
      <c r="G112" s="220"/>
      <c r="H112" s="221"/>
      <c r="I112" s="222"/>
      <c r="J112" s="223"/>
      <c r="K112" s="224"/>
      <c r="O112" s="225">
        <v>1</v>
      </c>
    </row>
    <row r="113" spans="1:80">
      <c r="A113" s="226">
        <v>21</v>
      </c>
      <c r="B113" s="227" t="s">
        <v>1070</v>
      </c>
      <c r="C113" s="228" t="s">
        <v>1071</v>
      </c>
      <c r="D113" s="229" t="s">
        <v>195</v>
      </c>
      <c r="E113" s="230">
        <v>13.425907264999999</v>
      </c>
      <c r="F113" s="545"/>
      <c r="G113" s="231">
        <f>E113*F113</f>
        <v>0</v>
      </c>
      <c r="H113" s="232">
        <v>0</v>
      </c>
      <c r="I113" s="233">
        <f>E113*H113</f>
        <v>0</v>
      </c>
      <c r="J113" s="232"/>
      <c r="K113" s="233">
        <f>E113*J113</f>
        <v>0</v>
      </c>
      <c r="O113" s="225">
        <v>2</v>
      </c>
      <c r="AA113" s="198">
        <v>7</v>
      </c>
      <c r="AB113" s="198">
        <v>1</v>
      </c>
      <c r="AC113" s="198">
        <v>2</v>
      </c>
      <c r="AZ113" s="198">
        <v>1</v>
      </c>
      <c r="BA113" s="198">
        <f>IF(AZ113=1,G113,0)</f>
        <v>0</v>
      </c>
      <c r="BB113" s="198">
        <f>IF(AZ113=2,G113,0)</f>
        <v>0</v>
      </c>
      <c r="BC113" s="198">
        <f>IF(AZ113=3,G113,0)</f>
        <v>0</v>
      </c>
      <c r="BD113" s="198">
        <f>IF(AZ113=4,G113,0)</f>
        <v>0</v>
      </c>
      <c r="BE113" s="198">
        <f>IF(AZ113=5,G113,0)</f>
        <v>0</v>
      </c>
      <c r="CA113" s="225">
        <v>7</v>
      </c>
      <c r="CB113" s="225">
        <v>1</v>
      </c>
    </row>
    <row r="114" spans="1:80" ht="33.75">
      <c r="A114" s="234"/>
      <c r="B114" s="235"/>
      <c r="C114" s="593" t="s">
        <v>1072</v>
      </c>
      <c r="D114" s="594"/>
      <c r="E114" s="594"/>
      <c r="F114" s="594"/>
      <c r="G114" s="595"/>
      <c r="I114" s="236"/>
      <c r="K114" s="236"/>
      <c r="L114" s="237" t="s">
        <v>1072</v>
      </c>
      <c r="O114" s="225">
        <v>3</v>
      </c>
    </row>
    <row r="115" spans="1:80">
      <c r="A115" s="234"/>
      <c r="B115" s="235"/>
      <c r="C115" s="593" t="s">
        <v>1073</v>
      </c>
      <c r="D115" s="594"/>
      <c r="E115" s="594"/>
      <c r="F115" s="594"/>
      <c r="G115" s="595"/>
      <c r="I115" s="236"/>
      <c r="K115" s="236"/>
      <c r="L115" s="237" t="s">
        <v>1073</v>
      </c>
      <c r="O115" s="225">
        <v>3</v>
      </c>
    </row>
    <row r="116" spans="1:80">
      <c r="A116" s="244"/>
      <c r="B116" s="245" t="s">
        <v>90</v>
      </c>
      <c r="C116" s="246" t="s">
        <v>192</v>
      </c>
      <c r="D116" s="247"/>
      <c r="E116" s="248"/>
      <c r="F116" s="249"/>
      <c r="G116" s="250">
        <f>SUM(G112:G115)</f>
        <v>0</v>
      </c>
      <c r="H116" s="251"/>
      <c r="I116" s="252">
        <f>SUM(I112:I115)</f>
        <v>0</v>
      </c>
      <c r="J116" s="251"/>
      <c r="K116" s="252">
        <f>SUM(K112:K115)</f>
        <v>0</v>
      </c>
      <c r="O116" s="225">
        <v>4</v>
      </c>
      <c r="BA116" s="253">
        <f>SUM(BA112:BA115)</f>
        <v>0</v>
      </c>
      <c r="BB116" s="253">
        <f>SUM(BB112:BB115)</f>
        <v>0</v>
      </c>
      <c r="BC116" s="253">
        <f>SUM(BC112:BC115)</f>
        <v>0</v>
      </c>
      <c r="BD116" s="253">
        <f>SUM(BD112:BD115)</f>
        <v>0</v>
      </c>
      <c r="BE116" s="253">
        <f>SUM(BE112:BE115)</f>
        <v>0</v>
      </c>
    </row>
    <row r="117" spans="1:80">
      <c r="A117" s="215" t="s">
        <v>87</v>
      </c>
      <c r="B117" s="216" t="s">
        <v>1074</v>
      </c>
      <c r="C117" s="217" t="s">
        <v>1075</v>
      </c>
      <c r="D117" s="218"/>
      <c r="E117" s="219"/>
      <c r="F117" s="219"/>
      <c r="G117" s="220"/>
      <c r="H117" s="221"/>
      <c r="I117" s="222"/>
      <c r="J117" s="223"/>
      <c r="K117" s="224"/>
      <c r="O117" s="225">
        <v>1</v>
      </c>
    </row>
    <row r="118" spans="1:80">
      <c r="A118" s="226">
        <v>22</v>
      </c>
      <c r="B118" s="227" t="s">
        <v>1077</v>
      </c>
      <c r="C118" s="228" t="s">
        <v>1078</v>
      </c>
      <c r="D118" s="229" t="s">
        <v>107</v>
      </c>
      <c r="E118" s="230">
        <v>105</v>
      </c>
      <c r="F118" s="545"/>
      <c r="G118" s="231">
        <f>E118*F118</f>
        <v>0</v>
      </c>
      <c r="H118" s="232">
        <v>3.32E-3</v>
      </c>
      <c r="I118" s="233">
        <f>E118*H118</f>
        <v>0.34860000000000002</v>
      </c>
      <c r="J118" s="232">
        <v>0</v>
      </c>
      <c r="K118" s="233">
        <f>E118*J118</f>
        <v>0</v>
      </c>
      <c r="O118" s="225">
        <v>2</v>
      </c>
      <c r="AA118" s="198">
        <v>1</v>
      </c>
      <c r="AB118" s="198">
        <v>7</v>
      </c>
      <c r="AC118" s="198">
        <v>7</v>
      </c>
      <c r="AZ118" s="198">
        <v>2</v>
      </c>
      <c r="BA118" s="198">
        <f>IF(AZ118=1,G118,0)</f>
        <v>0</v>
      </c>
      <c r="BB118" s="198">
        <f>IF(AZ118=2,G118,0)</f>
        <v>0</v>
      </c>
      <c r="BC118" s="198">
        <f>IF(AZ118=3,G118,0)</f>
        <v>0</v>
      </c>
      <c r="BD118" s="198">
        <f>IF(AZ118=4,G118,0)</f>
        <v>0</v>
      </c>
      <c r="BE118" s="198">
        <f>IF(AZ118=5,G118,0)</f>
        <v>0</v>
      </c>
      <c r="CA118" s="225">
        <v>1</v>
      </c>
      <c r="CB118" s="225">
        <v>7</v>
      </c>
    </row>
    <row r="119" spans="1:80" ht="22.5">
      <c r="A119" s="234"/>
      <c r="B119" s="235"/>
      <c r="C119" s="593" t="s">
        <v>1079</v>
      </c>
      <c r="D119" s="594"/>
      <c r="E119" s="594"/>
      <c r="F119" s="594"/>
      <c r="G119" s="595"/>
      <c r="I119" s="236"/>
      <c r="K119" s="236"/>
      <c r="L119" s="237" t="s">
        <v>1079</v>
      </c>
      <c r="O119" s="225">
        <v>3</v>
      </c>
    </row>
    <row r="120" spans="1:80">
      <c r="A120" s="234"/>
      <c r="B120" s="238"/>
      <c r="C120" s="591" t="s">
        <v>1028</v>
      </c>
      <c r="D120" s="592"/>
      <c r="E120" s="239">
        <v>0</v>
      </c>
      <c r="F120" s="240"/>
      <c r="G120" s="241"/>
      <c r="H120" s="242"/>
      <c r="I120" s="236"/>
      <c r="J120" s="243"/>
      <c r="K120" s="236"/>
      <c r="M120" s="237" t="s">
        <v>1028</v>
      </c>
      <c r="O120" s="225"/>
    </row>
    <row r="121" spans="1:80">
      <c r="A121" s="234"/>
      <c r="B121" s="238"/>
      <c r="C121" s="591" t="s">
        <v>1029</v>
      </c>
      <c r="D121" s="592"/>
      <c r="E121" s="239">
        <v>0</v>
      </c>
      <c r="F121" s="240"/>
      <c r="G121" s="241"/>
      <c r="H121" s="242"/>
      <c r="I121" s="236"/>
      <c r="J121" s="243"/>
      <c r="K121" s="236"/>
      <c r="M121" s="237" t="s">
        <v>1029</v>
      </c>
      <c r="O121" s="225"/>
    </row>
    <row r="122" spans="1:80">
      <c r="A122" s="234"/>
      <c r="B122" s="238"/>
      <c r="C122" s="591" t="s">
        <v>1080</v>
      </c>
      <c r="D122" s="592"/>
      <c r="E122" s="239">
        <v>105</v>
      </c>
      <c r="F122" s="240"/>
      <c r="G122" s="241"/>
      <c r="H122" s="242"/>
      <c r="I122" s="236"/>
      <c r="J122" s="243"/>
      <c r="K122" s="236"/>
      <c r="M122" s="237" t="s">
        <v>1080</v>
      </c>
      <c r="O122" s="225"/>
    </row>
    <row r="123" spans="1:80">
      <c r="A123" s="226">
        <v>23</v>
      </c>
      <c r="B123" s="227" t="s">
        <v>1081</v>
      </c>
      <c r="C123" s="228" t="s">
        <v>1082</v>
      </c>
      <c r="D123" s="229" t="s">
        <v>107</v>
      </c>
      <c r="E123" s="230">
        <v>105</v>
      </c>
      <c r="F123" s="545"/>
      <c r="G123" s="231">
        <f>E123*F123</f>
        <v>0</v>
      </c>
      <c r="H123" s="232">
        <v>0</v>
      </c>
      <c r="I123" s="233">
        <f>E123*H123</f>
        <v>0</v>
      </c>
      <c r="J123" s="232">
        <v>0</v>
      </c>
      <c r="K123" s="233">
        <f>E123*J123</f>
        <v>0</v>
      </c>
      <c r="O123" s="225">
        <v>2</v>
      </c>
      <c r="AA123" s="198">
        <v>1</v>
      </c>
      <c r="AB123" s="198">
        <v>7</v>
      </c>
      <c r="AC123" s="198">
        <v>7</v>
      </c>
      <c r="AZ123" s="198">
        <v>2</v>
      </c>
      <c r="BA123" s="198">
        <f>IF(AZ123=1,G123,0)</f>
        <v>0</v>
      </c>
      <c r="BB123" s="198">
        <f>IF(AZ123=2,G123,0)</f>
        <v>0</v>
      </c>
      <c r="BC123" s="198">
        <f>IF(AZ123=3,G123,0)</f>
        <v>0</v>
      </c>
      <c r="BD123" s="198">
        <f>IF(AZ123=4,G123,0)</f>
        <v>0</v>
      </c>
      <c r="BE123" s="198">
        <f>IF(AZ123=5,G123,0)</f>
        <v>0</v>
      </c>
      <c r="CA123" s="225">
        <v>1</v>
      </c>
      <c r="CB123" s="225">
        <v>7</v>
      </c>
    </row>
    <row r="124" spans="1:80">
      <c r="A124" s="234"/>
      <c r="B124" s="238"/>
      <c r="C124" s="591" t="s">
        <v>1028</v>
      </c>
      <c r="D124" s="592"/>
      <c r="E124" s="239">
        <v>0</v>
      </c>
      <c r="F124" s="240"/>
      <c r="G124" s="241"/>
      <c r="H124" s="242"/>
      <c r="I124" s="236"/>
      <c r="J124" s="243"/>
      <c r="K124" s="236"/>
      <c r="M124" s="237" t="s">
        <v>1028</v>
      </c>
      <c r="O124" s="225"/>
    </row>
    <row r="125" spans="1:80">
      <c r="A125" s="234"/>
      <c r="B125" s="238"/>
      <c r="C125" s="591" t="s">
        <v>1029</v>
      </c>
      <c r="D125" s="592"/>
      <c r="E125" s="239">
        <v>0</v>
      </c>
      <c r="F125" s="240"/>
      <c r="G125" s="241"/>
      <c r="H125" s="242"/>
      <c r="I125" s="236"/>
      <c r="J125" s="243"/>
      <c r="K125" s="236"/>
      <c r="M125" s="237" t="s">
        <v>1029</v>
      </c>
      <c r="O125" s="225"/>
    </row>
    <row r="126" spans="1:80">
      <c r="A126" s="234"/>
      <c r="B126" s="238"/>
      <c r="C126" s="591" t="s">
        <v>1083</v>
      </c>
      <c r="D126" s="592"/>
      <c r="E126" s="239">
        <v>105</v>
      </c>
      <c r="F126" s="240"/>
      <c r="G126" s="241"/>
      <c r="H126" s="242"/>
      <c r="I126" s="236"/>
      <c r="J126" s="243"/>
      <c r="K126" s="236"/>
      <c r="M126" s="237" t="s">
        <v>1083</v>
      </c>
      <c r="O126" s="225"/>
    </row>
    <row r="127" spans="1:80" ht="22.5">
      <c r="A127" s="226">
        <v>24</v>
      </c>
      <c r="B127" s="227" t="s">
        <v>1084</v>
      </c>
      <c r="C127" s="228" t="s">
        <v>1085</v>
      </c>
      <c r="D127" s="229" t="s">
        <v>123</v>
      </c>
      <c r="E127" s="230">
        <v>135.36750000000001</v>
      </c>
      <c r="F127" s="545"/>
      <c r="G127" s="231">
        <f>E127*F127</f>
        <v>0</v>
      </c>
      <c r="H127" s="232">
        <v>7.0400000000000003E-3</v>
      </c>
      <c r="I127" s="233">
        <f>E127*H127</f>
        <v>0.95298720000000003</v>
      </c>
      <c r="J127" s="232">
        <v>0</v>
      </c>
      <c r="K127" s="233">
        <f>E127*J127</f>
        <v>0</v>
      </c>
      <c r="O127" s="225">
        <v>2</v>
      </c>
      <c r="AA127" s="198">
        <v>1</v>
      </c>
      <c r="AB127" s="198">
        <v>7</v>
      </c>
      <c r="AC127" s="198">
        <v>7</v>
      </c>
      <c r="AZ127" s="198">
        <v>2</v>
      </c>
      <c r="BA127" s="198">
        <f>IF(AZ127=1,G127,0)</f>
        <v>0</v>
      </c>
      <c r="BB127" s="198">
        <f>IF(AZ127=2,G127,0)</f>
        <v>0</v>
      </c>
      <c r="BC127" s="198">
        <f>IF(AZ127=3,G127,0)</f>
        <v>0</v>
      </c>
      <c r="BD127" s="198">
        <f>IF(AZ127=4,G127,0)</f>
        <v>0</v>
      </c>
      <c r="BE127" s="198">
        <f>IF(AZ127=5,G127,0)</f>
        <v>0</v>
      </c>
      <c r="CA127" s="225">
        <v>1</v>
      </c>
      <c r="CB127" s="225">
        <v>7</v>
      </c>
    </row>
    <row r="128" spans="1:80" ht="22.5">
      <c r="A128" s="234"/>
      <c r="B128" s="235"/>
      <c r="C128" s="593" t="s">
        <v>1086</v>
      </c>
      <c r="D128" s="594"/>
      <c r="E128" s="594"/>
      <c r="F128" s="594"/>
      <c r="G128" s="595"/>
      <c r="I128" s="236"/>
      <c r="K128" s="236"/>
      <c r="L128" s="237" t="s">
        <v>1086</v>
      </c>
      <c r="O128" s="225">
        <v>3</v>
      </c>
    </row>
    <row r="129" spans="1:80">
      <c r="A129" s="234"/>
      <c r="B129" s="238"/>
      <c r="C129" s="591" t="s">
        <v>1028</v>
      </c>
      <c r="D129" s="592"/>
      <c r="E129" s="239">
        <v>0</v>
      </c>
      <c r="F129" s="240"/>
      <c r="G129" s="241"/>
      <c r="H129" s="242"/>
      <c r="I129" s="236"/>
      <c r="J129" s="243"/>
      <c r="K129" s="236"/>
      <c r="M129" s="237" t="s">
        <v>1028</v>
      </c>
      <c r="O129" s="225"/>
    </row>
    <row r="130" spans="1:80">
      <c r="A130" s="234"/>
      <c r="B130" s="238"/>
      <c r="C130" s="591" t="s">
        <v>1029</v>
      </c>
      <c r="D130" s="592"/>
      <c r="E130" s="239">
        <v>0</v>
      </c>
      <c r="F130" s="240"/>
      <c r="G130" s="241"/>
      <c r="H130" s="242"/>
      <c r="I130" s="236"/>
      <c r="J130" s="243"/>
      <c r="K130" s="236"/>
      <c r="M130" s="237" t="s">
        <v>1029</v>
      </c>
      <c r="O130" s="225"/>
    </row>
    <row r="131" spans="1:80">
      <c r="A131" s="234"/>
      <c r="B131" s="238"/>
      <c r="C131" s="591" t="s">
        <v>1087</v>
      </c>
      <c r="D131" s="592"/>
      <c r="E131" s="239">
        <v>135.36750000000001</v>
      </c>
      <c r="F131" s="240"/>
      <c r="G131" s="241"/>
      <c r="H131" s="242"/>
      <c r="I131" s="236"/>
      <c r="J131" s="243"/>
      <c r="K131" s="236"/>
      <c r="M131" s="237" t="s">
        <v>1087</v>
      </c>
      <c r="O131" s="225"/>
    </row>
    <row r="132" spans="1:80">
      <c r="A132" s="226">
        <v>25</v>
      </c>
      <c r="B132" s="227" t="s">
        <v>1088</v>
      </c>
      <c r="C132" s="228" t="s">
        <v>1089</v>
      </c>
      <c r="D132" s="229" t="s">
        <v>96</v>
      </c>
      <c r="E132" s="230">
        <v>132.5034</v>
      </c>
      <c r="F132" s="545"/>
      <c r="G132" s="231">
        <f>E132*F132</f>
        <v>0</v>
      </c>
      <c r="H132" s="232">
        <v>0</v>
      </c>
      <c r="I132" s="233">
        <f>E132*H132</f>
        <v>0</v>
      </c>
      <c r="J132" s="232">
        <v>0</v>
      </c>
      <c r="K132" s="233">
        <f>E132*J132</f>
        <v>0</v>
      </c>
      <c r="O132" s="225">
        <v>2</v>
      </c>
      <c r="AA132" s="198">
        <v>1</v>
      </c>
      <c r="AB132" s="198">
        <v>7</v>
      </c>
      <c r="AC132" s="198">
        <v>7</v>
      </c>
      <c r="AZ132" s="198">
        <v>2</v>
      </c>
      <c r="BA132" s="198">
        <f>IF(AZ132=1,G132,0)</f>
        <v>0</v>
      </c>
      <c r="BB132" s="198">
        <f>IF(AZ132=2,G132,0)</f>
        <v>0</v>
      </c>
      <c r="BC132" s="198">
        <f>IF(AZ132=3,G132,0)</f>
        <v>0</v>
      </c>
      <c r="BD132" s="198">
        <f>IF(AZ132=4,G132,0)</f>
        <v>0</v>
      </c>
      <c r="BE132" s="198">
        <f>IF(AZ132=5,G132,0)</f>
        <v>0</v>
      </c>
      <c r="CA132" s="225">
        <v>1</v>
      </c>
      <c r="CB132" s="225">
        <v>7</v>
      </c>
    </row>
    <row r="133" spans="1:80">
      <c r="A133" s="234"/>
      <c r="B133" s="238"/>
      <c r="C133" s="591" t="s">
        <v>1028</v>
      </c>
      <c r="D133" s="592"/>
      <c r="E133" s="239">
        <v>0</v>
      </c>
      <c r="F133" s="240"/>
      <c r="G133" s="241"/>
      <c r="H133" s="242"/>
      <c r="I133" s="236"/>
      <c r="J133" s="243"/>
      <c r="K133" s="236"/>
      <c r="M133" s="237" t="s">
        <v>1028</v>
      </c>
      <c r="O133" s="225"/>
    </row>
    <row r="134" spans="1:80">
      <c r="A134" s="234"/>
      <c r="B134" s="238"/>
      <c r="C134" s="591" t="s">
        <v>1029</v>
      </c>
      <c r="D134" s="592"/>
      <c r="E134" s="239">
        <v>0</v>
      </c>
      <c r="F134" s="240"/>
      <c r="G134" s="241"/>
      <c r="H134" s="242"/>
      <c r="I134" s="236"/>
      <c r="J134" s="243"/>
      <c r="K134" s="236"/>
      <c r="M134" s="237" t="s">
        <v>1029</v>
      </c>
      <c r="O134" s="225"/>
    </row>
    <row r="135" spans="1:80" ht="22.5">
      <c r="A135" s="234"/>
      <c r="B135" s="238"/>
      <c r="C135" s="591" t="s">
        <v>1090</v>
      </c>
      <c r="D135" s="592"/>
      <c r="E135" s="239">
        <v>132.5034</v>
      </c>
      <c r="F135" s="240"/>
      <c r="G135" s="241"/>
      <c r="H135" s="242"/>
      <c r="I135" s="236"/>
      <c r="J135" s="243"/>
      <c r="K135" s="236"/>
      <c r="M135" s="237" t="s">
        <v>1090</v>
      </c>
      <c r="O135" s="225"/>
    </row>
    <row r="136" spans="1:80">
      <c r="A136" s="226">
        <v>26</v>
      </c>
      <c r="B136" s="227" t="s">
        <v>1091</v>
      </c>
      <c r="C136" s="228" t="s">
        <v>1092</v>
      </c>
      <c r="D136" s="229" t="s">
        <v>128</v>
      </c>
      <c r="E136" s="230">
        <v>4.6662999999999997</v>
      </c>
      <c r="F136" s="545"/>
      <c r="G136" s="231">
        <f>E136*F136</f>
        <v>0</v>
      </c>
      <c r="H136" s="232">
        <v>2.3570000000000001E-2</v>
      </c>
      <c r="I136" s="233">
        <f>E136*H136</f>
        <v>0.109984691</v>
      </c>
      <c r="J136" s="232">
        <v>0</v>
      </c>
      <c r="K136" s="233">
        <f>E136*J136</f>
        <v>0</v>
      </c>
      <c r="O136" s="225">
        <v>2</v>
      </c>
      <c r="AA136" s="198">
        <v>1</v>
      </c>
      <c r="AB136" s="198">
        <v>7</v>
      </c>
      <c r="AC136" s="198">
        <v>7</v>
      </c>
      <c r="AZ136" s="198">
        <v>2</v>
      </c>
      <c r="BA136" s="198">
        <f>IF(AZ136=1,G136,0)</f>
        <v>0</v>
      </c>
      <c r="BB136" s="198">
        <f>IF(AZ136=2,G136,0)</f>
        <v>0</v>
      </c>
      <c r="BC136" s="198">
        <f>IF(AZ136=3,G136,0)</f>
        <v>0</v>
      </c>
      <c r="BD136" s="198">
        <f>IF(AZ136=4,G136,0)</f>
        <v>0</v>
      </c>
      <c r="BE136" s="198">
        <f>IF(AZ136=5,G136,0)</f>
        <v>0</v>
      </c>
      <c r="CA136" s="225">
        <v>1</v>
      </c>
      <c r="CB136" s="225">
        <v>7</v>
      </c>
    </row>
    <row r="137" spans="1:80">
      <c r="A137" s="234"/>
      <c r="B137" s="238"/>
      <c r="C137" s="591" t="s">
        <v>1028</v>
      </c>
      <c r="D137" s="592"/>
      <c r="E137" s="239">
        <v>0</v>
      </c>
      <c r="F137" s="240"/>
      <c r="G137" s="241"/>
      <c r="H137" s="242"/>
      <c r="I137" s="236"/>
      <c r="J137" s="243"/>
      <c r="K137" s="236"/>
      <c r="M137" s="237" t="s">
        <v>1028</v>
      </c>
      <c r="O137" s="225"/>
    </row>
    <row r="138" spans="1:80">
      <c r="A138" s="234"/>
      <c r="B138" s="238"/>
      <c r="C138" s="591" t="s">
        <v>1029</v>
      </c>
      <c r="D138" s="592"/>
      <c r="E138" s="239">
        <v>0</v>
      </c>
      <c r="F138" s="240"/>
      <c r="G138" s="241"/>
      <c r="H138" s="242"/>
      <c r="I138" s="236"/>
      <c r="J138" s="243"/>
      <c r="K138" s="236"/>
      <c r="M138" s="237" t="s">
        <v>1029</v>
      </c>
      <c r="O138" s="225"/>
    </row>
    <row r="139" spans="1:80" ht="22.5">
      <c r="A139" s="234"/>
      <c r="B139" s="238"/>
      <c r="C139" s="591" t="s">
        <v>1093</v>
      </c>
      <c r="D139" s="592"/>
      <c r="E139" s="239">
        <v>1.3536999999999999</v>
      </c>
      <c r="F139" s="240"/>
      <c r="G139" s="241"/>
      <c r="H139" s="242"/>
      <c r="I139" s="236"/>
      <c r="J139" s="243"/>
      <c r="K139" s="236"/>
      <c r="M139" s="237" t="s">
        <v>1093</v>
      </c>
      <c r="O139" s="225"/>
    </row>
    <row r="140" spans="1:80" ht="22.5">
      <c r="A140" s="234"/>
      <c r="B140" s="238"/>
      <c r="C140" s="591" t="s">
        <v>1094</v>
      </c>
      <c r="D140" s="592"/>
      <c r="E140" s="239">
        <v>3.3126000000000002</v>
      </c>
      <c r="F140" s="240"/>
      <c r="G140" s="241"/>
      <c r="H140" s="242"/>
      <c r="I140" s="236"/>
      <c r="J140" s="243"/>
      <c r="K140" s="236"/>
      <c r="M140" s="237" t="s">
        <v>1094</v>
      </c>
      <c r="O140" s="225"/>
    </row>
    <row r="141" spans="1:80">
      <c r="A141" s="226">
        <v>27</v>
      </c>
      <c r="B141" s="227" t="s">
        <v>1095</v>
      </c>
      <c r="C141" s="228" t="s">
        <v>1096</v>
      </c>
      <c r="D141" s="229" t="s">
        <v>107</v>
      </c>
      <c r="E141" s="230">
        <v>105</v>
      </c>
      <c r="F141" s="545"/>
      <c r="G141" s="231">
        <f>E141*F141</f>
        <v>0</v>
      </c>
      <c r="H141" s="232">
        <v>1.2999999999999999E-3</v>
      </c>
      <c r="I141" s="233">
        <f>E141*H141</f>
        <v>0.13649999999999998</v>
      </c>
      <c r="J141" s="232"/>
      <c r="K141" s="233">
        <f>E141*J141</f>
        <v>0</v>
      </c>
      <c r="O141" s="225">
        <v>2</v>
      </c>
      <c r="AA141" s="198">
        <v>3</v>
      </c>
      <c r="AB141" s="198">
        <v>7</v>
      </c>
      <c r="AC141" s="198">
        <v>55300005</v>
      </c>
      <c r="AZ141" s="198">
        <v>2</v>
      </c>
      <c r="BA141" s="198">
        <f>IF(AZ141=1,G141,0)</f>
        <v>0</v>
      </c>
      <c r="BB141" s="198">
        <f>IF(AZ141=2,G141,0)</f>
        <v>0</v>
      </c>
      <c r="BC141" s="198">
        <f>IF(AZ141=3,G141,0)</f>
        <v>0</v>
      </c>
      <c r="BD141" s="198">
        <f>IF(AZ141=4,G141,0)</f>
        <v>0</v>
      </c>
      <c r="BE141" s="198">
        <f>IF(AZ141=5,G141,0)</f>
        <v>0</v>
      </c>
      <c r="CA141" s="225">
        <v>3</v>
      </c>
      <c r="CB141" s="225">
        <v>7</v>
      </c>
    </row>
    <row r="142" spans="1:80">
      <c r="A142" s="234"/>
      <c r="B142" s="235"/>
      <c r="C142" s="593" t="s">
        <v>1097</v>
      </c>
      <c r="D142" s="594"/>
      <c r="E142" s="594"/>
      <c r="F142" s="594"/>
      <c r="G142" s="595"/>
      <c r="I142" s="236"/>
      <c r="K142" s="236"/>
      <c r="L142" s="237" t="s">
        <v>1097</v>
      </c>
      <c r="O142" s="225">
        <v>3</v>
      </c>
    </row>
    <row r="143" spans="1:80">
      <c r="A143" s="234"/>
      <c r="B143" s="238"/>
      <c r="C143" s="591" t="s">
        <v>1028</v>
      </c>
      <c r="D143" s="592"/>
      <c r="E143" s="239">
        <v>0</v>
      </c>
      <c r="F143" s="240"/>
      <c r="G143" s="241"/>
      <c r="H143" s="242"/>
      <c r="I143" s="236"/>
      <c r="J143" s="243"/>
      <c r="K143" s="236"/>
      <c r="M143" s="237" t="s">
        <v>1028</v>
      </c>
      <c r="O143" s="225"/>
    </row>
    <row r="144" spans="1:80">
      <c r="A144" s="234"/>
      <c r="B144" s="238"/>
      <c r="C144" s="591" t="s">
        <v>1029</v>
      </c>
      <c r="D144" s="592"/>
      <c r="E144" s="239">
        <v>0</v>
      </c>
      <c r="F144" s="240"/>
      <c r="G144" s="241"/>
      <c r="H144" s="242"/>
      <c r="I144" s="236"/>
      <c r="J144" s="243"/>
      <c r="K144" s="236"/>
      <c r="M144" s="237" t="s">
        <v>1029</v>
      </c>
      <c r="O144" s="225"/>
    </row>
    <row r="145" spans="1:80">
      <c r="A145" s="234"/>
      <c r="B145" s="238"/>
      <c r="C145" s="591" t="s">
        <v>1080</v>
      </c>
      <c r="D145" s="592"/>
      <c r="E145" s="239">
        <v>105</v>
      </c>
      <c r="F145" s="240"/>
      <c r="G145" s="241"/>
      <c r="H145" s="242"/>
      <c r="I145" s="236"/>
      <c r="J145" s="243"/>
      <c r="K145" s="236"/>
      <c r="M145" s="237" t="s">
        <v>1080</v>
      </c>
      <c r="O145" s="225"/>
    </row>
    <row r="146" spans="1:80">
      <c r="A146" s="226">
        <v>28</v>
      </c>
      <c r="B146" s="227" t="s">
        <v>1098</v>
      </c>
      <c r="C146" s="228" t="s">
        <v>1099</v>
      </c>
      <c r="D146" s="229" t="s">
        <v>107</v>
      </c>
      <c r="E146" s="230">
        <v>105</v>
      </c>
      <c r="F146" s="545"/>
      <c r="G146" s="231">
        <f>E146*F146</f>
        <v>0</v>
      </c>
      <c r="H146" s="232">
        <v>3.0000000000000001E-3</v>
      </c>
      <c r="I146" s="233">
        <f>E146*H146</f>
        <v>0.315</v>
      </c>
      <c r="J146" s="232"/>
      <c r="K146" s="233">
        <f>E146*J146</f>
        <v>0</v>
      </c>
      <c r="O146" s="225">
        <v>2</v>
      </c>
      <c r="AA146" s="198">
        <v>3</v>
      </c>
      <c r="AB146" s="198">
        <v>7</v>
      </c>
      <c r="AC146" s="198">
        <v>55300028</v>
      </c>
      <c r="AZ146" s="198">
        <v>2</v>
      </c>
      <c r="BA146" s="198">
        <f>IF(AZ146=1,G146,0)</f>
        <v>0</v>
      </c>
      <c r="BB146" s="198">
        <f>IF(AZ146=2,G146,0)</f>
        <v>0</v>
      </c>
      <c r="BC146" s="198">
        <f>IF(AZ146=3,G146,0)</f>
        <v>0</v>
      </c>
      <c r="BD146" s="198">
        <f>IF(AZ146=4,G146,0)</f>
        <v>0</v>
      </c>
      <c r="BE146" s="198">
        <f>IF(AZ146=5,G146,0)</f>
        <v>0</v>
      </c>
      <c r="CA146" s="225">
        <v>3</v>
      </c>
      <c r="CB146" s="225">
        <v>7</v>
      </c>
    </row>
    <row r="147" spans="1:80">
      <c r="A147" s="234"/>
      <c r="B147" s="235"/>
      <c r="C147" s="593" t="s">
        <v>1097</v>
      </c>
      <c r="D147" s="594"/>
      <c r="E147" s="594"/>
      <c r="F147" s="594"/>
      <c r="G147" s="595"/>
      <c r="I147" s="236"/>
      <c r="K147" s="236"/>
      <c r="L147" s="237" t="s">
        <v>1097</v>
      </c>
      <c r="O147" s="225">
        <v>3</v>
      </c>
    </row>
    <row r="148" spans="1:80">
      <c r="A148" s="234"/>
      <c r="B148" s="238"/>
      <c r="C148" s="591" t="s">
        <v>1028</v>
      </c>
      <c r="D148" s="592"/>
      <c r="E148" s="239">
        <v>0</v>
      </c>
      <c r="F148" s="240"/>
      <c r="G148" s="241"/>
      <c r="H148" s="242"/>
      <c r="I148" s="236"/>
      <c r="J148" s="243"/>
      <c r="K148" s="236"/>
      <c r="M148" s="237" t="s">
        <v>1028</v>
      </c>
      <c r="O148" s="225"/>
    </row>
    <row r="149" spans="1:80">
      <c r="A149" s="234"/>
      <c r="B149" s="238"/>
      <c r="C149" s="591" t="s">
        <v>1029</v>
      </c>
      <c r="D149" s="592"/>
      <c r="E149" s="239">
        <v>0</v>
      </c>
      <c r="F149" s="240"/>
      <c r="G149" s="241"/>
      <c r="H149" s="242"/>
      <c r="I149" s="236"/>
      <c r="J149" s="243"/>
      <c r="K149" s="236"/>
      <c r="M149" s="237" t="s">
        <v>1029</v>
      </c>
      <c r="O149" s="225"/>
    </row>
    <row r="150" spans="1:80">
      <c r="A150" s="234"/>
      <c r="B150" s="238"/>
      <c r="C150" s="591" t="s">
        <v>1083</v>
      </c>
      <c r="D150" s="592"/>
      <c r="E150" s="239">
        <v>105</v>
      </c>
      <c r="F150" s="240"/>
      <c r="G150" s="241"/>
      <c r="H150" s="242"/>
      <c r="I150" s="236"/>
      <c r="J150" s="243"/>
      <c r="K150" s="236"/>
      <c r="M150" s="237" t="s">
        <v>1083</v>
      </c>
      <c r="O150" s="225"/>
    </row>
    <row r="151" spans="1:80">
      <c r="A151" s="226">
        <v>29</v>
      </c>
      <c r="B151" s="227" t="s">
        <v>1100</v>
      </c>
      <c r="C151" s="228" t="s">
        <v>1101</v>
      </c>
      <c r="D151" s="229" t="s">
        <v>96</v>
      </c>
      <c r="E151" s="230">
        <v>145.75380000000001</v>
      </c>
      <c r="F151" s="545"/>
      <c r="G151" s="231">
        <f>E151*F151</f>
        <v>0</v>
      </c>
      <c r="H151" s="232">
        <v>1.4800000000000001E-2</v>
      </c>
      <c r="I151" s="233">
        <f>E151*H151</f>
        <v>2.1571562400000004</v>
      </c>
      <c r="J151" s="232"/>
      <c r="K151" s="233">
        <f>E151*J151</f>
        <v>0</v>
      </c>
      <c r="O151" s="225">
        <v>2</v>
      </c>
      <c r="AA151" s="198">
        <v>3</v>
      </c>
      <c r="AB151" s="198">
        <v>7</v>
      </c>
      <c r="AC151" s="198">
        <v>60725017</v>
      </c>
      <c r="AZ151" s="198">
        <v>2</v>
      </c>
      <c r="BA151" s="198">
        <f>IF(AZ151=1,G151,0)</f>
        <v>0</v>
      </c>
      <c r="BB151" s="198">
        <f>IF(AZ151=2,G151,0)</f>
        <v>0</v>
      </c>
      <c r="BC151" s="198">
        <f>IF(AZ151=3,G151,0)</f>
        <v>0</v>
      </c>
      <c r="BD151" s="198">
        <f>IF(AZ151=4,G151,0)</f>
        <v>0</v>
      </c>
      <c r="BE151" s="198">
        <f>IF(AZ151=5,G151,0)</f>
        <v>0</v>
      </c>
      <c r="CA151" s="225">
        <v>3</v>
      </c>
      <c r="CB151" s="225">
        <v>7</v>
      </c>
    </row>
    <row r="152" spans="1:80">
      <c r="A152" s="234"/>
      <c r="B152" s="238"/>
      <c r="C152" s="591" t="s">
        <v>1028</v>
      </c>
      <c r="D152" s="592"/>
      <c r="E152" s="239">
        <v>0</v>
      </c>
      <c r="F152" s="240"/>
      <c r="G152" s="241"/>
      <c r="H152" s="242"/>
      <c r="I152" s="236"/>
      <c r="J152" s="243"/>
      <c r="K152" s="236"/>
      <c r="M152" s="237" t="s">
        <v>1028</v>
      </c>
      <c r="O152" s="225"/>
    </row>
    <row r="153" spans="1:80">
      <c r="A153" s="234"/>
      <c r="B153" s="238"/>
      <c r="C153" s="591" t="s">
        <v>1029</v>
      </c>
      <c r="D153" s="592"/>
      <c r="E153" s="239">
        <v>0</v>
      </c>
      <c r="F153" s="240"/>
      <c r="G153" s="241"/>
      <c r="H153" s="242"/>
      <c r="I153" s="236"/>
      <c r="J153" s="243"/>
      <c r="K153" s="236"/>
      <c r="M153" s="237" t="s">
        <v>1029</v>
      </c>
      <c r="O153" s="225"/>
    </row>
    <row r="154" spans="1:80" ht="22.5">
      <c r="A154" s="234"/>
      <c r="B154" s="238"/>
      <c r="C154" s="591" t="s">
        <v>1102</v>
      </c>
      <c r="D154" s="592"/>
      <c r="E154" s="239">
        <v>145.75380000000001</v>
      </c>
      <c r="F154" s="240"/>
      <c r="G154" s="241"/>
      <c r="H154" s="242"/>
      <c r="I154" s="236"/>
      <c r="J154" s="243"/>
      <c r="K154" s="236"/>
      <c r="M154" s="237" t="s">
        <v>1102</v>
      </c>
      <c r="O154" s="225"/>
    </row>
    <row r="155" spans="1:80">
      <c r="A155" s="226">
        <v>30</v>
      </c>
      <c r="B155" s="227" t="s">
        <v>1103</v>
      </c>
      <c r="C155" s="228" t="s">
        <v>1104</v>
      </c>
      <c r="D155" s="229" t="s">
        <v>195</v>
      </c>
      <c r="E155" s="230">
        <v>4.0202281309999996</v>
      </c>
      <c r="F155" s="545"/>
      <c r="G155" s="231">
        <f>E155*F155</f>
        <v>0</v>
      </c>
      <c r="H155" s="232">
        <v>0</v>
      </c>
      <c r="I155" s="233">
        <f>E155*H155</f>
        <v>0</v>
      </c>
      <c r="J155" s="232"/>
      <c r="K155" s="233">
        <f>E155*J155</f>
        <v>0</v>
      </c>
      <c r="O155" s="225">
        <v>2</v>
      </c>
      <c r="AA155" s="198">
        <v>7</v>
      </c>
      <c r="AB155" s="198">
        <v>1001</v>
      </c>
      <c r="AC155" s="198">
        <v>5</v>
      </c>
      <c r="AZ155" s="198">
        <v>2</v>
      </c>
      <c r="BA155" s="198">
        <f>IF(AZ155=1,G155,0)</f>
        <v>0</v>
      </c>
      <c r="BB155" s="198">
        <f>IF(AZ155=2,G155,0)</f>
        <v>0</v>
      </c>
      <c r="BC155" s="198">
        <f>IF(AZ155=3,G155,0)</f>
        <v>0</v>
      </c>
      <c r="BD155" s="198">
        <f>IF(AZ155=4,G155,0)</f>
        <v>0</v>
      </c>
      <c r="BE155" s="198">
        <f>IF(AZ155=5,G155,0)</f>
        <v>0</v>
      </c>
      <c r="CA155" s="225">
        <v>7</v>
      </c>
      <c r="CB155" s="225">
        <v>1001</v>
      </c>
    </row>
    <row r="156" spans="1:80">
      <c r="A156" s="244"/>
      <c r="B156" s="245" t="s">
        <v>90</v>
      </c>
      <c r="C156" s="246" t="s">
        <v>1076</v>
      </c>
      <c r="D156" s="247"/>
      <c r="E156" s="248"/>
      <c r="F156" s="249"/>
      <c r="G156" s="250">
        <f>SUM(G117:G155)</f>
        <v>0</v>
      </c>
      <c r="H156" s="251"/>
      <c r="I156" s="252">
        <f>SUM(I117:I155)</f>
        <v>4.0202281310000005</v>
      </c>
      <c r="J156" s="251"/>
      <c r="K156" s="252">
        <f>SUM(K117:K155)</f>
        <v>0</v>
      </c>
      <c r="O156" s="225">
        <v>4</v>
      </c>
      <c r="BA156" s="253">
        <f>SUM(BA117:BA155)</f>
        <v>0</v>
      </c>
      <c r="BB156" s="253">
        <f>SUM(BB117:BB155)</f>
        <v>0</v>
      </c>
      <c r="BC156" s="253">
        <f>SUM(BC117:BC155)</f>
        <v>0</v>
      </c>
      <c r="BD156" s="253">
        <f>SUM(BD117:BD155)</f>
        <v>0</v>
      </c>
      <c r="BE156" s="253">
        <f>SUM(BE117:BE155)</f>
        <v>0</v>
      </c>
    </row>
    <row r="157" spans="1:80">
      <c r="A157" s="215" t="s">
        <v>87</v>
      </c>
      <c r="B157" s="216" t="s">
        <v>1105</v>
      </c>
      <c r="C157" s="217" t="s">
        <v>1106</v>
      </c>
      <c r="D157" s="218"/>
      <c r="E157" s="219"/>
      <c r="F157" s="219"/>
      <c r="G157" s="220"/>
      <c r="H157" s="221"/>
      <c r="I157" s="222"/>
      <c r="J157" s="223"/>
      <c r="K157" s="224"/>
      <c r="O157" s="225">
        <v>1</v>
      </c>
    </row>
    <row r="158" spans="1:80" ht="22.5">
      <c r="A158" s="226">
        <v>31</v>
      </c>
      <c r="B158" s="227" t="s">
        <v>1108</v>
      </c>
      <c r="C158" s="228" t="s">
        <v>1109</v>
      </c>
      <c r="D158" s="229" t="s">
        <v>96</v>
      </c>
      <c r="E158" s="230">
        <v>132.5034</v>
      </c>
      <c r="F158" s="545"/>
      <c r="G158" s="231">
        <f>E158*F158</f>
        <v>0</v>
      </c>
      <c r="H158" s="232">
        <v>1.0330000000000001E-2</v>
      </c>
      <c r="I158" s="233">
        <f>E158*H158</f>
        <v>1.3687601220000001</v>
      </c>
      <c r="J158" s="232">
        <v>0</v>
      </c>
      <c r="K158" s="233">
        <f>E158*J158</f>
        <v>0</v>
      </c>
      <c r="O158" s="225">
        <v>2</v>
      </c>
      <c r="AA158" s="198">
        <v>1</v>
      </c>
      <c r="AB158" s="198">
        <v>7</v>
      </c>
      <c r="AC158" s="198">
        <v>7</v>
      </c>
      <c r="AZ158" s="198">
        <v>2</v>
      </c>
      <c r="BA158" s="198">
        <f>IF(AZ158=1,G158,0)</f>
        <v>0</v>
      </c>
      <c r="BB158" s="198">
        <f>IF(AZ158=2,G158,0)</f>
        <v>0</v>
      </c>
      <c r="BC158" s="198">
        <f>IF(AZ158=3,G158,0)</f>
        <v>0</v>
      </c>
      <c r="BD158" s="198">
        <f>IF(AZ158=4,G158,0)</f>
        <v>0</v>
      </c>
      <c r="BE158" s="198">
        <f>IF(AZ158=5,G158,0)</f>
        <v>0</v>
      </c>
      <c r="CA158" s="225">
        <v>1</v>
      </c>
      <c r="CB158" s="225">
        <v>7</v>
      </c>
    </row>
    <row r="159" spans="1:80" ht="22.5">
      <c r="A159" s="234"/>
      <c r="B159" s="235"/>
      <c r="C159" s="593" t="s">
        <v>1110</v>
      </c>
      <c r="D159" s="594"/>
      <c r="E159" s="594"/>
      <c r="F159" s="594"/>
      <c r="G159" s="595"/>
      <c r="I159" s="236"/>
      <c r="K159" s="236"/>
      <c r="L159" s="237" t="s">
        <v>1110</v>
      </c>
      <c r="O159" s="225">
        <v>3</v>
      </c>
    </row>
    <row r="160" spans="1:80">
      <c r="A160" s="234"/>
      <c r="B160" s="235"/>
      <c r="C160" s="593" t="s">
        <v>1111</v>
      </c>
      <c r="D160" s="594"/>
      <c r="E160" s="594"/>
      <c r="F160" s="594"/>
      <c r="G160" s="595"/>
      <c r="I160" s="236"/>
      <c r="K160" s="236"/>
      <c r="L160" s="237" t="s">
        <v>1111</v>
      </c>
      <c r="O160" s="225">
        <v>3</v>
      </c>
    </row>
    <row r="161" spans="1:80">
      <c r="A161" s="234"/>
      <c r="B161" s="238"/>
      <c r="C161" s="591" t="s">
        <v>1028</v>
      </c>
      <c r="D161" s="592"/>
      <c r="E161" s="239">
        <v>0</v>
      </c>
      <c r="F161" s="240"/>
      <c r="G161" s="241"/>
      <c r="H161" s="242"/>
      <c r="I161" s="236"/>
      <c r="J161" s="243"/>
      <c r="K161" s="236"/>
      <c r="M161" s="237" t="s">
        <v>1028</v>
      </c>
      <c r="O161" s="225"/>
    </row>
    <row r="162" spans="1:80">
      <c r="A162" s="234"/>
      <c r="B162" s="238"/>
      <c r="C162" s="591" t="s">
        <v>1029</v>
      </c>
      <c r="D162" s="592"/>
      <c r="E162" s="239">
        <v>0</v>
      </c>
      <c r="F162" s="240"/>
      <c r="G162" s="241"/>
      <c r="H162" s="242"/>
      <c r="I162" s="236"/>
      <c r="J162" s="243"/>
      <c r="K162" s="236"/>
      <c r="M162" s="237" t="s">
        <v>1029</v>
      </c>
      <c r="O162" s="225"/>
    </row>
    <row r="163" spans="1:80" ht="22.5">
      <c r="A163" s="234"/>
      <c r="B163" s="238"/>
      <c r="C163" s="591" t="s">
        <v>1090</v>
      </c>
      <c r="D163" s="592"/>
      <c r="E163" s="239">
        <v>132.5034</v>
      </c>
      <c r="F163" s="240"/>
      <c r="G163" s="241"/>
      <c r="H163" s="242"/>
      <c r="I163" s="236"/>
      <c r="J163" s="243"/>
      <c r="K163" s="236"/>
      <c r="M163" s="237" t="s">
        <v>1090</v>
      </c>
      <c r="O163" s="225"/>
    </row>
    <row r="164" spans="1:80">
      <c r="A164" s="226">
        <v>32</v>
      </c>
      <c r="B164" s="227" t="s">
        <v>1112</v>
      </c>
      <c r="C164" s="228" t="s">
        <v>1113</v>
      </c>
      <c r="D164" s="229" t="s">
        <v>195</v>
      </c>
      <c r="E164" s="230">
        <v>1.3687601220000001</v>
      </c>
      <c r="F164" s="545"/>
      <c r="G164" s="231">
        <f>E164*F164</f>
        <v>0</v>
      </c>
      <c r="H164" s="232">
        <v>0</v>
      </c>
      <c r="I164" s="233">
        <f>E164*H164</f>
        <v>0</v>
      </c>
      <c r="J164" s="232"/>
      <c r="K164" s="233">
        <f>E164*J164</f>
        <v>0</v>
      </c>
      <c r="O164" s="225">
        <v>2</v>
      </c>
      <c r="AA164" s="198">
        <v>7</v>
      </c>
      <c r="AB164" s="198">
        <v>1001</v>
      </c>
      <c r="AC164" s="198">
        <v>5</v>
      </c>
      <c r="AZ164" s="198">
        <v>2</v>
      </c>
      <c r="BA164" s="198">
        <f>IF(AZ164=1,G164,0)</f>
        <v>0</v>
      </c>
      <c r="BB164" s="198">
        <f>IF(AZ164=2,G164,0)</f>
        <v>0</v>
      </c>
      <c r="BC164" s="198">
        <f>IF(AZ164=3,G164,0)</f>
        <v>0</v>
      </c>
      <c r="BD164" s="198">
        <f>IF(AZ164=4,G164,0)</f>
        <v>0</v>
      </c>
      <c r="BE164" s="198">
        <f>IF(AZ164=5,G164,0)</f>
        <v>0</v>
      </c>
      <c r="CA164" s="225">
        <v>7</v>
      </c>
      <c r="CB164" s="225">
        <v>1001</v>
      </c>
    </row>
    <row r="165" spans="1:80">
      <c r="A165" s="244"/>
      <c r="B165" s="245" t="s">
        <v>90</v>
      </c>
      <c r="C165" s="246" t="s">
        <v>1107</v>
      </c>
      <c r="D165" s="247"/>
      <c r="E165" s="248"/>
      <c r="F165" s="249"/>
      <c r="G165" s="250">
        <f>SUM(G157:G164)</f>
        <v>0</v>
      </c>
      <c r="H165" s="251"/>
      <c r="I165" s="252">
        <f>SUM(I157:I164)</f>
        <v>1.3687601220000001</v>
      </c>
      <c r="J165" s="251"/>
      <c r="K165" s="252">
        <f>SUM(K157:K164)</f>
        <v>0</v>
      </c>
      <c r="O165" s="225">
        <v>4</v>
      </c>
      <c r="BA165" s="253">
        <f>SUM(BA157:BA164)</f>
        <v>0</v>
      </c>
      <c r="BB165" s="253">
        <f>SUM(BB157:BB164)</f>
        <v>0</v>
      </c>
      <c r="BC165" s="253">
        <f>SUM(BC157:BC164)</f>
        <v>0</v>
      </c>
      <c r="BD165" s="253">
        <f>SUM(BD157:BD164)</f>
        <v>0</v>
      </c>
      <c r="BE165" s="253">
        <f>SUM(BE157:BE164)</f>
        <v>0</v>
      </c>
    </row>
    <row r="166" spans="1:80">
      <c r="A166" s="215" t="s">
        <v>87</v>
      </c>
      <c r="B166" s="216" t="s">
        <v>196</v>
      </c>
      <c r="C166" s="217" t="s">
        <v>197</v>
      </c>
      <c r="D166" s="218"/>
      <c r="E166" s="219"/>
      <c r="F166" s="219"/>
      <c r="G166" s="220"/>
      <c r="H166" s="434"/>
      <c r="I166" s="435"/>
      <c r="J166" s="434"/>
      <c r="K166" s="435"/>
      <c r="O166" s="225"/>
      <c r="BA166" s="253"/>
      <c r="BB166" s="253"/>
      <c r="BC166" s="253"/>
      <c r="BD166" s="253"/>
      <c r="BE166" s="253"/>
    </row>
    <row r="167" spans="1:80">
      <c r="A167" s="436">
        <v>33</v>
      </c>
      <c r="B167" s="437" t="s">
        <v>1651</v>
      </c>
      <c r="C167" s="228" t="s">
        <v>1652</v>
      </c>
      <c r="D167" s="436" t="s">
        <v>107</v>
      </c>
      <c r="E167" s="438">
        <v>1</v>
      </c>
      <c r="F167" s="560"/>
      <c r="G167" s="439">
        <f>SUM(E167*F167)</f>
        <v>0</v>
      </c>
      <c r="H167" s="434"/>
      <c r="I167" s="435"/>
      <c r="J167" s="434"/>
      <c r="K167" s="435"/>
      <c r="O167" s="225"/>
      <c r="BA167" s="253"/>
      <c r="BB167" s="253"/>
      <c r="BC167" s="253"/>
      <c r="BD167" s="253"/>
      <c r="BE167" s="253"/>
    </row>
    <row r="168" spans="1:80" ht="33.75">
      <c r="A168" s="440">
        <v>34</v>
      </c>
      <c r="B168" s="437" t="s">
        <v>1653</v>
      </c>
      <c r="C168" s="228" t="s">
        <v>1654</v>
      </c>
      <c r="D168" s="440" t="s">
        <v>107</v>
      </c>
      <c r="E168" s="441">
        <v>1</v>
      </c>
      <c r="F168" s="561"/>
      <c r="G168" s="442">
        <f>SUM(E168*F168)</f>
        <v>0</v>
      </c>
      <c r="H168" s="434"/>
      <c r="I168" s="435"/>
      <c r="J168" s="434"/>
      <c r="K168" s="435"/>
      <c r="O168" s="225"/>
      <c r="BA168" s="253"/>
      <c r="BB168" s="253"/>
      <c r="BC168" s="253"/>
      <c r="BD168" s="253"/>
      <c r="BE168" s="253"/>
    </row>
    <row r="169" spans="1:80">
      <c r="A169" s="244"/>
      <c r="B169" s="245" t="s">
        <v>90</v>
      </c>
      <c r="C169" s="246" t="s">
        <v>198</v>
      </c>
      <c r="D169" s="247"/>
      <c r="E169" s="248"/>
      <c r="F169" s="249"/>
      <c r="G169" s="250">
        <f>SUM(G166:G168)</f>
        <v>0</v>
      </c>
      <c r="H169" s="434"/>
      <c r="I169" s="435"/>
      <c r="J169" s="434"/>
      <c r="K169" s="435"/>
      <c r="O169" s="225"/>
      <c r="BA169" s="253"/>
      <c r="BB169" s="253"/>
      <c r="BC169" s="253"/>
      <c r="BD169" s="253"/>
      <c r="BE169" s="253"/>
    </row>
    <row r="170" spans="1:80">
      <c r="A170" s="215" t="s">
        <v>87</v>
      </c>
      <c r="B170" s="216" t="s">
        <v>791</v>
      </c>
      <c r="C170" s="217" t="s">
        <v>792</v>
      </c>
      <c r="D170" s="218"/>
      <c r="E170" s="219"/>
      <c r="F170" s="219"/>
      <c r="G170" s="220"/>
      <c r="H170" s="221"/>
      <c r="I170" s="222"/>
      <c r="J170" s="223"/>
      <c r="K170" s="224"/>
      <c r="O170" s="225">
        <v>1</v>
      </c>
    </row>
    <row r="171" spans="1:80">
      <c r="A171" s="226">
        <v>35</v>
      </c>
      <c r="B171" s="227" t="s">
        <v>1114</v>
      </c>
      <c r="C171" s="228" t="s">
        <v>1115</v>
      </c>
      <c r="D171" s="229" t="s">
        <v>96</v>
      </c>
      <c r="E171" s="230">
        <v>173.97380000000001</v>
      </c>
      <c r="F171" s="545"/>
      <c r="G171" s="231">
        <f>E171*F171</f>
        <v>0</v>
      </c>
      <c r="H171" s="232">
        <v>3.3E-4</v>
      </c>
      <c r="I171" s="233">
        <f>E171*H171</f>
        <v>5.7411354000000005E-2</v>
      </c>
      <c r="J171" s="232">
        <v>0</v>
      </c>
      <c r="K171" s="233">
        <f>E171*J171</f>
        <v>0</v>
      </c>
      <c r="O171" s="225">
        <v>2</v>
      </c>
      <c r="AA171" s="198">
        <v>1</v>
      </c>
      <c r="AB171" s="198">
        <v>7</v>
      </c>
      <c r="AC171" s="198">
        <v>7</v>
      </c>
      <c r="AZ171" s="198">
        <v>2</v>
      </c>
      <c r="BA171" s="198">
        <f>IF(AZ171=1,G171,0)</f>
        <v>0</v>
      </c>
      <c r="BB171" s="198">
        <f>IF(AZ171=2,G171,0)</f>
        <v>0</v>
      </c>
      <c r="BC171" s="198">
        <f>IF(AZ171=3,G171,0)</f>
        <v>0</v>
      </c>
      <c r="BD171" s="198">
        <f>IF(AZ171=4,G171,0)</f>
        <v>0</v>
      </c>
      <c r="BE171" s="198">
        <f>IF(AZ171=5,G171,0)</f>
        <v>0</v>
      </c>
      <c r="CA171" s="225">
        <v>1</v>
      </c>
      <c r="CB171" s="225">
        <v>7</v>
      </c>
    </row>
    <row r="172" spans="1:80" ht="22.5">
      <c r="A172" s="234"/>
      <c r="B172" s="235"/>
      <c r="C172" s="593" t="s">
        <v>1116</v>
      </c>
      <c r="D172" s="594"/>
      <c r="E172" s="594"/>
      <c r="F172" s="594"/>
      <c r="G172" s="595"/>
      <c r="I172" s="236"/>
      <c r="K172" s="236"/>
      <c r="L172" s="237" t="s">
        <v>1116</v>
      </c>
      <c r="O172" s="225">
        <v>3</v>
      </c>
    </row>
    <row r="173" spans="1:80">
      <c r="A173" s="234"/>
      <c r="B173" s="238"/>
      <c r="C173" s="591" t="s">
        <v>1028</v>
      </c>
      <c r="D173" s="592"/>
      <c r="E173" s="239">
        <v>0</v>
      </c>
      <c r="F173" s="240"/>
      <c r="G173" s="241"/>
      <c r="H173" s="242"/>
      <c r="I173" s="236"/>
      <c r="J173" s="243"/>
      <c r="K173" s="236"/>
      <c r="M173" s="237" t="s">
        <v>1028</v>
      </c>
      <c r="O173" s="225"/>
    </row>
    <row r="174" spans="1:80">
      <c r="A174" s="234"/>
      <c r="B174" s="238"/>
      <c r="C174" s="591" t="s">
        <v>1029</v>
      </c>
      <c r="D174" s="592"/>
      <c r="E174" s="239">
        <v>0</v>
      </c>
      <c r="F174" s="240"/>
      <c r="G174" s="241"/>
      <c r="H174" s="242"/>
      <c r="I174" s="236"/>
      <c r="J174" s="243"/>
      <c r="K174" s="236"/>
      <c r="M174" s="237" t="s">
        <v>1029</v>
      </c>
      <c r="O174" s="225"/>
    </row>
    <row r="175" spans="1:80" ht="22.5">
      <c r="A175" s="234"/>
      <c r="B175" s="238"/>
      <c r="C175" s="591" t="s">
        <v>1117</v>
      </c>
      <c r="D175" s="592"/>
      <c r="E175" s="239">
        <v>40.820300000000003</v>
      </c>
      <c r="F175" s="240"/>
      <c r="G175" s="241"/>
      <c r="H175" s="242"/>
      <c r="I175" s="236"/>
      <c r="J175" s="243"/>
      <c r="K175" s="236"/>
      <c r="M175" s="237" t="s">
        <v>1117</v>
      </c>
      <c r="O175" s="225"/>
    </row>
    <row r="176" spans="1:80" ht="33.75">
      <c r="A176" s="234"/>
      <c r="B176" s="238"/>
      <c r="C176" s="591" t="s">
        <v>1118</v>
      </c>
      <c r="D176" s="592"/>
      <c r="E176" s="239">
        <v>133.15360000000001</v>
      </c>
      <c r="F176" s="240"/>
      <c r="G176" s="241"/>
      <c r="H176" s="242"/>
      <c r="I176" s="236"/>
      <c r="J176" s="243"/>
      <c r="K176" s="236"/>
      <c r="M176" s="237" t="s">
        <v>1118</v>
      </c>
      <c r="O176" s="225"/>
    </row>
    <row r="177" spans="1:80" ht="22.5">
      <c r="A177" s="226">
        <v>36</v>
      </c>
      <c r="B177" s="227" t="s">
        <v>1119</v>
      </c>
      <c r="C177" s="228" t="s">
        <v>1120</v>
      </c>
      <c r="D177" s="229" t="s">
        <v>96</v>
      </c>
      <c r="E177" s="230">
        <v>319.15390000000002</v>
      </c>
      <c r="F177" s="545"/>
      <c r="G177" s="231">
        <f>E177*F177</f>
        <v>0</v>
      </c>
      <c r="H177" s="232">
        <v>1.6000000000000001E-4</v>
      </c>
      <c r="I177" s="233">
        <f>E177*H177</f>
        <v>5.106462400000001E-2</v>
      </c>
      <c r="J177" s="232">
        <v>0</v>
      </c>
      <c r="K177" s="233">
        <f>E177*J177</f>
        <v>0</v>
      </c>
      <c r="O177" s="225">
        <v>2</v>
      </c>
      <c r="AA177" s="198">
        <v>1</v>
      </c>
      <c r="AB177" s="198">
        <v>7</v>
      </c>
      <c r="AC177" s="198">
        <v>7</v>
      </c>
      <c r="AZ177" s="198">
        <v>2</v>
      </c>
      <c r="BA177" s="198">
        <f>IF(AZ177=1,G177,0)</f>
        <v>0</v>
      </c>
      <c r="BB177" s="198">
        <f>IF(AZ177=2,G177,0)</f>
        <v>0</v>
      </c>
      <c r="BC177" s="198">
        <f>IF(AZ177=3,G177,0)</f>
        <v>0</v>
      </c>
      <c r="BD177" s="198">
        <f>IF(AZ177=4,G177,0)</f>
        <v>0</v>
      </c>
      <c r="BE177" s="198">
        <f>IF(AZ177=5,G177,0)</f>
        <v>0</v>
      </c>
      <c r="CA177" s="225">
        <v>1</v>
      </c>
      <c r="CB177" s="225">
        <v>7</v>
      </c>
    </row>
    <row r="178" spans="1:80" ht="33.75">
      <c r="A178" s="234"/>
      <c r="B178" s="235"/>
      <c r="C178" s="593" t="s">
        <v>1121</v>
      </c>
      <c r="D178" s="594"/>
      <c r="E178" s="594"/>
      <c r="F178" s="594"/>
      <c r="G178" s="595"/>
      <c r="I178" s="236"/>
      <c r="K178" s="236"/>
      <c r="L178" s="237" t="s">
        <v>1121</v>
      </c>
      <c r="O178" s="225">
        <v>3</v>
      </c>
    </row>
    <row r="179" spans="1:80">
      <c r="A179" s="234"/>
      <c r="B179" s="238"/>
      <c r="C179" s="591" t="s">
        <v>1028</v>
      </c>
      <c r="D179" s="592"/>
      <c r="E179" s="239">
        <v>0</v>
      </c>
      <c r="F179" s="240"/>
      <c r="G179" s="241"/>
      <c r="H179" s="242"/>
      <c r="I179" s="236"/>
      <c r="J179" s="243"/>
      <c r="K179" s="236"/>
      <c r="M179" s="237" t="s">
        <v>1028</v>
      </c>
      <c r="O179" s="225"/>
    </row>
    <row r="180" spans="1:80">
      <c r="A180" s="234"/>
      <c r="B180" s="238"/>
      <c r="C180" s="591" t="s">
        <v>1029</v>
      </c>
      <c r="D180" s="592"/>
      <c r="E180" s="239">
        <v>0</v>
      </c>
      <c r="F180" s="240"/>
      <c r="G180" s="241"/>
      <c r="H180" s="242"/>
      <c r="I180" s="236"/>
      <c r="J180" s="243"/>
      <c r="K180" s="236"/>
      <c r="M180" s="237" t="s">
        <v>1029</v>
      </c>
      <c r="O180" s="225"/>
    </row>
    <row r="181" spans="1:80" ht="22.5">
      <c r="A181" s="234"/>
      <c r="B181" s="238"/>
      <c r="C181" s="591" t="s">
        <v>1122</v>
      </c>
      <c r="D181" s="592"/>
      <c r="E181" s="239">
        <v>54.146999999999998</v>
      </c>
      <c r="F181" s="240"/>
      <c r="G181" s="241"/>
      <c r="H181" s="242"/>
      <c r="I181" s="236"/>
      <c r="J181" s="243"/>
      <c r="K181" s="236"/>
      <c r="M181" s="237" t="s">
        <v>1122</v>
      </c>
      <c r="O181" s="225"/>
    </row>
    <row r="182" spans="1:80" ht="22.5">
      <c r="A182" s="234"/>
      <c r="B182" s="238"/>
      <c r="C182" s="591" t="s">
        <v>1123</v>
      </c>
      <c r="D182" s="592"/>
      <c r="E182" s="239">
        <v>265.00689999999997</v>
      </c>
      <c r="F182" s="240"/>
      <c r="G182" s="241"/>
      <c r="H182" s="242"/>
      <c r="I182" s="236"/>
      <c r="J182" s="243"/>
      <c r="K182" s="236"/>
      <c r="M182" s="237" t="s">
        <v>1123</v>
      </c>
      <c r="O182" s="225"/>
    </row>
    <row r="183" spans="1:80">
      <c r="A183" s="244"/>
      <c r="B183" s="245" t="s">
        <v>90</v>
      </c>
      <c r="C183" s="246" t="s">
        <v>793</v>
      </c>
      <c r="D183" s="247"/>
      <c r="E183" s="248"/>
      <c r="F183" s="249"/>
      <c r="G183" s="250">
        <f>SUM(G170:G182)</f>
        <v>0</v>
      </c>
      <c r="H183" s="251"/>
      <c r="I183" s="252">
        <f>SUM(I170:I182)</f>
        <v>0.10847597800000001</v>
      </c>
      <c r="J183" s="251"/>
      <c r="K183" s="252">
        <f>SUM(K170:K182)</f>
        <v>0</v>
      </c>
      <c r="O183" s="225">
        <v>4</v>
      </c>
      <c r="BA183" s="253">
        <f>SUM(BA170:BA182)</f>
        <v>0</v>
      </c>
      <c r="BB183" s="253">
        <f>SUM(BB170:BB182)</f>
        <v>0</v>
      </c>
      <c r="BC183" s="253">
        <f>SUM(BC170:BC182)</f>
        <v>0</v>
      </c>
      <c r="BD183" s="253">
        <f>SUM(BD170:BD182)</f>
        <v>0</v>
      </c>
      <c r="BE183" s="253">
        <f>SUM(BE170:BE182)</f>
        <v>0</v>
      </c>
    </row>
    <row r="184" spans="1:80">
      <c r="A184" s="215" t="s">
        <v>87</v>
      </c>
      <c r="B184" s="216" t="s">
        <v>808</v>
      </c>
      <c r="C184" s="217" t="s">
        <v>809</v>
      </c>
      <c r="D184" s="218"/>
      <c r="E184" s="219"/>
      <c r="F184" s="219"/>
      <c r="G184" s="220"/>
      <c r="H184" s="221"/>
      <c r="I184" s="222"/>
      <c r="J184" s="223"/>
      <c r="K184" s="224"/>
      <c r="O184" s="225">
        <v>1</v>
      </c>
    </row>
    <row r="185" spans="1:80">
      <c r="A185" s="226">
        <v>37</v>
      </c>
      <c r="B185" s="227" t="s">
        <v>811</v>
      </c>
      <c r="C185" s="228" t="s">
        <v>812</v>
      </c>
      <c r="D185" s="229" t="s">
        <v>532</v>
      </c>
      <c r="E185" s="230">
        <v>1</v>
      </c>
      <c r="F185" s="545">
        <f>SUM('SO04 M21 Rek. elektroinstalace'!B37)</f>
        <v>0</v>
      </c>
      <c r="G185" s="231">
        <f>E185*F185</f>
        <v>0</v>
      </c>
      <c r="H185" s="232">
        <v>0</v>
      </c>
      <c r="I185" s="233">
        <f>E185*H185</f>
        <v>0</v>
      </c>
      <c r="J185" s="232"/>
      <c r="K185" s="233">
        <f>E185*J185</f>
        <v>0</v>
      </c>
      <c r="O185" s="225">
        <v>2</v>
      </c>
      <c r="AA185" s="198">
        <v>11</v>
      </c>
      <c r="AB185" s="198">
        <v>1</v>
      </c>
      <c r="AC185" s="198">
        <v>1</v>
      </c>
      <c r="AZ185" s="198">
        <v>4</v>
      </c>
      <c r="BA185" s="198">
        <f>IF(AZ185=1,G185,0)</f>
        <v>0</v>
      </c>
      <c r="BB185" s="198">
        <f>IF(AZ185=2,G185,0)</f>
        <v>0</v>
      </c>
      <c r="BC185" s="198">
        <f>IF(AZ185=3,G185,0)</f>
        <v>0</v>
      </c>
      <c r="BD185" s="198">
        <f>IF(AZ185=4,G185,0)</f>
        <v>0</v>
      </c>
      <c r="BE185" s="198">
        <f>IF(AZ185=5,G185,0)</f>
        <v>0</v>
      </c>
      <c r="CA185" s="225">
        <v>11</v>
      </c>
      <c r="CB185" s="225">
        <v>1</v>
      </c>
    </row>
    <row r="186" spans="1:80">
      <c r="A186" s="244"/>
      <c r="B186" s="245" t="s">
        <v>90</v>
      </c>
      <c r="C186" s="246" t="s">
        <v>810</v>
      </c>
      <c r="D186" s="247"/>
      <c r="E186" s="248"/>
      <c r="F186" s="249"/>
      <c r="G186" s="250">
        <f>SUM(G184:G185)</f>
        <v>0</v>
      </c>
      <c r="H186" s="251"/>
      <c r="I186" s="252">
        <f>SUM(I184:I185)</f>
        <v>0</v>
      </c>
      <c r="J186" s="251"/>
      <c r="K186" s="252">
        <f>SUM(K184:K185)</f>
        <v>0</v>
      </c>
      <c r="O186" s="225">
        <v>4</v>
      </c>
      <c r="BA186" s="253">
        <f>SUM(BA184:BA185)</f>
        <v>0</v>
      </c>
      <c r="BB186" s="253">
        <f>SUM(BB184:BB185)</f>
        <v>0</v>
      </c>
      <c r="BC186" s="253">
        <f>SUM(BC184:BC185)</f>
        <v>0</v>
      </c>
      <c r="BD186" s="253">
        <f>SUM(BD184:BD185)</f>
        <v>0</v>
      </c>
      <c r="BE186" s="253">
        <f>SUM(BE184:BE185)</f>
        <v>0</v>
      </c>
    </row>
    <row r="187" spans="1:80">
      <c r="A187" s="215" t="s">
        <v>87</v>
      </c>
      <c r="B187" s="216" t="s">
        <v>818</v>
      </c>
      <c r="C187" s="217" t="s">
        <v>819</v>
      </c>
      <c r="D187" s="218"/>
      <c r="E187" s="219"/>
      <c r="F187" s="219"/>
      <c r="G187" s="220"/>
      <c r="H187" s="221"/>
      <c r="I187" s="222"/>
      <c r="J187" s="223"/>
      <c r="K187" s="224"/>
      <c r="O187" s="225">
        <v>1</v>
      </c>
    </row>
    <row r="188" spans="1:80">
      <c r="A188" s="226">
        <v>38</v>
      </c>
      <c r="B188" s="227" t="s">
        <v>856</v>
      </c>
      <c r="C188" s="228" t="s">
        <v>857</v>
      </c>
      <c r="D188" s="229" t="s">
        <v>96</v>
      </c>
      <c r="E188" s="230">
        <v>138.1</v>
      </c>
      <c r="F188" s="545"/>
      <c r="G188" s="231">
        <f>E188*F188</f>
        <v>0</v>
      </c>
      <c r="H188" s="232">
        <v>3.1E-4</v>
      </c>
      <c r="I188" s="233">
        <f>E188*H188</f>
        <v>4.2810999999999995E-2</v>
      </c>
      <c r="J188" s="232">
        <v>0</v>
      </c>
      <c r="K188" s="233">
        <f>E188*J188</f>
        <v>0</v>
      </c>
      <c r="O188" s="225">
        <v>2</v>
      </c>
      <c r="AA188" s="198">
        <v>1</v>
      </c>
      <c r="AB188" s="198">
        <v>7</v>
      </c>
      <c r="AC188" s="198">
        <v>7</v>
      </c>
      <c r="AZ188" s="198">
        <v>4</v>
      </c>
      <c r="BA188" s="198">
        <f>IF(AZ188=1,G188,0)</f>
        <v>0</v>
      </c>
      <c r="BB188" s="198">
        <f>IF(AZ188=2,G188,0)</f>
        <v>0</v>
      </c>
      <c r="BC188" s="198">
        <f>IF(AZ188=3,G188,0)</f>
        <v>0</v>
      </c>
      <c r="BD188" s="198">
        <f>IF(AZ188=4,G188,0)</f>
        <v>0</v>
      </c>
      <c r="BE188" s="198">
        <f>IF(AZ188=5,G188,0)</f>
        <v>0</v>
      </c>
      <c r="CA188" s="225">
        <v>1</v>
      </c>
      <c r="CB188" s="225">
        <v>7</v>
      </c>
    </row>
    <row r="189" spans="1:80">
      <c r="A189" s="234"/>
      <c r="B189" s="235"/>
      <c r="C189" s="593" t="s">
        <v>824</v>
      </c>
      <c r="D189" s="594"/>
      <c r="E189" s="594"/>
      <c r="F189" s="594"/>
      <c r="G189" s="595"/>
      <c r="I189" s="236"/>
      <c r="K189" s="236"/>
      <c r="L189" s="237" t="s">
        <v>824</v>
      </c>
      <c r="O189" s="225">
        <v>3</v>
      </c>
    </row>
    <row r="190" spans="1:80">
      <c r="A190" s="234"/>
      <c r="B190" s="238"/>
      <c r="C190" s="591" t="s">
        <v>1028</v>
      </c>
      <c r="D190" s="592"/>
      <c r="E190" s="239">
        <v>0</v>
      </c>
      <c r="F190" s="240"/>
      <c r="G190" s="241"/>
      <c r="H190" s="242"/>
      <c r="I190" s="236"/>
      <c r="J190" s="243"/>
      <c r="K190" s="236"/>
      <c r="M190" s="237" t="s">
        <v>1028</v>
      </c>
      <c r="O190" s="225"/>
    </row>
    <row r="191" spans="1:80">
      <c r="A191" s="234"/>
      <c r="B191" s="238"/>
      <c r="C191" s="591" t="s">
        <v>1029</v>
      </c>
      <c r="D191" s="592"/>
      <c r="E191" s="239">
        <v>0</v>
      </c>
      <c r="F191" s="240"/>
      <c r="G191" s="241"/>
      <c r="H191" s="242"/>
      <c r="I191" s="236"/>
      <c r="J191" s="243"/>
      <c r="K191" s="236"/>
      <c r="M191" s="237" t="s">
        <v>1029</v>
      </c>
      <c r="O191" s="225"/>
    </row>
    <row r="192" spans="1:80">
      <c r="A192" s="234"/>
      <c r="B192" s="238"/>
      <c r="C192" s="591" t="s">
        <v>1124</v>
      </c>
      <c r="D192" s="592"/>
      <c r="E192" s="239">
        <v>138.1</v>
      </c>
      <c r="F192" s="240"/>
      <c r="G192" s="241"/>
      <c r="H192" s="242"/>
      <c r="I192" s="236"/>
      <c r="J192" s="243"/>
      <c r="K192" s="236"/>
      <c r="M192" s="237" t="s">
        <v>1124</v>
      </c>
      <c r="O192" s="225"/>
    </row>
    <row r="193" spans="1:80">
      <c r="A193" s="226">
        <v>39</v>
      </c>
      <c r="B193" s="227" t="s">
        <v>859</v>
      </c>
      <c r="C193" s="228" t="s">
        <v>860</v>
      </c>
      <c r="D193" s="229" t="s">
        <v>96</v>
      </c>
      <c r="E193" s="230">
        <v>138.1</v>
      </c>
      <c r="F193" s="545"/>
      <c r="G193" s="231">
        <f>E193*F193</f>
        <v>0</v>
      </c>
      <c r="H193" s="232">
        <v>1.7000000000000001E-4</v>
      </c>
      <c r="I193" s="233">
        <f>E193*H193</f>
        <v>2.3477000000000001E-2</v>
      </c>
      <c r="J193" s="232">
        <v>0</v>
      </c>
      <c r="K193" s="233">
        <f>E193*J193</f>
        <v>0</v>
      </c>
      <c r="O193" s="225">
        <v>2</v>
      </c>
      <c r="AA193" s="198">
        <v>1</v>
      </c>
      <c r="AB193" s="198">
        <v>7</v>
      </c>
      <c r="AC193" s="198">
        <v>7</v>
      </c>
      <c r="AZ193" s="198">
        <v>4</v>
      </c>
      <c r="BA193" s="198">
        <f>IF(AZ193=1,G193,0)</f>
        <v>0</v>
      </c>
      <c r="BB193" s="198">
        <f>IF(AZ193=2,G193,0)</f>
        <v>0</v>
      </c>
      <c r="BC193" s="198">
        <f>IF(AZ193=3,G193,0)</f>
        <v>0</v>
      </c>
      <c r="BD193" s="198">
        <f>IF(AZ193=4,G193,0)</f>
        <v>0</v>
      </c>
      <c r="BE193" s="198">
        <f>IF(AZ193=5,G193,0)</f>
        <v>0</v>
      </c>
      <c r="CA193" s="225">
        <v>1</v>
      </c>
      <c r="CB193" s="225">
        <v>7</v>
      </c>
    </row>
    <row r="194" spans="1:80">
      <c r="A194" s="234"/>
      <c r="B194" s="238"/>
      <c r="C194" s="591" t="s">
        <v>1028</v>
      </c>
      <c r="D194" s="592"/>
      <c r="E194" s="239">
        <v>0</v>
      </c>
      <c r="F194" s="240"/>
      <c r="G194" s="241"/>
      <c r="H194" s="242"/>
      <c r="I194" s="236"/>
      <c r="J194" s="243"/>
      <c r="K194" s="236"/>
      <c r="M194" s="237" t="s">
        <v>1028</v>
      </c>
      <c r="O194" s="225"/>
    </row>
    <row r="195" spans="1:80">
      <c r="A195" s="234"/>
      <c r="B195" s="238"/>
      <c r="C195" s="591" t="s">
        <v>1029</v>
      </c>
      <c r="D195" s="592"/>
      <c r="E195" s="239">
        <v>0</v>
      </c>
      <c r="F195" s="240"/>
      <c r="G195" s="241"/>
      <c r="H195" s="242"/>
      <c r="I195" s="236"/>
      <c r="J195" s="243"/>
      <c r="K195" s="236"/>
      <c r="M195" s="237" t="s">
        <v>1029</v>
      </c>
      <c r="O195" s="225"/>
    </row>
    <row r="196" spans="1:80">
      <c r="A196" s="234"/>
      <c r="B196" s="238"/>
      <c r="C196" s="591" t="s">
        <v>1124</v>
      </c>
      <c r="D196" s="592"/>
      <c r="E196" s="239">
        <v>138.1</v>
      </c>
      <c r="F196" s="240"/>
      <c r="G196" s="241"/>
      <c r="H196" s="242"/>
      <c r="I196" s="236"/>
      <c r="J196" s="243"/>
      <c r="K196" s="236"/>
      <c r="M196" s="237" t="s">
        <v>1124</v>
      </c>
      <c r="O196" s="225"/>
    </row>
    <row r="197" spans="1:80">
      <c r="A197" s="226">
        <v>40</v>
      </c>
      <c r="B197" s="227" t="s">
        <v>1125</v>
      </c>
      <c r="C197" s="228" t="s">
        <v>1126</v>
      </c>
      <c r="D197" s="229" t="s">
        <v>879</v>
      </c>
      <c r="E197" s="230">
        <v>4994</v>
      </c>
      <c r="F197" s="545"/>
      <c r="G197" s="231">
        <f>E197*F197</f>
        <v>0</v>
      </c>
      <c r="H197" s="232">
        <v>0</v>
      </c>
      <c r="I197" s="233">
        <f>E197*H197</f>
        <v>0</v>
      </c>
      <c r="J197" s="232"/>
      <c r="K197" s="233">
        <f>E197*J197</f>
        <v>0</v>
      </c>
      <c r="O197" s="225">
        <v>2</v>
      </c>
      <c r="AA197" s="198">
        <v>11</v>
      </c>
      <c r="AB197" s="198">
        <v>1</v>
      </c>
      <c r="AC197" s="198">
        <v>2</v>
      </c>
      <c r="AZ197" s="198">
        <v>4</v>
      </c>
      <c r="BA197" s="198">
        <f>IF(AZ197=1,G197,0)</f>
        <v>0</v>
      </c>
      <c r="BB197" s="198">
        <f>IF(AZ197=2,G197,0)</f>
        <v>0</v>
      </c>
      <c r="BC197" s="198">
        <f>IF(AZ197=3,G197,0)</f>
        <v>0</v>
      </c>
      <c r="BD197" s="198">
        <f>IF(AZ197=4,G197,0)</f>
        <v>0</v>
      </c>
      <c r="BE197" s="198">
        <f>IF(AZ197=5,G197,0)</f>
        <v>0</v>
      </c>
      <c r="CA197" s="225">
        <v>11</v>
      </c>
      <c r="CB197" s="225">
        <v>1</v>
      </c>
    </row>
    <row r="198" spans="1:80">
      <c r="A198" s="234"/>
      <c r="B198" s="235"/>
      <c r="C198" s="593" t="s">
        <v>201</v>
      </c>
      <c r="D198" s="594"/>
      <c r="E198" s="594"/>
      <c r="F198" s="594"/>
      <c r="G198" s="595"/>
      <c r="I198" s="236"/>
      <c r="K198" s="236"/>
      <c r="L198" s="237" t="s">
        <v>201</v>
      </c>
      <c r="O198" s="225">
        <v>3</v>
      </c>
    </row>
    <row r="199" spans="1:80">
      <c r="A199" s="234"/>
      <c r="B199" s="235"/>
      <c r="C199" s="593" t="s">
        <v>1127</v>
      </c>
      <c r="D199" s="594"/>
      <c r="E199" s="594"/>
      <c r="F199" s="594"/>
      <c r="G199" s="595"/>
      <c r="I199" s="236"/>
      <c r="K199" s="236"/>
      <c r="L199" s="237" t="s">
        <v>1127</v>
      </c>
      <c r="O199" s="225">
        <v>3</v>
      </c>
    </row>
    <row r="200" spans="1:80">
      <c r="A200" s="234"/>
      <c r="B200" s="235"/>
      <c r="C200" s="593" t="s">
        <v>881</v>
      </c>
      <c r="D200" s="594"/>
      <c r="E200" s="594"/>
      <c r="F200" s="594"/>
      <c r="G200" s="595"/>
      <c r="I200" s="236"/>
      <c r="K200" s="236"/>
      <c r="L200" s="237" t="s">
        <v>881</v>
      </c>
      <c r="O200" s="225">
        <v>3</v>
      </c>
    </row>
    <row r="201" spans="1:80">
      <c r="A201" s="234"/>
      <c r="B201" s="235"/>
      <c r="C201" s="593" t="s">
        <v>882</v>
      </c>
      <c r="D201" s="594"/>
      <c r="E201" s="594"/>
      <c r="F201" s="594"/>
      <c r="G201" s="595"/>
      <c r="I201" s="236"/>
      <c r="K201" s="236"/>
      <c r="L201" s="237" t="s">
        <v>882</v>
      </c>
      <c r="O201" s="225">
        <v>3</v>
      </c>
    </row>
    <row r="202" spans="1:80">
      <c r="A202" s="234"/>
      <c r="B202" s="235"/>
      <c r="C202" s="593" t="s">
        <v>1128</v>
      </c>
      <c r="D202" s="594"/>
      <c r="E202" s="594"/>
      <c r="F202" s="594"/>
      <c r="G202" s="595"/>
      <c r="I202" s="236"/>
      <c r="K202" s="236"/>
      <c r="L202" s="237" t="s">
        <v>1128</v>
      </c>
      <c r="O202" s="225">
        <v>3</v>
      </c>
    </row>
    <row r="203" spans="1:80">
      <c r="A203" s="234"/>
      <c r="B203" s="235"/>
      <c r="C203" s="593" t="s">
        <v>884</v>
      </c>
      <c r="D203" s="594"/>
      <c r="E203" s="594"/>
      <c r="F203" s="594"/>
      <c r="G203" s="595"/>
      <c r="I203" s="236"/>
      <c r="K203" s="236"/>
      <c r="L203" s="237" t="s">
        <v>884</v>
      </c>
      <c r="O203" s="225">
        <v>3</v>
      </c>
    </row>
    <row r="204" spans="1:80">
      <c r="A204" s="234"/>
      <c r="B204" s="235"/>
      <c r="C204" s="593"/>
      <c r="D204" s="594"/>
      <c r="E204" s="594"/>
      <c r="F204" s="594"/>
      <c r="G204" s="595"/>
      <c r="I204" s="236"/>
      <c r="K204" s="236"/>
      <c r="L204" s="237"/>
      <c r="O204" s="225">
        <v>3</v>
      </c>
    </row>
    <row r="205" spans="1:80">
      <c r="A205" s="234"/>
      <c r="B205" s="235"/>
      <c r="C205" s="593"/>
      <c r="D205" s="594"/>
      <c r="E205" s="594"/>
      <c r="F205" s="594"/>
      <c r="G205" s="595"/>
      <c r="I205" s="236"/>
      <c r="K205" s="236"/>
      <c r="L205" s="237"/>
      <c r="O205" s="225">
        <v>3</v>
      </c>
    </row>
    <row r="206" spans="1:80">
      <c r="A206" s="234"/>
      <c r="B206" s="238"/>
      <c r="C206" s="591" t="s">
        <v>1028</v>
      </c>
      <c r="D206" s="592"/>
      <c r="E206" s="239">
        <v>0</v>
      </c>
      <c r="F206" s="240"/>
      <c r="G206" s="241"/>
      <c r="H206" s="242"/>
      <c r="I206" s="236"/>
      <c r="J206" s="243"/>
      <c r="K206" s="236"/>
      <c r="M206" s="237" t="s">
        <v>1028</v>
      </c>
      <c r="O206" s="225"/>
    </row>
    <row r="207" spans="1:80">
      <c r="A207" s="234"/>
      <c r="B207" s="238"/>
      <c r="C207" s="591" t="s">
        <v>1029</v>
      </c>
      <c r="D207" s="592"/>
      <c r="E207" s="239">
        <v>0</v>
      </c>
      <c r="F207" s="240"/>
      <c r="G207" s="241"/>
      <c r="H207" s="242"/>
      <c r="I207" s="236"/>
      <c r="J207" s="243"/>
      <c r="K207" s="236"/>
      <c r="M207" s="237" t="s">
        <v>1029</v>
      </c>
      <c r="O207" s="225"/>
    </row>
    <row r="208" spans="1:80">
      <c r="A208" s="234"/>
      <c r="B208" s="238"/>
      <c r="C208" s="591" t="s">
        <v>1129</v>
      </c>
      <c r="D208" s="592"/>
      <c r="E208" s="239">
        <v>4994</v>
      </c>
      <c r="F208" s="240"/>
      <c r="G208" s="241"/>
      <c r="H208" s="242"/>
      <c r="I208" s="236"/>
      <c r="J208" s="243"/>
      <c r="K208" s="236"/>
      <c r="M208" s="237" t="s">
        <v>1129</v>
      </c>
      <c r="O208" s="225"/>
    </row>
    <row r="209" spans="1:80">
      <c r="A209" s="244"/>
      <c r="B209" s="245" t="s">
        <v>90</v>
      </c>
      <c r="C209" s="246" t="s">
        <v>820</v>
      </c>
      <c r="D209" s="247"/>
      <c r="E209" s="248"/>
      <c r="F209" s="249"/>
      <c r="G209" s="250">
        <f>SUM(G187:G208)</f>
        <v>0</v>
      </c>
      <c r="H209" s="251"/>
      <c r="I209" s="252">
        <f>SUM(I187:I208)</f>
        <v>6.6288E-2</v>
      </c>
      <c r="J209" s="251"/>
      <c r="K209" s="252">
        <f>SUM(K187:K208)</f>
        <v>0</v>
      </c>
      <c r="O209" s="225">
        <v>4</v>
      </c>
      <c r="BA209" s="253">
        <f>SUM(BA187:BA208)</f>
        <v>0</v>
      </c>
      <c r="BB209" s="253">
        <f>SUM(BB187:BB208)</f>
        <v>0</v>
      </c>
      <c r="BC209" s="253">
        <f>SUM(BC187:BC208)</f>
        <v>0</v>
      </c>
      <c r="BD209" s="253">
        <f>SUM(BD187:BD208)</f>
        <v>0</v>
      </c>
      <c r="BE209" s="253">
        <f>SUM(BE187:BE208)</f>
        <v>0</v>
      </c>
    </row>
    <row r="210" spans="1:80">
      <c r="A210" s="215" t="s">
        <v>87</v>
      </c>
      <c r="B210" s="216" t="s">
        <v>209</v>
      </c>
      <c r="C210" s="217" t="s">
        <v>210</v>
      </c>
      <c r="D210" s="218"/>
      <c r="E210" s="219"/>
      <c r="F210" s="219"/>
      <c r="G210" s="220"/>
      <c r="H210" s="221"/>
      <c r="I210" s="222"/>
      <c r="J210" s="223"/>
      <c r="K210" s="224"/>
      <c r="O210" s="225">
        <v>1</v>
      </c>
    </row>
    <row r="211" spans="1:80">
      <c r="A211" s="226">
        <v>41</v>
      </c>
      <c r="B211" s="227" t="s">
        <v>912</v>
      </c>
      <c r="C211" s="228" t="s">
        <v>913</v>
      </c>
      <c r="D211" s="229" t="s">
        <v>195</v>
      </c>
      <c r="E211" s="230">
        <v>1.1100000000000001</v>
      </c>
      <c r="F211" s="545"/>
      <c r="G211" s="231">
        <f>E211*F211</f>
        <v>0</v>
      </c>
      <c r="H211" s="232">
        <v>0</v>
      </c>
      <c r="I211" s="233">
        <f>E211*H211</f>
        <v>0</v>
      </c>
      <c r="J211" s="232"/>
      <c r="K211" s="233">
        <f>E211*J211</f>
        <v>0</v>
      </c>
      <c r="O211" s="225">
        <v>2</v>
      </c>
      <c r="AA211" s="198">
        <v>8</v>
      </c>
      <c r="AB211" s="198">
        <v>0</v>
      </c>
      <c r="AC211" s="198">
        <v>3</v>
      </c>
      <c r="AZ211" s="198">
        <v>1</v>
      </c>
      <c r="BA211" s="198">
        <f>IF(AZ211=1,G211,0)</f>
        <v>0</v>
      </c>
      <c r="BB211" s="198">
        <f>IF(AZ211=2,G211,0)</f>
        <v>0</v>
      </c>
      <c r="BC211" s="198">
        <f>IF(AZ211=3,G211,0)</f>
        <v>0</v>
      </c>
      <c r="BD211" s="198">
        <f>IF(AZ211=4,G211,0)</f>
        <v>0</v>
      </c>
      <c r="BE211" s="198">
        <f>IF(AZ211=5,G211,0)</f>
        <v>0</v>
      </c>
      <c r="CA211" s="225">
        <v>8</v>
      </c>
      <c r="CB211" s="225">
        <v>0</v>
      </c>
    </row>
    <row r="212" spans="1:80">
      <c r="A212" s="226">
        <v>42</v>
      </c>
      <c r="B212" s="227" t="s">
        <v>914</v>
      </c>
      <c r="C212" s="228" t="s">
        <v>915</v>
      </c>
      <c r="D212" s="229" t="s">
        <v>195</v>
      </c>
      <c r="E212" s="230">
        <v>1.1100000000000001</v>
      </c>
      <c r="F212" s="545"/>
      <c r="G212" s="231">
        <f>E212*F212</f>
        <v>0</v>
      </c>
      <c r="H212" s="232">
        <v>0</v>
      </c>
      <c r="I212" s="233">
        <f>E212*H212</f>
        <v>0</v>
      </c>
      <c r="J212" s="232"/>
      <c r="K212" s="233">
        <f>E212*J212</f>
        <v>0</v>
      </c>
      <c r="O212" s="225">
        <v>2</v>
      </c>
      <c r="AA212" s="198">
        <v>8</v>
      </c>
      <c r="AB212" s="198">
        <v>0</v>
      </c>
      <c r="AC212" s="198">
        <v>3</v>
      </c>
      <c r="AZ212" s="198">
        <v>1</v>
      </c>
      <c r="BA212" s="198">
        <f>IF(AZ212=1,G212,0)</f>
        <v>0</v>
      </c>
      <c r="BB212" s="198">
        <f>IF(AZ212=2,G212,0)</f>
        <v>0</v>
      </c>
      <c r="BC212" s="198">
        <f>IF(AZ212=3,G212,0)</f>
        <v>0</v>
      </c>
      <c r="BD212" s="198">
        <f>IF(AZ212=4,G212,0)</f>
        <v>0</v>
      </c>
      <c r="BE212" s="198">
        <f>IF(AZ212=5,G212,0)</f>
        <v>0</v>
      </c>
      <c r="CA212" s="225">
        <v>8</v>
      </c>
      <c r="CB212" s="225">
        <v>0</v>
      </c>
    </row>
    <row r="213" spans="1:80">
      <c r="A213" s="226">
        <v>43</v>
      </c>
      <c r="B213" s="227" t="s">
        <v>916</v>
      </c>
      <c r="C213" s="228" t="s">
        <v>917</v>
      </c>
      <c r="D213" s="229" t="s">
        <v>195</v>
      </c>
      <c r="E213" s="230">
        <v>1.1100000000000001</v>
      </c>
      <c r="F213" s="545"/>
      <c r="G213" s="231">
        <f>E213*F213</f>
        <v>0</v>
      </c>
      <c r="H213" s="232">
        <v>0</v>
      </c>
      <c r="I213" s="233">
        <f>E213*H213</f>
        <v>0</v>
      </c>
      <c r="J213" s="232"/>
      <c r="K213" s="233">
        <f>E213*J213</f>
        <v>0</v>
      </c>
      <c r="O213" s="225">
        <v>2</v>
      </c>
      <c r="AA213" s="198">
        <v>8</v>
      </c>
      <c r="AB213" s="198">
        <v>0</v>
      </c>
      <c r="AC213" s="198">
        <v>3</v>
      </c>
      <c r="AZ213" s="198">
        <v>1</v>
      </c>
      <c r="BA213" s="198">
        <f>IF(AZ213=1,G213,0)</f>
        <v>0</v>
      </c>
      <c r="BB213" s="198">
        <f>IF(AZ213=2,G213,0)</f>
        <v>0</v>
      </c>
      <c r="BC213" s="198">
        <f>IF(AZ213=3,G213,0)</f>
        <v>0</v>
      </c>
      <c r="BD213" s="198">
        <f>IF(AZ213=4,G213,0)</f>
        <v>0</v>
      </c>
      <c r="BE213" s="198">
        <f>IF(AZ213=5,G213,0)</f>
        <v>0</v>
      </c>
      <c r="CA213" s="225">
        <v>8</v>
      </c>
      <c r="CB213" s="225">
        <v>0</v>
      </c>
    </row>
    <row r="214" spans="1:80">
      <c r="A214" s="244"/>
      <c r="B214" s="245" t="s">
        <v>90</v>
      </c>
      <c r="C214" s="246" t="s">
        <v>211</v>
      </c>
      <c r="D214" s="247"/>
      <c r="E214" s="248"/>
      <c r="F214" s="249"/>
      <c r="G214" s="250">
        <f>SUM(G210:G213)</f>
        <v>0</v>
      </c>
      <c r="H214" s="251"/>
      <c r="I214" s="252">
        <f>SUM(I210:I213)</f>
        <v>0</v>
      </c>
      <c r="J214" s="251"/>
      <c r="K214" s="252">
        <f>SUM(K210:K213)</f>
        <v>0</v>
      </c>
      <c r="O214" s="225">
        <v>4</v>
      </c>
      <c r="BA214" s="253">
        <f>SUM(BA210:BA213)</f>
        <v>0</v>
      </c>
      <c r="BB214" s="253">
        <f>SUM(BB210:BB213)</f>
        <v>0</v>
      </c>
      <c r="BC214" s="253">
        <f>SUM(BC210:BC213)</f>
        <v>0</v>
      </c>
      <c r="BD214" s="253">
        <f>SUM(BD210:BD213)</f>
        <v>0</v>
      </c>
      <c r="BE214" s="253">
        <f>SUM(BE210:BE213)</f>
        <v>0</v>
      </c>
    </row>
    <row r="215" spans="1:80">
      <c r="E215" s="198"/>
    </row>
    <row r="216" spans="1:80">
      <c r="E216" s="198"/>
    </row>
    <row r="217" spans="1:80">
      <c r="E217" s="198"/>
    </row>
    <row r="218" spans="1:80">
      <c r="E218" s="198"/>
    </row>
    <row r="219" spans="1:80">
      <c r="E219" s="198"/>
    </row>
    <row r="220" spans="1:80">
      <c r="E220" s="198"/>
    </row>
    <row r="221" spans="1:80">
      <c r="E221" s="198"/>
    </row>
    <row r="222" spans="1:80">
      <c r="E222" s="198"/>
    </row>
    <row r="223" spans="1:80">
      <c r="E223" s="198"/>
    </row>
    <row r="224" spans="1:80">
      <c r="E224" s="198"/>
    </row>
    <row r="225" spans="1:7">
      <c r="E225" s="198"/>
    </row>
    <row r="226" spans="1:7">
      <c r="E226" s="198"/>
    </row>
    <row r="227" spans="1:7">
      <c r="E227" s="198"/>
    </row>
    <row r="228" spans="1:7">
      <c r="E228" s="198"/>
    </row>
    <row r="229" spans="1:7">
      <c r="E229" s="198"/>
    </row>
    <row r="230" spans="1:7">
      <c r="E230" s="198"/>
    </row>
    <row r="231" spans="1:7">
      <c r="E231" s="198"/>
    </row>
    <row r="232" spans="1:7">
      <c r="E232" s="198"/>
    </row>
    <row r="233" spans="1:7">
      <c r="E233" s="198"/>
    </row>
    <row r="234" spans="1:7">
      <c r="E234" s="198"/>
    </row>
    <row r="235" spans="1:7">
      <c r="E235" s="198"/>
    </row>
    <row r="236" spans="1:7">
      <c r="E236" s="198"/>
    </row>
    <row r="237" spans="1:7">
      <c r="E237" s="198"/>
    </row>
    <row r="238" spans="1:7">
      <c r="A238" s="243"/>
      <c r="B238" s="243"/>
      <c r="C238" s="243"/>
      <c r="D238" s="243"/>
      <c r="E238" s="243"/>
      <c r="F238" s="243"/>
      <c r="G238" s="243"/>
    </row>
    <row r="239" spans="1:7">
      <c r="A239" s="243"/>
      <c r="B239" s="243"/>
      <c r="C239" s="243"/>
      <c r="D239" s="243"/>
      <c r="E239" s="243"/>
      <c r="F239" s="243"/>
      <c r="G239" s="243"/>
    </row>
    <row r="240" spans="1:7">
      <c r="A240" s="243"/>
      <c r="B240" s="243"/>
      <c r="C240" s="243"/>
      <c r="D240" s="243"/>
      <c r="E240" s="243"/>
      <c r="F240" s="243"/>
      <c r="G240" s="243"/>
    </row>
    <row r="241" spans="1:7">
      <c r="A241" s="243"/>
      <c r="B241" s="243"/>
      <c r="C241" s="243"/>
      <c r="D241" s="243"/>
      <c r="E241" s="243"/>
      <c r="F241" s="243"/>
      <c r="G241" s="243"/>
    </row>
    <row r="242" spans="1:7">
      <c r="E242" s="198"/>
    </row>
    <row r="243" spans="1:7">
      <c r="E243" s="198"/>
    </row>
    <row r="244" spans="1:7">
      <c r="E244" s="198"/>
    </row>
    <row r="245" spans="1:7">
      <c r="E245" s="198"/>
    </row>
    <row r="246" spans="1:7">
      <c r="E246" s="198"/>
    </row>
    <row r="247" spans="1:7">
      <c r="E247" s="198"/>
    </row>
    <row r="248" spans="1:7">
      <c r="E248" s="198"/>
    </row>
    <row r="249" spans="1:7">
      <c r="E249" s="198"/>
    </row>
    <row r="250" spans="1:7">
      <c r="E250" s="198"/>
    </row>
    <row r="251" spans="1:7">
      <c r="E251" s="198"/>
    </row>
    <row r="252" spans="1:7">
      <c r="E252" s="198"/>
    </row>
    <row r="253" spans="1:7">
      <c r="E253" s="198"/>
    </row>
    <row r="254" spans="1:7">
      <c r="E254" s="198"/>
    </row>
    <row r="255" spans="1:7">
      <c r="E255" s="198"/>
    </row>
    <row r="256" spans="1:7">
      <c r="E256" s="198"/>
    </row>
    <row r="257" spans="5:5">
      <c r="E257" s="198"/>
    </row>
    <row r="258" spans="5:5">
      <c r="E258" s="198"/>
    </row>
    <row r="259" spans="5:5">
      <c r="E259" s="198"/>
    </row>
    <row r="260" spans="5:5">
      <c r="E260" s="198"/>
    </row>
    <row r="261" spans="5:5">
      <c r="E261" s="198"/>
    </row>
    <row r="262" spans="5:5">
      <c r="E262" s="198"/>
    </row>
    <row r="263" spans="5:5">
      <c r="E263" s="198"/>
    </row>
    <row r="264" spans="5:5">
      <c r="E264" s="198"/>
    </row>
    <row r="265" spans="5:5">
      <c r="E265" s="198"/>
    </row>
    <row r="266" spans="5:5">
      <c r="E266" s="198"/>
    </row>
    <row r="267" spans="5:5">
      <c r="E267" s="198"/>
    </row>
    <row r="268" spans="5:5">
      <c r="E268" s="198"/>
    </row>
    <row r="269" spans="5:5">
      <c r="E269" s="198"/>
    </row>
    <row r="270" spans="5:5">
      <c r="E270" s="198"/>
    </row>
    <row r="271" spans="5:5">
      <c r="E271" s="198"/>
    </row>
    <row r="272" spans="5:5">
      <c r="E272" s="198"/>
    </row>
    <row r="273" spans="1:7">
      <c r="A273" s="254"/>
      <c r="B273" s="254"/>
    </row>
    <row r="274" spans="1:7">
      <c r="A274" s="243"/>
      <c r="B274" s="243"/>
      <c r="C274" s="255"/>
      <c r="D274" s="255"/>
      <c r="E274" s="256"/>
      <c r="F274" s="255"/>
      <c r="G274" s="257"/>
    </row>
    <row r="275" spans="1:7">
      <c r="A275" s="258"/>
      <c r="B275" s="258"/>
      <c r="C275" s="243"/>
      <c r="D275" s="243"/>
      <c r="E275" s="259"/>
      <c r="F275" s="243"/>
      <c r="G275" s="243"/>
    </row>
    <row r="276" spans="1:7">
      <c r="A276" s="243"/>
      <c r="B276" s="243"/>
      <c r="C276" s="243"/>
      <c r="D276" s="243"/>
      <c r="E276" s="259"/>
      <c r="F276" s="243"/>
      <c r="G276" s="243"/>
    </row>
    <row r="277" spans="1:7">
      <c r="A277" s="243"/>
      <c r="B277" s="243"/>
      <c r="C277" s="243"/>
      <c r="D277" s="243"/>
      <c r="E277" s="259"/>
      <c r="F277" s="243"/>
      <c r="G277" s="243"/>
    </row>
    <row r="278" spans="1:7">
      <c r="A278" s="243"/>
      <c r="B278" s="243"/>
      <c r="C278" s="243"/>
      <c r="D278" s="243"/>
      <c r="E278" s="259"/>
      <c r="F278" s="243"/>
      <c r="G278" s="243"/>
    </row>
    <row r="279" spans="1:7">
      <c r="A279" s="243"/>
      <c r="B279" s="243"/>
      <c r="C279" s="243"/>
      <c r="D279" s="243"/>
      <c r="E279" s="259"/>
      <c r="F279" s="243"/>
      <c r="G279" s="243"/>
    </row>
    <row r="280" spans="1:7">
      <c r="A280" s="243"/>
      <c r="B280" s="243"/>
      <c r="C280" s="243"/>
      <c r="D280" s="243"/>
      <c r="E280" s="259"/>
      <c r="F280" s="243"/>
      <c r="G280" s="243"/>
    </row>
    <row r="281" spans="1:7">
      <c r="A281" s="243"/>
      <c r="B281" s="243"/>
      <c r="C281" s="243"/>
      <c r="D281" s="243"/>
      <c r="E281" s="259"/>
      <c r="F281" s="243"/>
      <c r="G281" s="243"/>
    </row>
    <row r="282" spans="1:7">
      <c r="A282" s="243"/>
      <c r="B282" s="243"/>
      <c r="C282" s="243"/>
      <c r="D282" s="243"/>
      <c r="E282" s="259"/>
      <c r="F282" s="243"/>
      <c r="G282" s="243"/>
    </row>
    <row r="283" spans="1:7">
      <c r="A283" s="243"/>
      <c r="B283" s="243"/>
      <c r="C283" s="243"/>
      <c r="D283" s="243"/>
      <c r="E283" s="259"/>
      <c r="F283" s="243"/>
      <c r="G283" s="243"/>
    </row>
    <row r="284" spans="1:7">
      <c r="A284" s="243"/>
      <c r="B284" s="243"/>
      <c r="C284" s="243"/>
      <c r="D284" s="243"/>
      <c r="E284" s="259"/>
      <c r="F284" s="243"/>
      <c r="G284" s="243"/>
    </row>
    <row r="285" spans="1:7">
      <c r="A285" s="243"/>
      <c r="B285" s="243"/>
      <c r="C285" s="243"/>
      <c r="D285" s="243"/>
      <c r="E285" s="259"/>
      <c r="F285" s="243"/>
      <c r="G285" s="243"/>
    </row>
    <row r="286" spans="1:7">
      <c r="A286" s="243"/>
      <c r="B286" s="243"/>
      <c r="C286" s="243"/>
      <c r="D286" s="243"/>
      <c r="E286" s="259"/>
      <c r="F286" s="243"/>
      <c r="G286" s="243"/>
    </row>
    <row r="287" spans="1:7">
      <c r="A287" s="243"/>
      <c r="B287" s="243"/>
      <c r="C287" s="243"/>
      <c r="D287" s="243"/>
      <c r="E287" s="259"/>
      <c r="F287" s="243"/>
      <c r="G287" s="243"/>
    </row>
  </sheetData>
  <sheetProtection algorithmName="SHA-512" hashValue="cbAzzp/8oHiYTTmlAHazxIqsBC9YtPKFdZQcuBOCsCXOml1GNrLa0DYDgNKreedif5Ln10N7PO4y82LfWf3pLA==" saltValue="xbhi6fX8QOsGySOoiAYFag==" spinCount="100000" sheet="1" objects="1" scenarios="1" formatColumns="0"/>
  <mergeCells count="135"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  <mergeCell ref="C30:D30"/>
    <mergeCell ref="C31:D31"/>
    <mergeCell ref="C35:G35"/>
    <mergeCell ref="C36:D36"/>
    <mergeCell ref="C37:D37"/>
    <mergeCell ref="C38:D38"/>
    <mergeCell ref="C40:D40"/>
    <mergeCell ref="C41:D41"/>
    <mergeCell ref="C22:D22"/>
    <mergeCell ref="C23:D23"/>
    <mergeCell ref="C25:D25"/>
    <mergeCell ref="C26:D26"/>
    <mergeCell ref="C27:D27"/>
    <mergeCell ref="C29:D29"/>
    <mergeCell ref="C50:D50"/>
    <mergeCell ref="C51:D51"/>
    <mergeCell ref="C52:D52"/>
    <mergeCell ref="C54:D54"/>
    <mergeCell ref="C55:D55"/>
    <mergeCell ref="C56:D56"/>
    <mergeCell ref="C42:D42"/>
    <mergeCell ref="C43:D43"/>
    <mergeCell ref="C45:D45"/>
    <mergeCell ref="C46:D46"/>
    <mergeCell ref="C47:D47"/>
    <mergeCell ref="C49:G49"/>
    <mergeCell ref="C68:D68"/>
    <mergeCell ref="C69:D69"/>
    <mergeCell ref="C70:D70"/>
    <mergeCell ref="C58:D58"/>
    <mergeCell ref="C59:D59"/>
    <mergeCell ref="C60:D60"/>
    <mergeCell ref="C62:D62"/>
    <mergeCell ref="C63:D63"/>
    <mergeCell ref="C64:D64"/>
    <mergeCell ref="C81:D81"/>
    <mergeCell ref="C82:D82"/>
    <mergeCell ref="C83:D83"/>
    <mergeCell ref="C87:G87"/>
    <mergeCell ref="C88:D88"/>
    <mergeCell ref="C89:D89"/>
    <mergeCell ref="C90:D90"/>
    <mergeCell ref="C74:G74"/>
    <mergeCell ref="C75:D75"/>
    <mergeCell ref="C76:D76"/>
    <mergeCell ref="C77:D77"/>
    <mergeCell ref="C107:G107"/>
    <mergeCell ref="C108:D108"/>
    <mergeCell ref="C109:D109"/>
    <mergeCell ref="C110:D110"/>
    <mergeCell ref="C100:G100"/>
    <mergeCell ref="C101:D101"/>
    <mergeCell ref="C102:D102"/>
    <mergeCell ref="C103:D103"/>
    <mergeCell ref="C94:D94"/>
    <mergeCell ref="C95:D95"/>
    <mergeCell ref="C96:D96"/>
    <mergeCell ref="C125:D125"/>
    <mergeCell ref="C126:D126"/>
    <mergeCell ref="C128:G128"/>
    <mergeCell ref="C129:D129"/>
    <mergeCell ref="C130:D130"/>
    <mergeCell ref="C131:D131"/>
    <mergeCell ref="C114:G114"/>
    <mergeCell ref="C115:G115"/>
    <mergeCell ref="C119:G119"/>
    <mergeCell ref="C120:D120"/>
    <mergeCell ref="C121:D121"/>
    <mergeCell ref="C122:D122"/>
    <mergeCell ref="C124:D124"/>
    <mergeCell ref="C140:D140"/>
    <mergeCell ref="C142:G142"/>
    <mergeCell ref="C143:D143"/>
    <mergeCell ref="C144:D144"/>
    <mergeCell ref="C145:D145"/>
    <mergeCell ref="C147:G147"/>
    <mergeCell ref="C133:D133"/>
    <mergeCell ref="C134:D134"/>
    <mergeCell ref="C135:D135"/>
    <mergeCell ref="C137:D137"/>
    <mergeCell ref="C138:D138"/>
    <mergeCell ref="C139:D139"/>
    <mergeCell ref="C159:G159"/>
    <mergeCell ref="C160:G160"/>
    <mergeCell ref="C161:D161"/>
    <mergeCell ref="C162:D162"/>
    <mergeCell ref="C163:D163"/>
    <mergeCell ref="C148:D148"/>
    <mergeCell ref="C149:D149"/>
    <mergeCell ref="C150:D150"/>
    <mergeCell ref="C152:D152"/>
    <mergeCell ref="C153:D153"/>
    <mergeCell ref="C154:D154"/>
    <mergeCell ref="C181:D181"/>
    <mergeCell ref="C182:D182"/>
    <mergeCell ref="C189:G189"/>
    <mergeCell ref="C190:D190"/>
    <mergeCell ref="C191:D191"/>
    <mergeCell ref="C192:D192"/>
    <mergeCell ref="C172:G172"/>
    <mergeCell ref="C173:D173"/>
    <mergeCell ref="C174:D174"/>
    <mergeCell ref="C175:D175"/>
    <mergeCell ref="C176:D176"/>
    <mergeCell ref="C178:G178"/>
    <mergeCell ref="C179:D179"/>
    <mergeCell ref="C180:D180"/>
    <mergeCell ref="C207:D207"/>
    <mergeCell ref="C208:D208"/>
    <mergeCell ref="C201:G201"/>
    <mergeCell ref="C202:G202"/>
    <mergeCell ref="C203:G203"/>
    <mergeCell ref="C204:G204"/>
    <mergeCell ref="C205:G205"/>
    <mergeCell ref="C206:D206"/>
    <mergeCell ref="C194:D194"/>
    <mergeCell ref="C195:D195"/>
    <mergeCell ref="C196:D196"/>
    <mergeCell ref="C198:G198"/>
    <mergeCell ref="C199:G199"/>
    <mergeCell ref="C200:G20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7" zoomScaleNormal="100" workbookViewId="0">
      <selection activeCell="E24" sqref="E24"/>
    </sheetView>
  </sheetViews>
  <sheetFormatPr defaultRowHeight="12.75"/>
  <cols>
    <col min="1" max="1" width="2" style="450" customWidth="1"/>
    <col min="2" max="2" width="15" style="450" customWidth="1"/>
    <col min="3" max="3" width="15.85546875" style="450" customWidth="1"/>
    <col min="4" max="4" width="14.5703125" style="450" customWidth="1"/>
    <col min="5" max="5" width="13.5703125" style="450" customWidth="1"/>
    <col min="6" max="6" width="16.5703125" style="450" customWidth="1"/>
    <col min="7" max="7" width="15.28515625" style="450" customWidth="1"/>
    <col min="8" max="16384" width="9.140625" style="450"/>
  </cols>
  <sheetData>
    <row r="1" spans="1:57" ht="24.75" customHeight="1" thickBot="1">
      <c r="A1" s="448" t="s">
        <v>28</v>
      </c>
      <c r="B1" s="449"/>
      <c r="C1" s="449"/>
      <c r="D1" s="449"/>
      <c r="E1" s="449"/>
      <c r="F1" s="449"/>
      <c r="G1" s="449"/>
    </row>
    <row r="2" spans="1:57" ht="12.75" customHeight="1">
      <c r="A2" s="451" t="s">
        <v>29</v>
      </c>
      <c r="B2" s="452"/>
      <c r="C2" s="453" t="s">
        <v>1363</v>
      </c>
      <c r="D2" s="453" t="s">
        <v>93</v>
      </c>
      <c r="E2" s="454"/>
      <c r="F2" s="455" t="s">
        <v>30</v>
      </c>
      <c r="G2" s="456" t="s">
        <v>95</v>
      </c>
    </row>
    <row r="3" spans="1:57" ht="3" hidden="1" customHeight="1">
      <c r="A3" s="457"/>
      <c r="B3" s="458"/>
      <c r="C3" s="459"/>
      <c r="D3" s="459"/>
      <c r="E3" s="460"/>
      <c r="F3" s="461"/>
      <c r="G3" s="462"/>
    </row>
    <row r="4" spans="1:57" ht="12" customHeight="1">
      <c r="A4" s="463" t="s">
        <v>31</v>
      </c>
      <c r="B4" s="458"/>
      <c r="C4" s="459"/>
      <c r="D4" s="459"/>
      <c r="E4" s="460"/>
      <c r="F4" s="461" t="s">
        <v>32</v>
      </c>
      <c r="G4" s="464"/>
    </row>
    <row r="5" spans="1:57" ht="12.95" customHeight="1">
      <c r="A5" s="465" t="s">
        <v>92</v>
      </c>
      <c r="B5" s="466"/>
      <c r="C5" s="467" t="s">
        <v>93</v>
      </c>
      <c r="D5" s="468"/>
      <c r="E5" s="466"/>
      <c r="F5" s="461" t="s">
        <v>33</v>
      </c>
      <c r="G5" s="462" t="s">
        <v>96</v>
      </c>
    </row>
    <row r="6" spans="1:57" ht="12.95" customHeight="1">
      <c r="A6" s="463" t="s">
        <v>34</v>
      </c>
      <c r="B6" s="458"/>
      <c r="C6" s="459"/>
      <c r="D6" s="459"/>
      <c r="E6" s="460"/>
      <c r="F6" s="469" t="s">
        <v>35</v>
      </c>
      <c r="G6" s="470">
        <v>0</v>
      </c>
      <c r="O6" s="471"/>
    </row>
    <row r="7" spans="1:57" ht="12.95" customHeight="1">
      <c r="A7" s="472"/>
      <c r="B7" s="473"/>
      <c r="C7" s="474" t="s">
        <v>91</v>
      </c>
      <c r="D7" s="475"/>
      <c r="E7" s="475"/>
      <c r="F7" s="476" t="s">
        <v>36</v>
      </c>
      <c r="G7" s="470">
        <f>IF(G6=0,,ROUND((F30+F32)/G6,1))</f>
        <v>0</v>
      </c>
    </row>
    <row r="8" spans="1:57">
      <c r="A8" s="477" t="s">
        <v>37</v>
      </c>
      <c r="B8" s="461"/>
      <c r="C8" s="580" t="s">
        <v>219</v>
      </c>
      <c r="D8" s="580"/>
      <c r="E8" s="581"/>
      <c r="F8" s="478" t="s">
        <v>38</v>
      </c>
      <c r="G8" s="479"/>
      <c r="H8" s="480"/>
      <c r="I8" s="481"/>
    </row>
    <row r="9" spans="1:57">
      <c r="A9" s="477" t="s">
        <v>39</v>
      </c>
      <c r="B9" s="461"/>
      <c r="C9" s="580"/>
      <c r="D9" s="580"/>
      <c r="E9" s="581"/>
      <c r="F9" s="461"/>
      <c r="G9" s="482"/>
      <c r="H9" s="483"/>
    </row>
    <row r="10" spans="1:57">
      <c r="A10" s="477" t="s">
        <v>40</v>
      </c>
      <c r="B10" s="461"/>
      <c r="C10" s="580" t="s">
        <v>218</v>
      </c>
      <c r="D10" s="580"/>
      <c r="E10" s="580"/>
      <c r="F10" s="484"/>
      <c r="G10" s="485"/>
      <c r="H10" s="486"/>
    </row>
    <row r="11" spans="1:57" ht="13.5" customHeight="1">
      <c r="A11" s="477" t="s">
        <v>41</v>
      </c>
      <c r="B11" s="461"/>
      <c r="C11" s="582" t="s">
        <v>217</v>
      </c>
      <c r="D11" s="582"/>
      <c r="E11" s="582"/>
      <c r="F11" s="487" t="s">
        <v>42</v>
      </c>
      <c r="G11" s="488"/>
      <c r="H11" s="483"/>
      <c r="BA11" s="489"/>
      <c r="BB11" s="489"/>
      <c r="BC11" s="489"/>
      <c r="BD11" s="489"/>
      <c r="BE11" s="489"/>
    </row>
    <row r="12" spans="1:57" ht="12.75" customHeight="1">
      <c r="A12" s="490" t="s">
        <v>43</v>
      </c>
      <c r="B12" s="458"/>
      <c r="C12" s="583"/>
      <c r="D12" s="583"/>
      <c r="E12" s="583"/>
      <c r="F12" s="491" t="s">
        <v>44</v>
      </c>
      <c r="G12" s="492"/>
      <c r="H12" s="483"/>
    </row>
    <row r="13" spans="1:57" ht="28.5" customHeight="1" thickBot="1">
      <c r="A13" s="493" t="s">
        <v>45</v>
      </c>
      <c r="B13" s="494"/>
      <c r="C13" s="494"/>
      <c r="D13" s="494"/>
      <c r="E13" s="495"/>
      <c r="F13" s="495"/>
      <c r="G13" s="496"/>
      <c r="H13" s="483"/>
    </row>
    <row r="14" spans="1:57" ht="17.25" customHeight="1" thickBot="1">
      <c r="A14" s="497" t="s">
        <v>46</v>
      </c>
      <c r="B14" s="498"/>
      <c r="C14" s="499"/>
      <c r="D14" s="500"/>
      <c r="E14" s="501"/>
      <c r="F14" s="501"/>
      <c r="G14" s="499"/>
    </row>
    <row r="15" spans="1:57" ht="15.95" customHeight="1">
      <c r="A15" s="502"/>
      <c r="B15" s="503" t="s">
        <v>47</v>
      </c>
      <c r="C15" s="504">
        <f>'SO01 Rek'!E14</f>
        <v>0</v>
      </c>
      <c r="D15" s="505"/>
      <c r="E15" s="506"/>
      <c r="F15" s="507"/>
      <c r="G15" s="504"/>
    </row>
    <row r="16" spans="1:57" ht="15.95" customHeight="1">
      <c r="A16" s="502" t="s">
        <v>48</v>
      </c>
      <c r="B16" s="503" t="s">
        <v>49</v>
      </c>
      <c r="C16" s="504">
        <f>'SO01 Rek'!F14</f>
        <v>0</v>
      </c>
      <c r="D16" s="457"/>
      <c r="E16" s="508"/>
      <c r="F16" s="509"/>
      <c r="G16" s="504"/>
    </row>
    <row r="17" spans="1:7" ht="15.95" customHeight="1">
      <c r="A17" s="502" t="s">
        <v>50</v>
      </c>
      <c r="B17" s="503" t="s">
        <v>51</v>
      </c>
      <c r="C17" s="504">
        <f>'SO01 Rek'!H14</f>
        <v>0</v>
      </c>
      <c r="D17" s="457"/>
      <c r="E17" s="508"/>
      <c r="F17" s="509"/>
      <c r="G17" s="504"/>
    </row>
    <row r="18" spans="1:7" ht="15.95" customHeight="1">
      <c r="A18" s="510" t="s">
        <v>52</v>
      </c>
      <c r="B18" s="511" t="s">
        <v>53</v>
      </c>
      <c r="C18" s="504">
        <f>'SO01 Rek'!G14</f>
        <v>0</v>
      </c>
      <c r="D18" s="457"/>
      <c r="E18" s="508"/>
      <c r="F18" s="509"/>
      <c r="G18" s="504"/>
    </row>
    <row r="19" spans="1:7" ht="15.95" customHeight="1">
      <c r="A19" s="512" t="s">
        <v>54</v>
      </c>
      <c r="B19" s="503"/>
      <c r="C19" s="504">
        <f>SUM(C15:C18)</f>
        <v>0</v>
      </c>
      <c r="D19" s="457"/>
      <c r="E19" s="508"/>
      <c r="F19" s="509"/>
      <c r="G19" s="504"/>
    </row>
    <row r="20" spans="1:7" ht="15.95" customHeight="1">
      <c r="A20" s="512"/>
      <c r="B20" s="503"/>
      <c r="C20" s="504"/>
      <c r="D20" s="457"/>
      <c r="E20" s="508"/>
      <c r="F20" s="509"/>
      <c r="G20" s="504"/>
    </row>
    <row r="21" spans="1:7" ht="15.95" customHeight="1">
      <c r="A21" s="512" t="s">
        <v>27</v>
      </c>
      <c r="B21" s="503"/>
      <c r="C21" s="504">
        <f>'SO01 Rek'!I14</f>
        <v>0</v>
      </c>
      <c r="D21" s="457"/>
      <c r="E21" s="508"/>
      <c r="F21" s="509"/>
      <c r="G21" s="504"/>
    </row>
    <row r="22" spans="1:7" ht="15.95" customHeight="1">
      <c r="A22" s="513" t="s">
        <v>55</v>
      </c>
      <c r="B22" s="483"/>
      <c r="C22" s="504">
        <f>C19+C21</f>
        <v>0</v>
      </c>
      <c r="D22" s="457"/>
      <c r="E22" s="508"/>
      <c r="F22" s="509"/>
      <c r="G22" s="504"/>
    </row>
    <row r="23" spans="1:7" ht="15.95" customHeight="1" thickBot="1">
      <c r="A23" s="578" t="s">
        <v>56</v>
      </c>
      <c r="B23" s="579"/>
      <c r="C23" s="514">
        <f>C22+G23</f>
        <v>0</v>
      </c>
      <c r="D23" s="515"/>
      <c r="E23" s="516"/>
      <c r="F23" s="517"/>
      <c r="G23" s="504"/>
    </row>
    <row r="24" spans="1:7">
      <c r="A24" s="518" t="s">
        <v>57</v>
      </c>
      <c r="B24" s="519"/>
      <c r="C24" s="520"/>
      <c r="D24" s="519" t="s">
        <v>58</v>
      </c>
      <c r="E24" s="519"/>
      <c r="F24" s="521" t="s">
        <v>59</v>
      </c>
      <c r="G24" s="522"/>
    </row>
    <row r="25" spans="1:7">
      <c r="A25" s="513" t="s">
        <v>60</v>
      </c>
      <c r="B25" s="483"/>
      <c r="C25" s="544"/>
      <c r="D25" s="483" t="s">
        <v>60</v>
      </c>
      <c r="E25" s="445"/>
      <c r="F25" s="524" t="s">
        <v>60</v>
      </c>
      <c r="G25" s="525"/>
    </row>
    <row r="26" spans="1:7" ht="37.5" customHeight="1">
      <c r="A26" s="513" t="s">
        <v>61</v>
      </c>
      <c r="B26" s="526"/>
      <c r="C26" s="544"/>
      <c r="D26" s="483" t="s">
        <v>61</v>
      </c>
      <c r="E26" s="445"/>
      <c r="F26" s="524" t="s">
        <v>61</v>
      </c>
      <c r="G26" s="525"/>
    </row>
    <row r="27" spans="1:7">
      <c r="A27" s="513"/>
      <c r="B27" s="527"/>
      <c r="C27" s="523"/>
      <c r="D27" s="483"/>
      <c r="F27" s="524"/>
      <c r="G27" s="525"/>
    </row>
    <row r="28" spans="1:7">
      <c r="A28" s="513" t="s">
        <v>62</v>
      </c>
      <c r="B28" s="483"/>
      <c r="C28" s="523"/>
      <c r="D28" s="524" t="s">
        <v>63</v>
      </c>
      <c r="E28" s="523"/>
      <c r="F28" s="528" t="s">
        <v>63</v>
      </c>
      <c r="G28" s="525"/>
    </row>
    <row r="29" spans="1:7" ht="69" customHeight="1">
      <c r="A29" s="513"/>
      <c r="B29" s="483"/>
      <c r="C29" s="529"/>
      <c r="D29" s="530"/>
      <c r="E29" s="529"/>
      <c r="F29" s="483"/>
      <c r="G29" s="525"/>
    </row>
    <row r="30" spans="1:7">
      <c r="A30" s="531" t="s">
        <v>11</v>
      </c>
      <c r="B30" s="532"/>
      <c r="C30" s="533">
        <v>21</v>
      </c>
      <c r="D30" s="532" t="s">
        <v>64</v>
      </c>
      <c r="E30" s="534"/>
      <c r="F30" s="573">
        <f>C23-F32</f>
        <v>0</v>
      </c>
      <c r="G30" s="574"/>
    </row>
    <row r="31" spans="1:7">
      <c r="A31" s="531" t="s">
        <v>65</v>
      </c>
      <c r="B31" s="532"/>
      <c r="C31" s="533">
        <f>C30</f>
        <v>21</v>
      </c>
      <c r="D31" s="532" t="s">
        <v>66</v>
      </c>
      <c r="E31" s="534"/>
      <c r="F31" s="573">
        <f>ROUND(PRODUCT(F30,C31/100),0)</f>
        <v>0</v>
      </c>
      <c r="G31" s="574"/>
    </row>
    <row r="32" spans="1:7">
      <c r="A32" s="531" t="s">
        <v>11</v>
      </c>
      <c r="B32" s="532"/>
      <c r="C32" s="533">
        <v>0</v>
      </c>
      <c r="D32" s="532" t="s">
        <v>66</v>
      </c>
      <c r="E32" s="534"/>
      <c r="F32" s="573">
        <v>0</v>
      </c>
      <c r="G32" s="574"/>
    </row>
    <row r="33" spans="1:8">
      <c r="A33" s="531" t="s">
        <v>65</v>
      </c>
      <c r="B33" s="535"/>
      <c r="C33" s="536">
        <f>C32</f>
        <v>0</v>
      </c>
      <c r="D33" s="532" t="s">
        <v>66</v>
      </c>
      <c r="E33" s="509"/>
      <c r="F33" s="573">
        <f>ROUND(PRODUCT(F32,C33/100),0)</f>
        <v>0</v>
      </c>
      <c r="G33" s="574"/>
    </row>
    <row r="34" spans="1:8" s="540" customFormat="1" ht="19.5" customHeight="1" thickBot="1">
      <c r="A34" s="537" t="s">
        <v>67</v>
      </c>
      <c r="B34" s="538"/>
      <c r="C34" s="538"/>
      <c r="D34" s="538"/>
      <c r="E34" s="539"/>
      <c r="F34" s="575">
        <f>ROUND(SUM(F30:F33),0)</f>
        <v>0</v>
      </c>
      <c r="G34" s="576"/>
    </row>
    <row r="36" spans="1:8">
      <c r="A36" s="541" t="s">
        <v>68</v>
      </c>
      <c r="B36" s="541"/>
      <c r="C36" s="541"/>
      <c r="D36" s="541"/>
      <c r="E36" s="541"/>
      <c r="F36" s="541"/>
      <c r="G36" s="541"/>
      <c r="H36" s="450" t="s">
        <v>1</v>
      </c>
    </row>
    <row r="37" spans="1:8" ht="14.25" customHeight="1">
      <c r="A37" s="541"/>
      <c r="B37" s="577"/>
      <c r="C37" s="577"/>
      <c r="D37" s="577"/>
      <c r="E37" s="577"/>
      <c r="F37" s="577"/>
      <c r="G37" s="577"/>
      <c r="H37" s="450" t="s">
        <v>1</v>
      </c>
    </row>
    <row r="38" spans="1:8" ht="12.75" customHeight="1">
      <c r="A38" s="542"/>
      <c r="B38" s="577"/>
      <c r="C38" s="577"/>
      <c r="D38" s="577"/>
      <c r="E38" s="577"/>
      <c r="F38" s="577"/>
      <c r="G38" s="577"/>
      <c r="H38" s="450" t="s">
        <v>1</v>
      </c>
    </row>
    <row r="39" spans="1:8">
      <c r="A39" s="542"/>
      <c r="B39" s="577"/>
      <c r="C39" s="577"/>
      <c r="D39" s="577"/>
      <c r="E39" s="577"/>
      <c r="F39" s="577"/>
      <c r="G39" s="577"/>
      <c r="H39" s="450" t="s">
        <v>1</v>
      </c>
    </row>
    <row r="40" spans="1:8">
      <c r="A40" s="542"/>
      <c r="B40" s="577"/>
      <c r="C40" s="577"/>
      <c r="D40" s="577"/>
      <c r="E40" s="577"/>
      <c r="F40" s="577"/>
      <c r="G40" s="577"/>
      <c r="H40" s="450" t="s">
        <v>1</v>
      </c>
    </row>
    <row r="41" spans="1:8">
      <c r="A41" s="542"/>
      <c r="B41" s="577"/>
      <c r="C41" s="577"/>
      <c r="D41" s="577"/>
      <c r="E41" s="577"/>
      <c r="F41" s="577"/>
      <c r="G41" s="577"/>
      <c r="H41" s="450" t="s">
        <v>1</v>
      </c>
    </row>
    <row r="42" spans="1:8">
      <c r="A42" s="542"/>
      <c r="B42" s="577"/>
      <c r="C42" s="577"/>
      <c r="D42" s="577"/>
      <c r="E42" s="577"/>
      <c r="F42" s="577"/>
      <c r="G42" s="577"/>
      <c r="H42" s="450" t="s">
        <v>1</v>
      </c>
    </row>
    <row r="43" spans="1:8">
      <c r="A43" s="542"/>
      <c r="B43" s="577"/>
      <c r="C43" s="577"/>
      <c r="D43" s="577"/>
      <c r="E43" s="577"/>
      <c r="F43" s="577"/>
      <c r="G43" s="577"/>
      <c r="H43" s="450" t="s">
        <v>1</v>
      </c>
    </row>
    <row r="44" spans="1:8" ht="12.75" customHeight="1">
      <c r="A44" s="542"/>
      <c r="B44" s="577"/>
      <c r="C44" s="577"/>
      <c r="D44" s="577"/>
      <c r="E44" s="577"/>
      <c r="F44" s="577"/>
      <c r="G44" s="577"/>
      <c r="H44" s="450" t="s">
        <v>1</v>
      </c>
    </row>
    <row r="45" spans="1:8" ht="12.75" customHeight="1">
      <c r="A45" s="542"/>
      <c r="B45" s="577"/>
      <c r="C45" s="577"/>
      <c r="D45" s="577"/>
      <c r="E45" s="577"/>
      <c r="F45" s="577"/>
      <c r="G45" s="577"/>
      <c r="H45" s="450" t="s">
        <v>1</v>
      </c>
    </row>
    <row r="46" spans="1:8">
      <c r="B46" s="572"/>
      <c r="C46" s="572"/>
      <c r="D46" s="572"/>
      <c r="E46" s="572"/>
      <c r="F46" s="572"/>
      <c r="G46" s="572"/>
    </row>
    <row r="47" spans="1:8">
      <c r="B47" s="572"/>
      <c r="C47" s="572"/>
      <c r="D47" s="572"/>
      <c r="E47" s="572"/>
      <c r="F47" s="572"/>
      <c r="G47" s="572"/>
    </row>
    <row r="48" spans="1:8">
      <c r="B48" s="572"/>
      <c r="C48" s="572"/>
      <c r="D48" s="572"/>
      <c r="E48" s="572"/>
      <c r="F48" s="572"/>
      <c r="G48" s="572"/>
    </row>
    <row r="49" spans="2:7">
      <c r="B49" s="572"/>
      <c r="C49" s="572"/>
      <c r="D49" s="572"/>
      <c r="E49" s="572"/>
      <c r="F49" s="572"/>
      <c r="G49" s="572"/>
    </row>
    <row r="50" spans="2:7">
      <c r="B50" s="572"/>
      <c r="C50" s="572"/>
      <c r="D50" s="572"/>
      <c r="E50" s="572"/>
      <c r="F50" s="572"/>
      <c r="G50" s="572"/>
    </row>
    <row r="51" spans="2:7">
      <c r="B51" s="572"/>
      <c r="C51" s="572"/>
      <c r="D51" s="572"/>
      <c r="E51" s="572"/>
      <c r="F51" s="572"/>
      <c r="G51" s="572"/>
    </row>
  </sheetData>
  <sheetProtection algorithmName="SHA-512" hashValue="H/M7Sy9ChglNwSbO9NSbqcyRCEe66O7D5OGNgjVH004MO3ivn/Hy3NVDtF3qD+qZ+xBezocWaD6jaeEqcqTAQQ==" saltValue="3DCIiOj34QxzSk+83QQIjw==" spinCount="100000" sheet="1" objects="1" scenarios="1" formatColumns="0"/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zoomScaleNormal="100" workbookViewId="0">
      <selection activeCell="B15" activeCellId="1" sqref="B13 B15"/>
    </sheetView>
  </sheetViews>
  <sheetFormatPr defaultRowHeight="12.75"/>
  <cols>
    <col min="1" max="1" width="49.85546875" style="301" customWidth="1"/>
    <col min="2" max="2" width="28.42578125" style="301" customWidth="1"/>
    <col min="3" max="3" width="16.140625" style="301" customWidth="1"/>
    <col min="4" max="256" width="9.140625" style="301"/>
    <col min="257" max="257" width="49.85546875" style="301" customWidth="1"/>
    <col min="258" max="258" width="28.42578125" style="301" customWidth="1"/>
    <col min="259" max="259" width="16.140625" style="301" customWidth="1"/>
    <col min="260" max="512" width="9.140625" style="301"/>
    <col min="513" max="513" width="49.85546875" style="301" customWidth="1"/>
    <col min="514" max="514" width="28.42578125" style="301" customWidth="1"/>
    <col min="515" max="515" width="16.140625" style="301" customWidth="1"/>
    <col min="516" max="768" width="9.140625" style="301"/>
    <col min="769" max="769" width="49.85546875" style="301" customWidth="1"/>
    <col min="770" max="770" width="28.42578125" style="301" customWidth="1"/>
    <col min="771" max="771" width="16.140625" style="301" customWidth="1"/>
    <col min="772" max="1024" width="9.140625" style="301"/>
    <col min="1025" max="1025" width="49.85546875" style="301" customWidth="1"/>
    <col min="1026" max="1026" width="28.42578125" style="301" customWidth="1"/>
    <col min="1027" max="1027" width="16.140625" style="301" customWidth="1"/>
    <col min="1028" max="1280" width="9.140625" style="301"/>
    <col min="1281" max="1281" width="49.85546875" style="301" customWidth="1"/>
    <col min="1282" max="1282" width="28.42578125" style="301" customWidth="1"/>
    <col min="1283" max="1283" width="16.140625" style="301" customWidth="1"/>
    <col min="1284" max="1536" width="9.140625" style="301"/>
    <col min="1537" max="1537" width="49.85546875" style="301" customWidth="1"/>
    <col min="1538" max="1538" width="28.42578125" style="301" customWidth="1"/>
    <col min="1539" max="1539" width="16.140625" style="301" customWidth="1"/>
    <col min="1540" max="1792" width="9.140625" style="301"/>
    <col min="1793" max="1793" width="49.85546875" style="301" customWidth="1"/>
    <col min="1794" max="1794" width="28.42578125" style="301" customWidth="1"/>
    <col min="1795" max="1795" width="16.140625" style="301" customWidth="1"/>
    <col min="1796" max="2048" width="9.140625" style="301"/>
    <col min="2049" max="2049" width="49.85546875" style="301" customWidth="1"/>
    <col min="2050" max="2050" width="28.42578125" style="301" customWidth="1"/>
    <col min="2051" max="2051" width="16.140625" style="301" customWidth="1"/>
    <col min="2052" max="2304" width="9.140625" style="301"/>
    <col min="2305" max="2305" width="49.85546875" style="301" customWidth="1"/>
    <col min="2306" max="2306" width="28.42578125" style="301" customWidth="1"/>
    <col min="2307" max="2307" width="16.140625" style="301" customWidth="1"/>
    <col min="2308" max="2560" width="9.140625" style="301"/>
    <col min="2561" max="2561" width="49.85546875" style="301" customWidth="1"/>
    <col min="2562" max="2562" width="28.42578125" style="301" customWidth="1"/>
    <col min="2563" max="2563" width="16.140625" style="301" customWidth="1"/>
    <col min="2564" max="2816" width="9.140625" style="301"/>
    <col min="2817" max="2817" width="49.85546875" style="301" customWidth="1"/>
    <col min="2818" max="2818" width="28.42578125" style="301" customWidth="1"/>
    <col min="2819" max="2819" width="16.140625" style="301" customWidth="1"/>
    <col min="2820" max="3072" width="9.140625" style="301"/>
    <col min="3073" max="3073" width="49.85546875" style="301" customWidth="1"/>
    <col min="3074" max="3074" width="28.42578125" style="301" customWidth="1"/>
    <col min="3075" max="3075" width="16.140625" style="301" customWidth="1"/>
    <col min="3076" max="3328" width="9.140625" style="301"/>
    <col min="3329" max="3329" width="49.85546875" style="301" customWidth="1"/>
    <col min="3330" max="3330" width="28.42578125" style="301" customWidth="1"/>
    <col min="3331" max="3331" width="16.140625" style="301" customWidth="1"/>
    <col min="3332" max="3584" width="9.140625" style="301"/>
    <col min="3585" max="3585" width="49.85546875" style="301" customWidth="1"/>
    <col min="3586" max="3586" width="28.42578125" style="301" customWidth="1"/>
    <col min="3587" max="3587" width="16.140625" style="301" customWidth="1"/>
    <col min="3588" max="3840" width="9.140625" style="301"/>
    <col min="3841" max="3841" width="49.85546875" style="301" customWidth="1"/>
    <col min="3842" max="3842" width="28.42578125" style="301" customWidth="1"/>
    <col min="3843" max="3843" width="16.140625" style="301" customWidth="1"/>
    <col min="3844" max="4096" width="9.140625" style="301"/>
    <col min="4097" max="4097" width="49.85546875" style="301" customWidth="1"/>
    <col min="4098" max="4098" width="28.42578125" style="301" customWidth="1"/>
    <col min="4099" max="4099" width="16.140625" style="301" customWidth="1"/>
    <col min="4100" max="4352" width="9.140625" style="301"/>
    <col min="4353" max="4353" width="49.85546875" style="301" customWidth="1"/>
    <col min="4354" max="4354" width="28.42578125" style="301" customWidth="1"/>
    <col min="4355" max="4355" width="16.140625" style="301" customWidth="1"/>
    <col min="4356" max="4608" width="9.140625" style="301"/>
    <col min="4609" max="4609" width="49.85546875" style="301" customWidth="1"/>
    <col min="4610" max="4610" width="28.42578125" style="301" customWidth="1"/>
    <col min="4611" max="4611" width="16.140625" style="301" customWidth="1"/>
    <col min="4612" max="4864" width="9.140625" style="301"/>
    <col min="4865" max="4865" width="49.85546875" style="301" customWidth="1"/>
    <col min="4866" max="4866" width="28.42578125" style="301" customWidth="1"/>
    <col min="4867" max="4867" width="16.140625" style="301" customWidth="1"/>
    <col min="4868" max="5120" width="9.140625" style="301"/>
    <col min="5121" max="5121" width="49.85546875" style="301" customWidth="1"/>
    <col min="5122" max="5122" width="28.42578125" style="301" customWidth="1"/>
    <col min="5123" max="5123" width="16.140625" style="301" customWidth="1"/>
    <col min="5124" max="5376" width="9.140625" style="301"/>
    <col min="5377" max="5377" width="49.85546875" style="301" customWidth="1"/>
    <col min="5378" max="5378" width="28.42578125" style="301" customWidth="1"/>
    <col min="5379" max="5379" width="16.140625" style="301" customWidth="1"/>
    <col min="5380" max="5632" width="9.140625" style="301"/>
    <col min="5633" max="5633" width="49.85546875" style="301" customWidth="1"/>
    <col min="5634" max="5634" width="28.42578125" style="301" customWidth="1"/>
    <col min="5635" max="5635" width="16.140625" style="301" customWidth="1"/>
    <col min="5636" max="5888" width="9.140625" style="301"/>
    <col min="5889" max="5889" width="49.85546875" style="301" customWidth="1"/>
    <col min="5890" max="5890" width="28.42578125" style="301" customWidth="1"/>
    <col min="5891" max="5891" width="16.140625" style="301" customWidth="1"/>
    <col min="5892" max="6144" width="9.140625" style="301"/>
    <col min="6145" max="6145" width="49.85546875" style="301" customWidth="1"/>
    <col min="6146" max="6146" width="28.42578125" style="301" customWidth="1"/>
    <col min="6147" max="6147" width="16.140625" style="301" customWidth="1"/>
    <col min="6148" max="6400" width="9.140625" style="301"/>
    <col min="6401" max="6401" width="49.85546875" style="301" customWidth="1"/>
    <col min="6402" max="6402" width="28.42578125" style="301" customWidth="1"/>
    <col min="6403" max="6403" width="16.140625" style="301" customWidth="1"/>
    <col min="6404" max="6656" width="9.140625" style="301"/>
    <col min="6657" max="6657" width="49.85546875" style="301" customWidth="1"/>
    <col min="6658" max="6658" width="28.42578125" style="301" customWidth="1"/>
    <col min="6659" max="6659" width="16.140625" style="301" customWidth="1"/>
    <col min="6660" max="6912" width="9.140625" style="301"/>
    <col min="6913" max="6913" width="49.85546875" style="301" customWidth="1"/>
    <col min="6914" max="6914" width="28.42578125" style="301" customWidth="1"/>
    <col min="6915" max="6915" width="16.140625" style="301" customWidth="1"/>
    <col min="6916" max="7168" width="9.140625" style="301"/>
    <col min="7169" max="7169" width="49.85546875" style="301" customWidth="1"/>
    <col min="7170" max="7170" width="28.42578125" style="301" customWidth="1"/>
    <col min="7171" max="7171" width="16.140625" style="301" customWidth="1"/>
    <col min="7172" max="7424" width="9.140625" style="301"/>
    <col min="7425" max="7425" width="49.85546875" style="301" customWidth="1"/>
    <col min="7426" max="7426" width="28.42578125" style="301" customWidth="1"/>
    <col min="7427" max="7427" width="16.140625" style="301" customWidth="1"/>
    <col min="7428" max="7680" width="9.140625" style="301"/>
    <col min="7681" max="7681" width="49.85546875" style="301" customWidth="1"/>
    <col min="7682" max="7682" width="28.42578125" style="301" customWidth="1"/>
    <col min="7683" max="7683" width="16.140625" style="301" customWidth="1"/>
    <col min="7684" max="7936" width="9.140625" style="301"/>
    <col min="7937" max="7937" width="49.85546875" style="301" customWidth="1"/>
    <col min="7938" max="7938" width="28.42578125" style="301" customWidth="1"/>
    <col min="7939" max="7939" width="16.140625" style="301" customWidth="1"/>
    <col min="7940" max="8192" width="9.140625" style="301"/>
    <col min="8193" max="8193" width="49.85546875" style="301" customWidth="1"/>
    <col min="8194" max="8194" width="28.42578125" style="301" customWidth="1"/>
    <col min="8195" max="8195" width="16.140625" style="301" customWidth="1"/>
    <col min="8196" max="8448" width="9.140625" style="301"/>
    <col min="8449" max="8449" width="49.85546875" style="301" customWidth="1"/>
    <col min="8450" max="8450" width="28.42578125" style="301" customWidth="1"/>
    <col min="8451" max="8451" width="16.140625" style="301" customWidth="1"/>
    <col min="8452" max="8704" width="9.140625" style="301"/>
    <col min="8705" max="8705" width="49.85546875" style="301" customWidth="1"/>
    <col min="8706" max="8706" width="28.42578125" style="301" customWidth="1"/>
    <col min="8707" max="8707" width="16.140625" style="301" customWidth="1"/>
    <col min="8708" max="8960" width="9.140625" style="301"/>
    <col min="8961" max="8961" width="49.85546875" style="301" customWidth="1"/>
    <col min="8962" max="8962" width="28.42578125" style="301" customWidth="1"/>
    <col min="8963" max="8963" width="16.140625" style="301" customWidth="1"/>
    <col min="8964" max="9216" width="9.140625" style="301"/>
    <col min="9217" max="9217" width="49.85546875" style="301" customWidth="1"/>
    <col min="9218" max="9218" width="28.42578125" style="301" customWidth="1"/>
    <col min="9219" max="9219" width="16.140625" style="301" customWidth="1"/>
    <col min="9220" max="9472" width="9.140625" style="301"/>
    <col min="9473" max="9473" width="49.85546875" style="301" customWidth="1"/>
    <col min="9474" max="9474" width="28.42578125" style="301" customWidth="1"/>
    <col min="9475" max="9475" width="16.140625" style="301" customWidth="1"/>
    <col min="9476" max="9728" width="9.140625" style="301"/>
    <col min="9729" max="9729" width="49.85546875" style="301" customWidth="1"/>
    <col min="9730" max="9730" width="28.42578125" style="301" customWidth="1"/>
    <col min="9731" max="9731" width="16.140625" style="301" customWidth="1"/>
    <col min="9732" max="9984" width="9.140625" style="301"/>
    <col min="9985" max="9985" width="49.85546875" style="301" customWidth="1"/>
    <col min="9986" max="9986" width="28.42578125" style="301" customWidth="1"/>
    <col min="9987" max="9987" width="16.140625" style="301" customWidth="1"/>
    <col min="9988" max="10240" width="9.140625" style="301"/>
    <col min="10241" max="10241" width="49.85546875" style="301" customWidth="1"/>
    <col min="10242" max="10242" width="28.42578125" style="301" customWidth="1"/>
    <col min="10243" max="10243" width="16.140625" style="301" customWidth="1"/>
    <col min="10244" max="10496" width="9.140625" style="301"/>
    <col min="10497" max="10497" width="49.85546875" style="301" customWidth="1"/>
    <col min="10498" max="10498" width="28.42578125" style="301" customWidth="1"/>
    <col min="10499" max="10499" width="16.140625" style="301" customWidth="1"/>
    <col min="10500" max="10752" width="9.140625" style="301"/>
    <col min="10753" max="10753" width="49.85546875" style="301" customWidth="1"/>
    <col min="10754" max="10754" width="28.42578125" style="301" customWidth="1"/>
    <col min="10755" max="10755" width="16.140625" style="301" customWidth="1"/>
    <col min="10756" max="11008" width="9.140625" style="301"/>
    <col min="11009" max="11009" width="49.85546875" style="301" customWidth="1"/>
    <col min="11010" max="11010" width="28.42578125" style="301" customWidth="1"/>
    <col min="11011" max="11011" width="16.140625" style="301" customWidth="1"/>
    <col min="11012" max="11264" width="9.140625" style="301"/>
    <col min="11265" max="11265" width="49.85546875" style="301" customWidth="1"/>
    <col min="11266" max="11266" width="28.42578125" style="301" customWidth="1"/>
    <col min="11267" max="11267" width="16.140625" style="301" customWidth="1"/>
    <col min="11268" max="11520" width="9.140625" style="301"/>
    <col min="11521" max="11521" width="49.85546875" style="301" customWidth="1"/>
    <col min="11522" max="11522" width="28.42578125" style="301" customWidth="1"/>
    <col min="11523" max="11523" width="16.140625" style="301" customWidth="1"/>
    <col min="11524" max="11776" width="9.140625" style="301"/>
    <col min="11777" max="11777" width="49.85546875" style="301" customWidth="1"/>
    <col min="11778" max="11778" width="28.42578125" style="301" customWidth="1"/>
    <col min="11779" max="11779" width="16.140625" style="301" customWidth="1"/>
    <col min="11780" max="12032" width="9.140625" style="301"/>
    <col min="12033" max="12033" width="49.85546875" style="301" customWidth="1"/>
    <col min="12034" max="12034" width="28.42578125" style="301" customWidth="1"/>
    <col min="12035" max="12035" width="16.140625" style="301" customWidth="1"/>
    <col min="12036" max="12288" width="9.140625" style="301"/>
    <col min="12289" max="12289" width="49.85546875" style="301" customWidth="1"/>
    <col min="12290" max="12290" width="28.42578125" style="301" customWidth="1"/>
    <col min="12291" max="12291" width="16.140625" style="301" customWidth="1"/>
    <col min="12292" max="12544" width="9.140625" style="301"/>
    <col min="12545" max="12545" width="49.85546875" style="301" customWidth="1"/>
    <col min="12546" max="12546" width="28.42578125" style="301" customWidth="1"/>
    <col min="12547" max="12547" width="16.140625" style="301" customWidth="1"/>
    <col min="12548" max="12800" width="9.140625" style="301"/>
    <col min="12801" max="12801" width="49.85546875" style="301" customWidth="1"/>
    <col min="12802" max="12802" width="28.42578125" style="301" customWidth="1"/>
    <col min="12803" max="12803" width="16.140625" style="301" customWidth="1"/>
    <col min="12804" max="13056" width="9.140625" style="301"/>
    <col min="13057" max="13057" width="49.85546875" style="301" customWidth="1"/>
    <col min="13058" max="13058" width="28.42578125" style="301" customWidth="1"/>
    <col min="13059" max="13059" width="16.140625" style="301" customWidth="1"/>
    <col min="13060" max="13312" width="9.140625" style="301"/>
    <col min="13313" max="13313" width="49.85546875" style="301" customWidth="1"/>
    <col min="13314" max="13314" width="28.42578125" style="301" customWidth="1"/>
    <col min="13315" max="13315" width="16.140625" style="301" customWidth="1"/>
    <col min="13316" max="13568" width="9.140625" style="301"/>
    <col min="13569" max="13569" width="49.85546875" style="301" customWidth="1"/>
    <col min="13570" max="13570" width="28.42578125" style="301" customWidth="1"/>
    <col min="13571" max="13571" width="16.140625" style="301" customWidth="1"/>
    <col min="13572" max="13824" width="9.140625" style="301"/>
    <col min="13825" max="13825" width="49.85546875" style="301" customWidth="1"/>
    <col min="13826" max="13826" width="28.42578125" style="301" customWidth="1"/>
    <col min="13827" max="13827" width="16.140625" style="301" customWidth="1"/>
    <col min="13828" max="14080" width="9.140625" style="301"/>
    <col min="14081" max="14081" width="49.85546875" style="301" customWidth="1"/>
    <col min="14082" max="14082" width="28.42578125" style="301" customWidth="1"/>
    <col min="14083" max="14083" width="16.140625" style="301" customWidth="1"/>
    <col min="14084" max="14336" width="9.140625" style="301"/>
    <col min="14337" max="14337" width="49.85546875" style="301" customWidth="1"/>
    <col min="14338" max="14338" width="28.42578125" style="301" customWidth="1"/>
    <col min="14339" max="14339" width="16.140625" style="301" customWidth="1"/>
    <col min="14340" max="14592" width="9.140625" style="301"/>
    <col min="14593" max="14593" width="49.85546875" style="301" customWidth="1"/>
    <col min="14594" max="14594" width="28.42578125" style="301" customWidth="1"/>
    <col min="14595" max="14595" width="16.140625" style="301" customWidth="1"/>
    <col min="14596" max="14848" width="9.140625" style="301"/>
    <col min="14849" max="14849" width="49.85546875" style="301" customWidth="1"/>
    <col min="14850" max="14850" width="28.42578125" style="301" customWidth="1"/>
    <col min="14851" max="14851" width="16.140625" style="301" customWidth="1"/>
    <col min="14852" max="15104" width="9.140625" style="301"/>
    <col min="15105" max="15105" width="49.85546875" style="301" customWidth="1"/>
    <col min="15106" max="15106" width="28.42578125" style="301" customWidth="1"/>
    <col min="15107" max="15107" width="16.140625" style="301" customWidth="1"/>
    <col min="15108" max="15360" width="9.140625" style="301"/>
    <col min="15361" max="15361" width="49.85546875" style="301" customWidth="1"/>
    <col min="15362" max="15362" width="28.42578125" style="301" customWidth="1"/>
    <col min="15363" max="15363" width="16.140625" style="301" customWidth="1"/>
    <col min="15364" max="15616" width="9.140625" style="301"/>
    <col min="15617" max="15617" width="49.85546875" style="301" customWidth="1"/>
    <col min="15618" max="15618" width="28.42578125" style="301" customWidth="1"/>
    <col min="15619" max="15619" width="16.140625" style="301" customWidth="1"/>
    <col min="15620" max="15872" width="9.140625" style="301"/>
    <col min="15873" max="15873" width="49.85546875" style="301" customWidth="1"/>
    <col min="15874" max="15874" width="28.42578125" style="301" customWidth="1"/>
    <col min="15875" max="15875" width="16.140625" style="301" customWidth="1"/>
    <col min="15876" max="16128" width="9.140625" style="301"/>
    <col min="16129" max="16129" width="49.85546875" style="301" customWidth="1"/>
    <col min="16130" max="16130" width="28.42578125" style="301" customWidth="1"/>
    <col min="16131" max="16131" width="16.140625" style="301" customWidth="1"/>
    <col min="16132" max="16384" width="9.140625" style="301"/>
  </cols>
  <sheetData>
    <row r="2" spans="1:2" ht="15.75">
      <c r="A2" s="299" t="s">
        <v>1400</v>
      </c>
      <c r="B2" s="300" t="s">
        <v>218</v>
      </c>
    </row>
    <row r="3" spans="1:2" ht="15.75">
      <c r="A3" s="299"/>
      <c r="B3" s="302" t="s">
        <v>1401</v>
      </c>
    </row>
    <row r="4" spans="1:2" ht="15.75">
      <c r="A4" s="299"/>
      <c r="B4" s="302" t="s">
        <v>1402</v>
      </c>
    </row>
    <row r="5" spans="1:2" ht="6" customHeight="1">
      <c r="A5" s="299"/>
      <c r="B5" s="303"/>
    </row>
    <row r="6" spans="1:2" ht="18">
      <c r="A6" s="299"/>
      <c r="B6" s="304" t="s">
        <v>1636</v>
      </c>
    </row>
    <row r="7" spans="1:2" ht="9.9499999999999993" customHeight="1">
      <c r="A7" s="299"/>
      <c r="B7" s="303"/>
    </row>
    <row r="8" spans="1:2" ht="15.75">
      <c r="A8" s="299" t="s">
        <v>1404</v>
      </c>
      <c r="B8" s="300" t="s">
        <v>218</v>
      </c>
    </row>
    <row r="9" spans="1:2" ht="15.75">
      <c r="A9" s="299"/>
      <c r="B9" s="300" t="s">
        <v>1405</v>
      </c>
    </row>
    <row r="10" spans="1:2" ht="9.9499999999999993" customHeight="1">
      <c r="A10" s="299"/>
      <c r="B10" s="300"/>
    </row>
    <row r="11" spans="1:2" ht="15">
      <c r="A11" s="299" t="s">
        <v>1406</v>
      </c>
      <c r="B11" s="303" t="s">
        <v>1407</v>
      </c>
    </row>
    <row r="12" spans="1:2" ht="9.9499999999999993" customHeight="1">
      <c r="A12" s="299"/>
      <c r="B12" s="303"/>
    </row>
    <row r="13" spans="1:2" ht="15">
      <c r="A13" s="299" t="s">
        <v>61</v>
      </c>
      <c r="B13" s="546"/>
    </row>
    <row r="14" spans="1:2" ht="9.9499999999999993" customHeight="1">
      <c r="A14" s="299"/>
      <c r="B14" s="305"/>
    </row>
    <row r="15" spans="1:2" ht="15">
      <c r="A15" s="299" t="s">
        <v>1408</v>
      </c>
      <c r="B15" s="547"/>
    </row>
    <row r="16" spans="1:2" ht="15">
      <c r="A16" s="299"/>
      <c r="B16" s="303"/>
    </row>
    <row r="17" spans="1:5" ht="15">
      <c r="A17" s="299"/>
      <c r="B17" s="303"/>
    </row>
    <row r="18" spans="1:5" ht="15">
      <c r="A18" s="299"/>
      <c r="B18" s="303"/>
    </row>
    <row r="19" spans="1:5" ht="15">
      <c r="A19" s="299"/>
      <c r="B19" s="303"/>
    </row>
    <row r="20" spans="1:5" ht="15">
      <c r="A20" s="299"/>
      <c r="B20" s="303"/>
    </row>
    <row r="21" spans="1:5" ht="26.25">
      <c r="A21" s="306" t="s">
        <v>1409</v>
      </c>
      <c r="B21" s="307"/>
    </row>
    <row r="22" spans="1:5" ht="10.5" customHeight="1">
      <c r="A22" s="306"/>
      <c r="B22" s="307"/>
    </row>
    <row r="23" spans="1:5" ht="20.25">
      <c r="A23" s="308" t="s">
        <v>1410</v>
      </c>
      <c r="B23" s="307"/>
    </row>
    <row r="24" spans="1:5" ht="20.25">
      <c r="A24" s="308" t="s">
        <v>1411</v>
      </c>
      <c r="B24" s="307"/>
    </row>
    <row r="25" spans="1:5" ht="10.5" customHeight="1">
      <c r="A25" s="306"/>
      <c r="B25" s="307"/>
    </row>
    <row r="26" spans="1:5" s="312" customFormat="1" ht="18.75" customHeight="1">
      <c r="A26" s="309" t="s">
        <v>1412</v>
      </c>
      <c r="B26" s="310">
        <f>SUM('SO02 M21 Svítidla a elektroinst'!F5)</f>
        <v>0</v>
      </c>
      <c r="C26" s="311"/>
    </row>
    <row r="27" spans="1:5" s="312" customFormat="1" ht="18.75" customHeight="1">
      <c r="A27" s="309" t="s">
        <v>1413</v>
      </c>
      <c r="B27" s="310">
        <f>SUM('SO02 M21 Svítidla a elektroinst'!H5)</f>
        <v>0</v>
      </c>
      <c r="C27" s="311"/>
    </row>
    <row r="28" spans="1:5" s="312" customFormat="1" ht="7.5" customHeight="1">
      <c r="A28" s="309"/>
      <c r="B28" s="310"/>
      <c r="C28" s="311"/>
    </row>
    <row r="29" spans="1:5" s="312" customFormat="1" ht="18.75" customHeight="1">
      <c r="A29" s="309" t="s">
        <v>1414</v>
      </c>
      <c r="B29" s="310">
        <f>SUM('SO02 M21 Svítidla a elektroinst'!F27)</f>
        <v>0</v>
      </c>
      <c r="C29" s="311"/>
      <c r="E29" s="310"/>
    </row>
    <row r="30" spans="1:5" s="312" customFormat="1" ht="18.75" customHeight="1">
      <c r="A30" s="309" t="s">
        <v>1415</v>
      </c>
      <c r="B30" s="310">
        <f>SUM('SO02 M21 Svítidla a elektroinst'!H27)</f>
        <v>0</v>
      </c>
      <c r="C30" s="311"/>
      <c r="E30" s="310"/>
    </row>
    <row r="31" spans="1:5" s="312" customFormat="1" ht="7.5" customHeight="1">
      <c r="A31" s="309"/>
      <c r="B31" s="310"/>
      <c r="C31" s="311"/>
    </row>
    <row r="32" spans="1:5" s="312" customFormat="1" ht="18.75" customHeight="1">
      <c r="A32" s="309" t="s">
        <v>1637</v>
      </c>
      <c r="B32" s="310">
        <f>SUM('SO04 M21 Rozvaděče a hromosvod'!H15)</f>
        <v>0</v>
      </c>
      <c r="E32" s="310"/>
    </row>
    <row r="33" spans="1:5" s="312" customFormat="1" ht="7.5" customHeight="1">
      <c r="A33" s="309"/>
      <c r="B33" s="310"/>
      <c r="C33" s="311"/>
    </row>
    <row r="34" spans="1:5" s="312" customFormat="1" ht="18.75" customHeight="1">
      <c r="A34" s="309" t="s">
        <v>1417</v>
      </c>
      <c r="B34" s="310">
        <f>SUM('SO04 M21 Rozvaděče a hromosvod'!F36)</f>
        <v>0</v>
      </c>
      <c r="E34" s="310"/>
    </row>
    <row r="35" spans="1:5" s="312" customFormat="1" ht="18.75" customHeight="1">
      <c r="A35" s="309" t="s">
        <v>1418</v>
      </c>
      <c r="B35" s="310">
        <f>SUM('SO04 M21 Rozvaděče a hromosvod'!H36)</f>
        <v>0</v>
      </c>
      <c r="E35" s="310"/>
    </row>
    <row r="36" spans="1:5" s="312" customFormat="1" ht="7.5" customHeight="1">
      <c r="A36" s="309"/>
      <c r="B36" s="310"/>
      <c r="C36" s="311"/>
    </row>
    <row r="37" spans="1:5" s="315" customFormat="1" ht="18.75" customHeight="1">
      <c r="A37" s="313" t="s">
        <v>1419</v>
      </c>
      <c r="B37" s="314">
        <f>SUM(B26:B35)</f>
        <v>0</v>
      </c>
    </row>
    <row r="38" spans="1:5" ht="8.1" customHeight="1">
      <c r="A38" s="316"/>
      <c r="B38" s="311"/>
      <c r="E38" s="311"/>
    </row>
  </sheetData>
  <sheetProtection algorithmName="SHA-512" hashValue="CaMau0YT1H/ibfbvHaJm1T5MkpDx7kItw174F36fJ94QNsXoe5KmS/6Nen/2A8p39U/Jrk4NX/eVjrV4zsdNkQ==" saltValue="GHw9ZBSwYxIsJfz4cg+Yaw==" spinCount="100000" sheet="1" objects="1" scenarios="1" formatColumns="0"/>
  <pageMargins left="0.7" right="0.7" top="0.78740157499999996" bottom="0.78740157499999996" header="0.3" footer="0.3"/>
  <pageSetup paperSize="9" scale="94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opLeftCell="A16" zoomScaleNormal="100" workbookViewId="0">
      <selection activeCell="G26" sqref="G26"/>
    </sheetView>
  </sheetViews>
  <sheetFormatPr defaultRowHeight="12.75"/>
  <cols>
    <col min="1" max="1" width="5.7109375" style="346" customWidth="1"/>
    <col min="2" max="2" width="57.42578125" style="346" customWidth="1"/>
    <col min="3" max="3" width="5.7109375" style="352" customWidth="1"/>
    <col min="4" max="4" width="8.7109375" style="352" customWidth="1"/>
    <col min="5" max="5" width="9.7109375" style="427" customWidth="1"/>
    <col min="6" max="6" width="11.7109375" style="346" customWidth="1"/>
    <col min="7" max="7" width="9.7109375" style="346" customWidth="1"/>
    <col min="8" max="8" width="11.7109375" style="346" customWidth="1"/>
    <col min="9" max="256" width="9.140625" style="346"/>
    <col min="257" max="257" width="5.7109375" style="346" customWidth="1"/>
    <col min="258" max="258" width="57.42578125" style="346" customWidth="1"/>
    <col min="259" max="259" width="5.7109375" style="346" customWidth="1"/>
    <col min="260" max="260" width="8.7109375" style="346" customWidth="1"/>
    <col min="261" max="261" width="9.7109375" style="346" customWidth="1"/>
    <col min="262" max="262" width="11.7109375" style="346" customWidth="1"/>
    <col min="263" max="263" width="9.7109375" style="346" customWidth="1"/>
    <col min="264" max="264" width="11.7109375" style="346" customWidth="1"/>
    <col min="265" max="512" width="9.140625" style="346"/>
    <col min="513" max="513" width="5.7109375" style="346" customWidth="1"/>
    <col min="514" max="514" width="57.42578125" style="346" customWidth="1"/>
    <col min="515" max="515" width="5.7109375" style="346" customWidth="1"/>
    <col min="516" max="516" width="8.7109375" style="346" customWidth="1"/>
    <col min="517" max="517" width="9.7109375" style="346" customWidth="1"/>
    <col min="518" max="518" width="11.7109375" style="346" customWidth="1"/>
    <col min="519" max="519" width="9.7109375" style="346" customWidth="1"/>
    <col min="520" max="520" width="11.7109375" style="346" customWidth="1"/>
    <col min="521" max="768" width="9.140625" style="346"/>
    <col min="769" max="769" width="5.7109375" style="346" customWidth="1"/>
    <col min="770" max="770" width="57.42578125" style="346" customWidth="1"/>
    <col min="771" max="771" width="5.7109375" style="346" customWidth="1"/>
    <col min="772" max="772" width="8.7109375" style="346" customWidth="1"/>
    <col min="773" max="773" width="9.7109375" style="346" customWidth="1"/>
    <col min="774" max="774" width="11.7109375" style="346" customWidth="1"/>
    <col min="775" max="775" width="9.7109375" style="346" customWidth="1"/>
    <col min="776" max="776" width="11.7109375" style="346" customWidth="1"/>
    <col min="777" max="1024" width="9.140625" style="346"/>
    <col min="1025" max="1025" width="5.7109375" style="346" customWidth="1"/>
    <col min="1026" max="1026" width="57.42578125" style="346" customWidth="1"/>
    <col min="1027" max="1027" width="5.7109375" style="346" customWidth="1"/>
    <col min="1028" max="1028" width="8.7109375" style="346" customWidth="1"/>
    <col min="1029" max="1029" width="9.7109375" style="346" customWidth="1"/>
    <col min="1030" max="1030" width="11.7109375" style="346" customWidth="1"/>
    <col min="1031" max="1031" width="9.7109375" style="346" customWidth="1"/>
    <col min="1032" max="1032" width="11.7109375" style="346" customWidth="1"/>
    <col min="1033" max="1280" width="9.140625" style="346"/>
    <col min="1281" max="1281" width="5.7109375" style="346" customWidth="1"/>
    <col min="1282" max="1282" width="57.42578125" style="346" customWidth="1"/>
    <col min="1283" max="1283" width="5.7109375" style="346" customWidth="1"/>
    <col min="1284" max="1284" width="8.7109375" style="346" customWidth="1"/>
    <col min="1285" max="1285" width="9.7109375" style="346" customWidth="1"/>
    <col min="1286" max="1286" width="11.7109375" style="346" customWidth="1"/>
    <col min="1287" max="1287" width="9.7109375" style="346" customWidth="1"/>
    <col min="1288" max="1288" width="11.7109375" style="346" customWidth="1"/>
    <col min="1289" max="1536" width="9.140625" style="346"/>
    <col min="1537" max="1537" width="5.7109375" style="346" customWidth="1"/>
    <col min="1538" max="1538" width="57.42578125" style="346" customWidth="1"/>
    <col min="1539" max="1539" width="5.7109375" style="346" customWidth="1"/>
    <col min="1540" max="1540" width="8.7109375" style="346" customWidth="1"/>
    <col min="1541" max="1541" width="9.7109375" style="346" customWidth="1"/>
    <col min="1542" max="1542" width="11.7109375" style="346" customWidth="1"/>
    <col min="1543" max="1543" width="9.7109375" style="346" customWidth="1"/>
    <col min="1544" max="1544" width="11.7109375" style="346" customWidth="1"/>
    <col min="1545" max="1792" width="9.140625" style="346"/>
    <col min="1793" max="1793" width="5.7109375" style="346" customWidth="1"/>
    <col min="1794" max="1794" width="57.42578125" style="346" customWidth="1"/>
    <col min="1795" max="1795" width="5.7109375" style="346" customWidth="1"/>
    <col min="1796" max="1796" width="8.7109375" style="346" customWidth="1"/>
    <col min="1797" max="1797" width="9.7109375" style="346" customWidth="1"/>
    <col min="1798" max="1798" width="11.7109375" style="346" customWidth="1"/>
    <col min="1799" max="1799" width="9.7109375" style="346" customWidth="1"/>
    <col min="1800" max="1800" width="11.7109375" style="346" customWidth="1"/>
    <col min="1801" max="2048" width="9.140625" style="346"/>
    <col min="2049" max="2049" width="5.7109375" style="346" customWidth="1"/>
    <col min="2050" max="2050" width="57.42578125" style="346" customWidth="1"/>
    <col min="2051" max="2051" width="5.7109375" style="346" customWidth="1"/>
    <col min="2052" max="2052" width="8.7109375" style="346" customWidth="1"/>
    <col min="2053" max="2053" width="9.7109375" style="346" customWidth="1"/>
    <col min="2054" max="2054" width="11.7109375" style="346" customWidth="1"/>
    <col min="2055" max="2055" width="9.7109375" style="346" customWidth="1"/>
    <col min="2056" max="2056" width="11.7109375" style="346" customWidth="1"/>
    <col min="2057" max="2304" width="9.140625" style="346"/>
    <col min="2305" max="2305" width="5.7109375" style="346" customWidth="1"/>
    <col min="2306" max="2306" width="57.42578125" style="346" customWidth="1"/>
    <col min="2307" max="2307" width="5.7109375" style="346" customWidth="1"/>
    <col min="2308" max="2308" width="8.7109375" style="346" customWidth="1"/>
    <col min="2309" max="2309" width="9.7109375" style="346" customWidth="1"/>
    <col min="2310" max="2310" width="11.7109375" style="346" customWidth="1"/>
    <col min="2311" max="2311" width="9.7109375" style="346" customWidth="1"/>
    <col min="2312" max="2312" width="11.7109375" style="346" customWidth="1"/>
    <col min="2313" max="2560" width="9.140625" style="346"/>
    <col min="2561" max="2561" width="5.7109375" style="346" customWidth="1"/>
    <col min="2562" max="2562" width="57.42578125" style="346" customWidth="1"/>
    <col min="2563" max="2563" width="5.7109375" style="346" customWidth="1"/>
    <col min="2564" max="2564" width="8.7109375" style="346" customWidth="1"/>
    <col min="2565" max="2565" width="9.7109375" style="346" customWidth="1"/>
    <col min="2566" max="2566" width="11.7109375" style="346" customWidth="1"/>
    <col min="2567" max="2567" width="9.7109375" style="346" customWidth="1"/>
    <col min="2568" max="2568" width="11.7109375" style="346" customWidth="1"/>
    <col min="2569" max="2816" width="9.140625" style="346"/>
    <col min="2817" max="2817" width="5.7109375" style="346" customWidth="1"/>
    <col min="2818" max="2818" width="57.42578125" style="346" customWidth="1"/>
    <col min="2819" max="2819" width="5.7109375" style="346" customWidth="1"/>
    <col min="2820" max="2820" width="8.7109375" style="346" customWidth="1"/>
    <col min="2821" max="2821" width="9.7109375" style="346" customWidth="1"/>
    <col min="2822" max="2822" width="11.7109375" style="346" customWidth="1"/>
    <col min="2823" max="2823" width="9.7109375" style="346" customWidth="1"/>
    <col min="2824" max="2824" width="11.7109375" style="346" customWidth="1"/>
    <col min="2825" max="3072" width="9.140625" style="346"/>
    <col min="3073" max="3073" width="5.7109375" style="346" customWidth="1"/>
    <col min="3074" max="3074" width="57.42578125" style="346" customWidth="1"/>
    <col min="3075" max="3075" width="5.7109375" style="346" customWidth="1"/>
    <col min="3076" max="3076" width="8.7109375" style="346" customWidth="1"/>
    <col min="3077" max="3077" width="9.7109375" style="346" customWidth="1"/>
    <col min="3078" max="3078" width="11.7109375" style="346" customWidth="1"/>
    <col min="3079" max="3079" width="9.7109375" style="346" customWidth="1"/>
    <col min="3080" max="3080" width="11.7109375" style="346" customWidth="1"/>
    <col min="3081" max="3328" width="9.140625" style="346"/>
    <col min="3329" max="3329" width="5.7109375" style="346" customWidth="1"/>
    <col min="3330" max="3330" width="57.42578125" style="346" customWidth="1"/>
    <col min="3331" max="3331" width="5.7109375" style="346" customWidth="1"/>
    <col min="3332" max="3332" width="8.7109375" style="346" customWidth="1"/>
    <col min="3333" max="3333" width="9.7109375" style="346" customWidth="1"/>
    <col min="3334" max="3334" width="11.7109375" style="346" customWidth="1"/>
    <col min="3335" max="3335" width="9.7109375" style="346" customWidth="1"/>
    <col min="3336" max="3336" width="11.7109375" style="346" customWidth="1"/>
    <col min="3337" max="3584" width="9.140625" style="346"/>
    <col min="3585" max="3585" width="5.7109375" style="346" customWidth="1"/>
    <col min="3586" max="3586" width="57.42578125" style="346" customWidth="1"/>
    <col min="3587" max="3587" width="5.7109375" style="346" customWidth="1"/>
    <col min="3588" max="3588" width="8.7109375" style="346" customWidth="1"/>
    <col min="3589" max="3589" width="9.7109375" style="346" customWidth="1"/>
    <col min="3590" max="3590" width="11.7109375" style="346" customWidth="1"/>
    <col min="3591" max="3591" width="9.7109375" style="346" customWidth="1"/>
    <col min="3592" max="3592" width="11.7109375" style="346" customWidth="1"/>
    <col min="3593" max="3840" width="9.140625" style="346"/>
    <col min="3841" max="3841" width="5.7109375" style="346" customWidth="1"/>
    <col min="3842" max="3842" width="57.42578125" style="346" customWidth="1"/>
    <col min="3843" max="3843" width="5.7109375" style="346" customWidth="1"/>
    <col min="3844" max="3844" width="8.7109375" style="346" customWidth="1"/>
    <col min="3845" max="3845" width="9.7109375" style="346" customWidth="1"/>
    <col min="3846" max="3846" width="11.7109375" style="346" customWidth="1"/>
    <col min="3847" max="3847" width="9.7109375" style="346" customWidth="1"/>
    <col min="3848" max="3848" width="11.7109375" style="346" customWidth="1"/>
    <col min="3849" max="4096" width="9.140625" style="346"/>
    <col min="4097" max="4097" width="5.7109375" style="346" customWidth="1"/>
    <col min="4098" max="4098" width="57.42578125" style="346" customWidth="1"/>
    <col min="4099" max="4099" width="5.7109375" style="346" customWidth="1"/>
    <col min="4100" max="4100" width="8.7109375" style="346" customWidth="1"/>
    <col min="4101" max="4101" width="9.7109375" style="346" customWidth="1"/>
    <col min="4102" max="4102" width="11.7109375" style="346" customWidth="1"/>
    <col min="4103" max="4103" width="9.7109375" style="346" customWidth="1"/>
    <col min="4104" max="4104" width="11.7109375" style="346" customWidth="1"/>
    <col min="4105" max="4352" width="9.140625" style="346"/>
    <col min="4353" max="4353" width="5.7109375" style="346" customWidth="1"/>
    <col min="4354" max="4354" width="57.42578125" style="346" customWidth="1"/>
    <col min="4355" max="4355" width="5.7109375" style="346" customWidth="1"/>
    <col min="4356" max="4356" width="8.7109375" style="346" customWidth="1"/>
    <col min="4357" max="4357" width="9.7109375" style="346" customWidth="1"/>
    <col min="4358" max="4358" width="11.7109375" style="346" customWidth="1"/>
    <col min="4359" max="4359" width="9.7109375" style="346" customWidth="1"/>
    <col min="4360" max="4360" width="11.7109375" style="346" customWidth="1"/>
    <col min="4361" max="4608" width="9.140625" style="346"/>
    <col min="4609" max="4609" width="5.7109375" style="346" customWidth="1"/>
    <col min="4610" max="4610" width="57.42578125" style="346" customWidth="1"/>
    <col min="4611" max="4611" width="5.7109375" style="346" customWidth="1"/>
    <col min="4612" max="4612" width="8.7109375" style="346" customWidth="1"/>
    <col min="4613" max="4613" width="9.7109375" style="346" customWidth="1"/>
    <col min="4614" max="4614" width="11.7109375" style="346" customWidth="1"/>
    <col min="4615" max="4615" width="9.7109375" style="346" customWidth="1"/>
    <col min="4616" max="4616" width="11.7109375" style="346" customWidth="1"/>
    <col min="4617" max="4864" width="9.140625" style="346"/>
    <col min="4865" max="4865" width="5.7109375" style="346" customWidth="1"/>
    <col min="4866" max="4866" width="57.42578125" style="346" customWidth="1"/>
    <col min="4867" max="4867" width="5.7109375" style="346" customWidth="1"/>
    <col min="4868" max="4868" width="8.7109375" style="346" customWidth="1"/>
    <col min="4869" max="4869" width="9.7109375" style="346" customWidth="1"/>
    <col min="4870" max="4870" width="11.7109375" style="346" customWidth="1"/>
    <col min="4871" max="4871" width="9.7109375" style="346" customWidth="1"/>
    <col min="4872" max="4872" width="11.7109375" style="346" customWidth="1"/>
    <col min="4873" max="5120" width="9.140625" style="346"/>
    <col min="5121" max="5121" width="5.7109375" style="346" customWidth="1"/>
    <col min="5122" max="5122" width="57.42578125" style="346" customWidth="1"/>
    <col min="5123" max="5123" width="5.7109375" style="346" customWidth="1"/>
    <col min="5124" max="5124" width="8.7109375" style="346" customWidth="1"/>
    <col min="5125" max="5125" width="9.7109375" style="346" customWidth="1"/>
    <col min="5126" max="5126" width="11.7109375" style="346" customWidth="1"/>
    <col min="5127" max="5127" width="9.7109375" style="346" customWidth="1"/>
    <col min="5128" max="5128" width="11.7109375" style="346" customWidth="1"/>
    <col min="5129" max="5376" width="9.140625" style="346"/>
    <col min="5377" max="5377" width="5.7109375" style="346" customWidth="1"/>
    <col min="5378" max="5378" width="57.42578125" style="346" customWidth="1"/>
    <col min="5379" max="5379" width="5.7109375" style="346" customWidth="1"/>
    <col min="5380" max="5380" width="8.7109375" style="346" customWidth="1"/>
    <col min="5381" max="5381" width="9.7109375" style="346" customWidth="1"/>
    <col min="5382" max="5382" width="11.7109375" style="346" customWidth="1"/>
    <col min="5383" max="5383" width="9.7109375" style="346" customWidth="1"/>
    <col min="5384" max="5384" width="11.7109375" style="346" customWidth="1"/>
    <col min="5385" max="5632" width="9.140625" style="346"/>
    <col min="5633" max="5633" width="5.7109375" style="346" customWidth="1"/>
    <col min="5634" max="5634" width="57.42578125" style="346" customWidth="1"/>
    <col min="5635" max="5635" width="5.7109375" style="346" customWidth="1"/>
    <col min="5636" max="5636" width="8.7109375" style="346" customWidth="1"/>
    <col min="5637" max="5637" width="9.7109375" style="346" customWidth="1"/>
    <col min="5638" max="5638" width="11.7109375" style="346" customWidth="1"/>
    <col min="5639" max="5639" width="9.7109375" style="346" customWidth="1"/>
    <col min="5640" max="5640" width="11.7109375" style="346" customWidth="1"/>
    <col min="5641" max="5888" width="9.140625" style="346"/>
    <col min="5889" max="5889" width="5.7109375" style="346" customWidth="1"/>
    <col min="5890" max="5890" width="57.42578125" style="346" customWidth="1"/>
    <col min="5891" max="5891" width="5.7109375" style="346" customWidth="1"/>
    <col min="5892" max="5892" width="8.7109375" style="346" customWidth="1"/>
    <col min="5893" max="5893" width="9.7109375" style="346" customWidth="1"/>
    <col min="5894" max="5894" width="11.7109375" style="346" customWidth="1"/>
    <col min="5895" max="5895" width="9.7109375" style="346" customWidth="1"/>
    <col min="5896" max="5896" width="11.7109375" style="346" customWidth="1"/>
    <col min="5897" max="6144" width="9.140625" style="346"/>
    <col min="6145" max="6145" width="5.7109375" style="346" customWidth="1"/>
    <col min="6146" max="6146" width="57.42578125" style="346" customWidth="1"/>
    <col min="6147" max="6147" width="5.7109375" style="346" customWidth="1"/>
    <col min="6148" max="6148" width="8.7109375" style="346" customWidth="1"/>
    <col min="6149" max="6149" width="9.7109375" style="346" customWidth="1"/>
    <col min="6150" max="6150" width="11.7109375" style="346" customWidth="1"/>
    <col min="6151" max="6151" width="9.7109375" style="346" customWidth="1"/>
    <col min="6152" max="6152" width="11.7109375" style="346" customWidth="1"/>
    <col min="6153" max="6400" width="9.140625" style="346"/>
    <col min="6401" max="6401" width="5.7109375" style="346" customWidth="1"/>
    <col min="6402" max="6402" width="57.42578125" style="346" customWidth="1"/>
    <col min="6403" max="6403" width="5.7109375" style="346" customWidth="1"/>
    <col min="6404" max="6404" width="8.7109375" style="346" customWidth="1"/>
    <col min="6405" max="6405" width="9.7109375" style="346" customWidth="1"/>
    <col min="6406" max="6406" width="11.7109375" style="346" customWidth="1"/>
    <col min="6407" max="6407" width="9.7109375" style="346" customWidth="1"/>
    <col min="6408" max="6408" width="11.7109375" style="346" customWidth="1"/>
    <col min="6409" max="6656" width="9.140625" style="346"/>
    <col min="6657" max="6657" width="5.7109375" style="346" customWidth="1"/>
    <col min="6658" max="6658" width="57.42578125" style="346" customWidth="1"/>
    <col min="6659" max="6659" width="5.7109375" style="346" customWidth="1"/>
    <col min="6660" max="6660" width="8.7109375" style="346" customWidth="1"/>
    <col min="6661" max="6661" width="9.7109375" style="346" customWidth="1"/>
    <col min="6662" max="6662" width="11.7109375" style="346" customWidth="1"/>
    <col min="6663" max="6663" width="9.7109375" style="346" customWidth="1"/>
    <col min="6664" max="6664" width="11.7109375" style="346" customWidth="1"/>
    <col min="6665" max="6912" width="9.140625" style="346"/>
    <col min="6913" max="6913" width="5.7109375" style="346" customWidth="1"/>
    <col min="6914" max="6914" width="57.42578125" style="346" customWidth="1"/>
    <col min="6915" max="6915" width="5.7109375" style="346" customWidth="1"/>
    <col min="6916" max="6916" width="8.7109375" style="346" customWidth="1"/>
    <col min="6917" max="6917" width="9.7109375" style="346" customWidth="1"/>
    <col min="6918" max="6918" width="11.7109375" style="346" customWidth="1"/>
    <col min="6919" max="6919" width="9.7109375" style="346" customWidth="1"/>
    <col min="6920" max="6920" width="11.7109375" style="346" customWidth="1"/>
    <col min="6921" max="7168" width="9.140625" style="346"/>
    <col min="7169" max="7169" width="5.7109375" style="346" customWidth="1"/>
    <col min="7170" max="7170" width="57.42578125" style="346" customWidth="1"/>
    <col min="7171" max="7171" width="5.7109375" style="346" customWidth="1"/>
    <col min="7172" max="7172" width="8.7109375" style="346" customWidth="1"/>
    <col min="7173" max="7173" width="9.7109375" style="346" customWidth="1"/>
    <col min="7174" max="7174" width="11.7109375" style="346" customWidth="1"/>
    <col min="7175" max="7175" width="9.7109375" style="346" customWidth="1"/>
    <col min="7176" max="7176" width="11.7109375" style="346" customWidth="1"/>
    <col min="7177" max="7424" width="9.140625" style="346"/>
    <col min="7425" max="7425" width="5.7109375" style="346" customWidth="1"/>
    <col min="7426" max="7426" width="57.42578125" style="346" customWidth="1"/>
    <col min="7427" max="7427" width="5.7109375" style="346" customWidth="1"/>
    <col min="7428" max="7428" width="8.7109375" style="346" customWidth="1"/>
    <col min="7429" max="7429" width="9.7109375" style="346" customWidth="1"/>
    <col min="7430" max="7430" width="11.7109375" style="346" customWidth="1"/>
    <col min="7431" max="7431" width="9.7109375" style="346" customWidth="1"/>
    <col min="7432" max="7432" width="11.7109375" style="346" customWidth="1"/>
    <col min="7433" max="7680" width="9.140625" style="346"/>
    <col min="7681" max="7681" width="5.7109375" style="346" customWidth="1"/>
    <col min="7682" max="7682" width="57.42578125" style="346" customWidth="1"/>
    <col min="7683" max="7683" width="5.7109375" style="346" customWidth="1"/>
    <col min="7684" max="7684" width="8.7109375" style="346" customWidth="1"/>
    <col min="7685" max="7685" width="9.7109375" style="346" customWidth="1"/>
    <col min="7686" max="7686" width="11.7109375" style="346" customWidth="1"/>
    <col min="7687" max="7687" width="9.7109375" style="346" customWidth="1"/>
    <col min="7688" max="7688" width="11.7109375" style="346" customWidth="1"/>
    <col min="7689" max="7936" width="9.140625" style="346"/>
    <col min="7937" max="7937" width="5.7109375" style="346" customWidth="1"/>
    <col min="7938" max="7938" width="57.42578125" style="346" customWidth="1"/>
    <col min="7939" max="7939" width="5.7109375" style="346" customWidth="1"/>
    <col min="7940" max="7940" width="8.7109375" style="346" customWidth="1"/>
    <col min="7941" max="7941" width="9.7109375" style="346" customWidth="1"/>
    <col min="7942" max="7942" width="11.7109375" style="346" customWidth="1"/>
    <col min="7943" max="7943" width="9.7109375" style="346" customWidth="1"/>
    <col min="7944" max="7944" width="11.7109375" style="346" customWidth="1"/>
    <col min="7945" max="8192" width="9.140625" style="346"/>
    <col min="8193" max="8193" width="5.7109375" style="346" customWidth="1"/>
    <col min="8194" max="8194" width="57.42578125" style="346" customWidth="1"/>
    <col min="8195" max="8195" width="5.7109375" style="346" customWidth="1"/>
    <col min="8196" max="8196" width="8.7109375" style="346" customWidth="1"/>
    <col min="8197" max="8197" width="9.7109375" style="346" customWidth="1"/>
    <col min="8198" max="8198" width="11.7109375" style="346" customWidth="1"/>
    <col min="8199" max="8199" width="9.7109375" style="346" customWidth="1"/>
    <col min="8200" max="8200" width="11.7109375" style="346" customWidth="1"/>
    <col min="8201" max="8448" width="9.140625" style="346"/>
    <col min="8449" max="8449" width="5.7109375" style="346" customWidth="1"/>
    <col min="8450" max="8450" width="57.42578125" style="346" customWidth="1"/>
    <col min="8451" max="8451" width="5.7109375" style="346" customWidth="1"/>
    <col min="8452" max="8452" width="8.7109375" style="346" customWidth="1"/>
    <col min="8453" max="8453" width="9.7109375" style="346" customWidth="1"/>
    <col min="8454" max="8454" width="11.7109375" style="346" customWidth="1"/>
    <col min="8455" max="8455" width="9.7109375" style="346" customWidth="1"/>
    <col min="8456" max="8456" width="11.7109375" style="346" customWidth="1"/>
    <col min="8457" max="8704" width="9.140625" style="346"/>
    <col min="8705" max="8705" width="5.7109375" style="346" customWidth="1"/>
    <col min="8706" max="8706" width="57.42578125" style="346" customWidth="1"/>
    <col min="8707" max="8707" width="5.7109375" style="346" customWidth="1"/>
    <col min="8708" max="8708" width="8.7109375" style="346" customWidth="1"/>
    <col min="8709" max="8709" width="9.7109375" style="346" customWidth="1"/>
    <col min="8710" max="8710" width="11.7109375" style="346" customWidth="1"/>
    <col min="8711" max="8711" width="9.7109375" style="346" customWidth="1"/>
    <col min="8712" max="8712" width="11.7109375" style="346" customWidth="1"/>
    <col min="8713" max="8960" width="9.140625" style="346"/>
    <col min="8961" max="8961" width="5.7109375" style="346" customWidth="1"/>
    <col min="8962" max="8962" width="57.42578125" style="346" customWidth="1"/>
    <col min="8963" max="8963" width="5.7109375" style="346" customWidth="1"/>
    <col min="8964" max="8964" width="8.7109375" style="346" customWidth="1"/>
    <col min="8965" max="8965" width="9.7109375" style="346" customWidth="1"/>
    <col min="8966" max="8966" width="11.7109375" style="346" customWidth="1"/>
    <col min="8967" max="8967" width="9.7109375" style="346" customWidth="1"/>
    <col min="8968" max="8968" width="11.7109375" style="346" customWidth="1"/>
    <col min="8969" max="9216" width="9.140625" style="346"/>
    <col min="9217" max="9217" width="5.7109375" style="346" customWidth="1"/>
    <col min="9218" max="9218" width="57.42578125" style="346" customWidth="1"/>
    <col min="9219" max="9219" width="5.7109375" style="346" customWidth="1"/>
    <col min="9220" max="9220" width="8.7109375" style="346" customWidth="1"/>
    <col min="9221" max="9221" width="9.7109375" style="346" customWidth="1"/>
    <col min="9222" max="9222" width="11.7109375" style="346" customWidth="1"/>
    <col min="9223" max="9223" width="9.7109375" style="346" customWidth="1"/>
    <col min="9224" max="9224" width="11.7109375" style="346" customWidth="1"/>
    <col min="9225" max="9472" width="9.140625" style="346"/>
    <col min="9473" max="9473" width="5.7109375" style="346" customWidth="1"/>
    <col min="9474" max="9474" width="57.42578125" style="346" customWidth="1"/>
    <col min="9475" max="9475" width="5.7109375" style="346" customWidth="1"/>
    <col min="9476" max="9476" width="8.7109375" style="346" customWidth="1"/>
    <col min="9477" max="9477" width="9.7109375" style="346" customWidth="1"/>
    <col min="9478" max="9478" width="11.7109375" style="346" customWidth="1"/>
    <col min="9479" max="9479" width="9.7109375" style="346" customWidth="1"/>
    <col min="9480" max="9480" width="11.7109375" style="346" customWidth="1"/>
    <col min="9481" max="9728" width="9.140625" style="346"/>
    <col min="9729" max="9729" width="5.7109375" style="346" customWidth="1"/>
    <col min="9730" max="9730" width="57.42578125" style="346" customWidth="1"/>
    <col min="9731" max="9731" width="5.7109375" style="346" customWidth="1"/>
    <col min="9732" max="9732" width="8.7109375" style="346" customWidth="1"/>
    <col min="9733" max="9733" width="9.7109375" style="346" customWidth="1"/>
    <col min="9734" max="9734" width="11.7109375" style="346" customWidth="1"/>
    <col min="9735" max="9735" width="9.7109375" style="346" customWidth="1"/>
    <col min="9736" max="9736" width="11.7109375" style="346" customWidth="1"/>
    <col min="9737" max="9984" width="9.140625" style="346"/>
    <col min="9985" max="9985" width="5.7109375" style="346" customWidth="1"/>
    <col min="9986" max="9986" width="57.42578125" style="346" customWidth="1"/>
    <col min="9987" max="9987" width="5.7109375" style="346" customWidth="1"/>
    <col min="9988" max="9988" width="8.7109375" style="346" customWidth="1"/>
    <col min="9989" max="9989" width="9.7109375" style="346" customWidth="1"/>
    <col min="9990" max="9990" width="11.7109375" style="346" customWidth="1"/>
    <col min="9991" max="9991" width="9.7109375" style="346" customWidth="1"/>
    <col min="9992" max="9992" width="11.7109375" style="346" customWidth="1"/>
    <col min="9993" max="10240" width="9.140625" style="346"/>
    <col min="10241" max="10241" width="5.7109375" style="346" customWidth="1"/>
    <col min="10242" max="10242" width="57.42578125" style="346" customWidth="1"/>
    <col min="10243" max="10243" width="5.7109375" style="346" customWidth="1"/>
    <col min="10244" max="10244" width="8.7109375" style="346" customWidth="1"/>
    <col min="10245" max="10245" width="9.7109375" style="346" customWidth="1"/>
    <col min="10246" max="10246" width="11.7109375" style="346" customWidth="1"/>
    <col min="10247" max="10247" width="9.7109375" style="346" customWidth="1"/>
    <col min="10248" max="10248" width="11.7109375" style="346" customWidth="1"/>
    <col min="10249" max="10496" width="9.140625" style="346"/>
    <col min="10497" max="10497" width="5.7109375" style="346" customWidth="1"/>
    <col min="10498" max="10498" width="57.42578125" style="346" customWidth="1"/>
    <col min="10499" max="10499" width="5.7109375" style="346" customWidth="1"/>
    <col min="10500" max="10500" width="8.7109375" style="346" customWidth="1"/>
    <col min="10501" max="10501" width="9.7109375" style="346" customWidth="1"/>
    <col min="10502" max="10502" width="11.7109375" style="346" customWidth="1"/>
    <col min="10503" max="10503" width="9.7109375" style="346" customWidth="1"/>
    <col min="10504" max="10504" width="11.7109375" style="346" customWidth="1"/>
    <col min="10505" max="10752" width="9.140625" style="346"/>
    <col min="10753" max="10753" width="5.7109375" style="346" customWidth="1"/>
    <col min="10754" max="10754" width="57.42578125" style="346" customWidth="1"/>
    <col min="10755" max="10755" width="5.7109375" style="346" customWidth="1"/>
    <col min="10756" max="10756" width="8.7109375" style="346" customWidth="1"/>
    <col min="10757" max="10757" width="9.7109375" style="346" customWidth="1"/>
    <col min="10758" max="10758" width="11.7109375" style="346" customWidth="1"/>
    <col min="10759" max="10759" width="9.7109375" style="346" customWidth="1"/>
    <col min="10760" max="10760" width="11.7109375" style="346" customWidth="1"/>
    <col min="10761" max="11008" width="9.140625" style="346"/>
    <col min="11009" max="11009" width="5.7109375" style="346" customWidth="1"/>
    <col min="11010" max="11010" width="57.42578125" style="346" customWidth="1"/>
    <col min="11011" max="11011" width="5.7109375" style="346" customWidth="1"/>
    <col min="11012" max="11012" width="8.7109375" style="346" customWidth="1"/>
    <col min="11013" max="11013" width="9.7109375" style="346" customWidth="1"/>
    <col min="11014" max="11014" width="11.7109375" style="346" customWidth="1"/>
    <col min="11015" max="11015" width="9.7109375" style="346" customWidth="1"/>
    <col min="11016" max="11016" width="11.7109375" style="346" customWidth="1"/>
    <col min="11017" max="11264" width="9.140625" style="346"/>
    <col min="11265" max="11265" width="5.7109375" style="346" customWidth="1"/>
    <col min="11266" max="11266" width="57.42578125" style="346" customWidth="1"/>
    <col min="11267" max="11267" width="5.7109375" style="346" customWidth="1"/>
    <col min="11268" max="11268" width="8.7109375" style="346" customWidth="1"/>
    <col min="11269" max="11269" width="9.7109375" style="346" customWidth="1"/>
    <col min="11270" max="11270" width="11.7109375" style="346" customWidth="1"/>
    <col min="11271" max="11271" width="9.7109375" style="346" customWidth="1"/>
    <col min="11272" max="11272" width="11.7109375" style="346" customWidth="1"/>
    <col min="11273" max="11520" width="9.140625" style="346"/>
    <col min="11521" max="11521" width="5.7109375" style="346" customWidth="1"/>
    <col min="11522" max="11522" width="57.42578125" style="346" customWidth="1"/>
    <col min="11523" max="11523" width="5.7109375" style="346" customWidth="1"/>
    <col min="11524" max="11524" width="8.7109375" style="346" customWidth="1"/>
    <col min="11525" max="11525" width="9.7109375" style="346" customWidth="1"/>
    <col min="11526" max="11526" width="11.7109375" style="346" customWidth="1"/>
    <col min="11527" max="11527" width="9.7109375" style="346" customWidth="1"/>
    <col min="11528" max="11528" width="11.7109375" style="346" customWidth="1"/>
    <col min="11529" max="11776" width="9.140625" style="346"/>
    <col min="11777" max="11777" width="5.7109375" style="346" customWidth="1"/>
    <col min="11778" max="11778" width="57.42578125" style="346" customWidth="1"/>
    <col min="11779" max="11779" width="5.7109375" style="346" customWidth="1"/>
    <col min="11780" max="11780" width="8.7109375" style="346" customWidth="1"/>
    <col min="11781" max="11781" width="9.7109375" style="346" customWidth="1"/>
    <col min="11782" max="11782" width="11.7109375" style="346" customWidth="1"/>
    <col min="11783" max="11783" width="9.7109375" style="346" customWidth="1"/>
    <col min="11784" max="11784" width="11.7109375" style="346" customWidth="1"/>
    <col min="11785" max="12032" width="9.140625" style="346"/>
    <col min="12033" max="12033" width="5.7109375" style="346" customWidth="1"/>
    <col min="12034" max="12034" width="57.42578125" style="346" customWidth="1"/>
    <col min="12035" max="12035" width="5.7109375" style="346" customWidth="1"/>
    <col min="12036" max="12036" width="8.7109375" style="346" customWidth="1"/>
    <col min="12037" max="12037" width="9.7109375" style="346" customWidth="1"/>
    <col min="12038" max="12038" width="11.7109375" style="346" customWidth="1"/>
    <col min="12039" max="12039" width="9.7109375" style="346" customWidth="1"/>
    <col min="12040" max="12040" width="11.7109375" style="346" customWidth="1"/>
    <col min="12041" max="12288" width="9.140625" style="346"/>
    <col min="12289" max="12289" width="5.7109375" style="346" customWidth="1"/>
    <col min="12290" max="12290" width="57.42578125" style="346" customWidth="1"/>
    <col min="12291" max="12291" width="5.7109375" style="346" customWidth="1"/>
    <col min="12292" max="12292" width="8.7109375" style="346" customWidth="1"/>
    <col min="12293" max="12293" width="9.7109375" style="346" customWidth="1"/>
    <col min="12294" max="12294" width="11.7109375" style="346" customWidth="1"/>
    <col min="12295" max="12295" width="9.7109375" style="346" customWidth="1"/>
    <col min="12296" max="12296" width="11.7109375" style="346" customWidth="1"/>
    <col min="12297" max="12544" width="9.140625" style="346"/>
    <col min="12545" max="12545" width="5.7109375" style="346" customWidth="1"/>
    <col min="12546" max="12546" width="57.42578125" style="346" customWidth="1"/>
    <col min="12547" max="12547" width="5.7109375" style="346" customWidth="1"/>
    <col min="12548" max="12548" width="8.7109375" style="346" customWidth="1"/>
    <col min="12549" max="12549" width="9.7109375" style="346" customWidth="1"/>
    <col min="12550" max="12550" width="11.7109375" style="346" customWidth="1"/>
    <col min="12551" max="12551" width="9.7109375" style="346" customWidth="1"/>
    <col min="12552" max="12552" width="11.7109375" style="346" customWidth="1"/>
    <col min="12553" max="12800" width="9.140625" style="346"/>
    <col min="12801" max="12801" width="5.7109375" style="346" customWidth="1"/>
    <col min="12802" max="12802" width="57.42578125" style="346" customWidth="1"/>
    <col min="12803" max="12803" width="5.7109375" style="346" customWidth="1"/>
    <col min="12804" max="12804" width="8.7109375" style="346" customWidth="1"/>
    <col min="12805" max="12805" width="9.7109375" style="346" customWidth="1"/>
    <col min="12806" max="12806" width="11.7109375" style="346" customWidth="1"/>
    <col min="12807" max="12807" width="9.7109375" style="346" customWidth="1"/>
    <col min="12808" max="12808" width="11.7109375" style="346" customWidth="1"/>
    <col min="12809" max="13056" width="9.140625" style="346"/>
    <col min="13057" max="13057" width="5.7109375" style="346" customWidth="1"/>
    <col min="13058" max="13058" width="57.42578125" style="346" customWidth="1"/>
    <col min="13059" max="13059" width="5.7109375" style="346" customWidth="1"/>
    <col min="13060" max="13060" width="8.7109375" style="346" customWidth="1"/>
    <col min="13061" max="13061" width="9.7109375" style="346" customWidth="1"/>
    <col min="13062" max="13062" width="11.7109375" style="346" customWidth="1"/>
    <col min="13063" max="13063" width="9.7109375" style="346" customWidth="1"/>
    <col min="13064" max="13064" width="11.7109375" style="346" customWidth="1"/>
    <col min="13065" max="13312" width="9.140625" style="346"/>
    <col min="13313" max="13313" width="5.7109375" style="346" customWidth="1"/>
    <col min="13314" max="13314" width="57.42578125" style="346" customWidth="1"/>
    <col min="13315" max="13315" width="5.7109375" style="346" customWidth="1"/>
    <col min="13316" max="13316" width="8.7109375" style="346" customWidth="1"/>
    <col min="13317" max="13317" width="9.7109375" style="346" customWidth="1"/>
    <col min="13318" max="13318" width="11.7109375" style="346" customWidth="1"/>
    <col min="13319" max="13319" width="9.7109375" style="346" customWidth="1"/>
    <col min="13320" max="13320" width="11.7109375" style="346" customWidth="1"/>
    <col min="13321" max="13568" width="9.140625" style="346"/>
    <col min="13569" max="13569" width="5.7109375" style="346" customWidth="1"/>
    <col min="13570" max="13570" width="57.42578125" style="346" customWidth="1"/>
    <col min="13571" max="13571" width="5.7109375" style="346" customWidth="1"/>
    <col min="13572" max="13572" width="8.7109375" style="346" customWidth="1"/>
    <col min="13573" max="13573" width="9.7109375" style="346" customWidth="1"/>
    <col min="13574" max="13574" width="11.7109375" style="346" customWidth="1"/>
    <col min="13575" max="13575" width="9.7109375" style="346" customWidth="1"/>
    <col min="13576" max="13576" width="11.7109375" style="346" customWidth="1"/>
    <col min="13577" max="13824" width="9.140625" style="346"/>
    <col min="13825" max="13825" width="5.7109375" style="346" customWidth="1"/>
    <col min="13826" max="13826" width="57.42578125" style="346" customWidth="1"/>
    <col min="13827" max="13827" width="5.7109375" style="346" customWidth="1"/>
    <col min="13828" max="13828" width="8.7109375" style="346" customWidth="1"/>
    <col min="13829" max="13829" width="9.7109375" style="346" customWidth="1"/>
    <col min="13830" max="13830" width="11.7109375" style="346" customWidth="1"/>
    <col min="13831" max="13831" width="9.7109375" style="346" customWidth="1"/>
    <col min="13832" max="13832" width="11.7109375" style="346" customWidth="1"/>
    <col min="13833" max="14080" width="9.140625" style="346"/>
    <col min="14081" max="14081" width="5.7109375" style="346" customWidth="1"/>
    <col min="14082" max="14082" width="57.42578125" style="346" customWidth="1"/>
    <col min="14083" max="14083" width="5.7109375" style="346" customWidth="1"/>
    <col min="14084" max="14084" width="8.7109375" style="346" customWidth="1"/>
    <col min="14085" max="14085" width="9.7109375" style="346" customWidth="1"/>
    <col min="14086" max="14086" width="11.7109375" style="346" customWidth="1"/>
    <col min="14087" max="14087" width="9.7109375" style="346" customWidth="1"/>
    <col min="14088" max="14088" width="11.7109375" style="346" customWidth="1"/>
    <col min="14089" max="14336" width="9.140625" style="346"/>
    <col min="14337" max="14337" width="5.7109375" style="346" customWidth="1"/>
    <col min="14338" max="14338" width="57.42578125" style="346" customWidth="1"/>
    <col min="14339" max="14339" width="5.7109375" style="346" customWidth="1"/>
    <col min="14340" max="14340" width="8.7109375" style="346" customWidth="1"/>
    <col min="14341" max="14341" width="9.7109375" style="346" customWidth="1"/>
    <col min="14342" max="14342" width="11.7109375" style="346" customWidth="1"/>
    <col min="14343" max="14343" width="9.7109375" style="346" customWidth="1"/>
    <col min="14344" max="14344" width="11.7109375" style="346" customWidth="1"/>
    <col min="14345" max="14592" width="9.140625" style="346"/>
    <col min="14593" max="14593" width="5.7109375" style="346" customWidth="1"/>
    <col min="14594" max="14594" width="57.42578125" style="346" customWidth="1"/>
    <col min="14595" max="14595" width="5.7109375" style="346" customWidth="1"/>
    <col min="14596" max="14596" width="8.7109375" style="346" customWidth="1"/>
    <col min="14597" max="14597" width="9.7109375" style="346" customWidth="1"/>
    <col min="14598" max="14598" width="11.7109375" style="346" customWidth="1"/>
    <col min="14599" max="14599" width="9.7109375" style="346" customWidth="1"/>
    <col min="14600" max="14600" width="11.7109375" style="346" customWidth="1"/>
    <col min="14601" max="14848" width="9.140625" style="346"/>
    <col min="14849" max="14849" width="5.7109375" style="346" customWidth="1"/>
    <col min="14850" max="14850" width="57.42578125" style="346" customWidth="1"/>
    <col min="14851" max="14851" width="5.7109375" style="346" customWidth="1"/>
    <col min="14852" max="14852" width="8.7109375" style="346" customWidth="1"/>
    <col min="14853" max="14853" width="9.7109375" style="346" customWidth="1"/>
    <col min="14854" max="14854" width="11.7109375" style="346" customWidth="1"/>
    <col min="14855" max="14855" width="9.7109375" style="346" customWidth="1"/>
    <col min="14856" max="14856" width="11.7109375" style="346" customWidth="1"/>
    <col min="14857" max="15104" width="9.140625" style="346"/>
    <col min="15105" max="15105" width="5.7109375" style="346" customWidth="1"/>
    <col min="15106" max="15106" width="57.42578125" style="346" customWidth="1"/>
    <col min="15107" max="15107" width="5.7109375" style="346" customWidth="1"/>
    <col min="15108" max="15108" width="8.7109375" style="346" customWidth="1"/>
    <col min="15109" max="15109" width="9.7109375" style="346" customWidth="1"/>
    <col min="15110" max="15110" width="11.7109375" style="346" customWidth="1"/>
    <col min="15111" max="15111" width="9.7109375" style="346" customWidth="1"/>
    <col min="15112" max="15112" width="11.7109375" style="346" customWidth="1"/>
    <col min="15113" max="15360" width="9.140625" style="346"/>
    <col min="15361" max="15361" width="5.7109375" style="346" customWidth="1"/>
    <col min="15362" max="15362" width="57.42578125" style="346" customWidth="1"/>
    <col min="15363" max="15363" width="5.7109375" style="346" customWidth="1"/>
    <col min="15364" max="15364" width="8.7109375" style="346" customWidth="1"/>
    <col min="15365" max="15365" width="9.7109375" style="346" customWidth="1"/>
    <col min="15366" max="15366" width="11.7109375" style="346" customWidth="1"/>
    <col min="15367" max="15367" width="9.7109375" style="346" customWidth="1"/>
    <col min="15368" max="15368" width="11.7109375" style="346" customWidth="1"/>
    <col min="15369" max="15616" width="9.140625" style="346"/>
    <col min="15617" max="15617" width="5.7109375" style="346" customWidth="1"/>
    <col min="15618" max="15618" width="57.42578125" style="346" customWidth="1"/>
    <col min="15619" max="15619" width="5.7109375" style="346" customWidth="1"/>
    <col min="15620" max="15620" width="8.7109375" style="346" customWidth="1"/>
    <col min="15621" max="15621" width="9.7109375" style="346" customWidth="1"/>
    <col min="15622" max="15622" width="11.7109375" style="346" customWidth="1"/>
    <col min="15623" max="15623" width="9.7109375" style="346" customWidth="1"/>
    <col min="15624" max="15624" width="11.7109375" style="346" customWidth="1"/>
    <col min="15625" max="15872" width="9.140625" style="346"/>
    <col min="15873" max="15873" width="5.7109375" style="346" customWidth="1"/>
    <col min="15874" max="15874" width="57.42578125" style="346" customWidth="1"/>
    <col min="15875" max="15875" width="5.7109375" style="346" customWidth="1"/>
    <col min="15876" max="15876" width="8.7109375" style="346" customWidth="1"/>
    <col min="15877" max="15877" width="9.7109375" style="346" customWidth="1"/>
    <col min="15878" max="15878" width="11.7109375" style="346" customWidth="1"/>
    <col min="15879" max="15879" width="9.7109375" style="346" customWidth="1"/>
    <col min="15880" max="15880" width="11.7109375" style="346" customWidth="1"/>
    <col min="15881" max="16128" width="9.140625" style="346"/>
    <col min="16129" max="16129" width="5.7109375" style="346" customWidth="1"/>
    <col min="16130" max="16130" width="57.42578125" style="346" customWidth="1"/>
    <col min="16131" max="16131" width="5.7109375" style="346" customWidth="1"/>
    <col min="16132" max="16132" width="8.7109375" style="346" customWidth="1"/>
    <col min="16133" max="16133" width="9.7109375" style="346" customWidth="1"/>
    <col min="16134" max="16134" width="11.7109375" style="346" customWidth="1"/>
    <col min="16135" max="16135" width="9.7109375" style="346" customWidth="1"/>
    <col min="16136" max="16136" width="11.7109375" style="346" customWidth="1"/>
    <col min="16137" max="16384" width="9.140625" style="346"/>
  </cols>
  <sheetData>
    <row r="1" spans="1:30" s="341" customFormat="1" ht="27.75" customHeight="1">
      <c r="A1" s="317" t="s">
        <v>1420</v>
      </c>
      <c r="B1" s="425"/>
      <c r="C1" s="342"/>
      <c r="D1" s="352"/>
      <c r="F1" s="342"/>
      <c r="G1" s="342"/>
      <c r="H1" s="320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</row>
    <row r="2" spans="1:30" s="341" customFormat="1" ht="25.5">
      <c r="A2" s="322" t="s">
        <v>1443</v>
      </c>
      <c r="B2" s="322" t="s">
        <v>1444</v>
      </c>
      <c r="C2" s="344" t="s">
        <v>1423</v>
      </c>
      <c r="D2" s="322" t="s">
        <v>80</v>
      </c>
      <c r="E2" s="345" t="s">
        <v>1424</v>
      </c>
      <c r="F2" s="322" t="s">
        <v>1425</v>
      </c>
      <c r="G2" s="322" t="s">
        <v>1426</v>
      </c>
      <c r="H2" s="322" t="s">
        <v>1427</v>
      </c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</row>
    <row r="3" spans="1:30" ht="167.25" customHeight="1">
      <c r="A3" s="331">
        <v>1</v>
      </c>
      <c r="B3" s="426" t="s">
        <v>1432</v>
      </c>
      <c r="C3" s="327" t="s">
        <v>1430</v>
      </c>
      <c r="D3" s="328">
        <v>8</v>
      </c>
      <c r="E3" s="548"/>
      <c r="F3" s="329">
        <f>D3*E3</f>
        <v>0</v>
      </c>
      <c r="G3" s="548"/>
      <c r="H3" s="329">
        <f>D3*G3</f>
        <v>0</v>
      </c>
    </row>
    <row r="4" spans="1:30" ht="20.100000000000001" customHeight="1">
      <c r="A4" s="331">
        <v>2</v>
      </c>
      <c r="B4" s="333" t="s">
        <v>1440</v>
      </c>
      <c r="C4" s="331" t="s">
        <v>1430</v>
      </c>
      <c r="D4" s="331">
        <v>1</v>
      </c>
      <c r="E4" s="301"/>
      <c r="F4" s="301"/>
      <c r="G4" s="548"/>
      <c r="H4" s="329">
        <f>D4*G4</f>
        <v>0</v>
      </c>
    </row>
    <row r="5" spans="1:30" ht="20.100000000000001" customHeight="1">
      <c r="A5" s="331">
        <v>3</v>
      </c>
      <c r="B5" s="353" t="s">
        <v>1441</v>
      </c>
      <c r="C5" s="331"/>
      <c r="D5" s="354"/>
      <c r="E5" s="356"/>
      <c r="F5" s="356">
        <f>SUM(F3:F4)</f>
        <v>0</v>
      </c>
      <c r="G5" s="329"/>
      <c r="H5" s="356">
        <f>SUM(H3:H4)</f>
        <v>0</v>
      </c>
    </row>
    <row r="6" spans="1:30" ht="30" customHeight="1"/>
    <row r="7" spans="1:30" s="341" customFormat="1" ht="27.75" customHeight="1">
      <c r="A7" s="317" t="s">
        <v>1442</v>
      </c>
      <c r="B7" s="425"/>
      <c r="C7" s="342"/>
      <c r="D7" s="352"/>
      <c r="F7" s="342"/>
      <c r="G7" s="342"/>
      <c r="H7" s="320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</row>
    <row r="8" spans="1:30" s="341" customFormat="1" ht="25.5">
      <c r="A8" s="322" t="s">
        <v>1443</v>
      </c>
      <c r="B8" s="322" t="s">
        <v>1444</v>
      </c>
      <c r="C8" s="344" t="s">
        <v>1423</v>
      </c>
      <c r="D8" s="322" t="s">
        <v>80</v>
      </c>
      <c r="E8" s="345" t="s">
        <v>1424</v>
      </c>
      <c r="F8" s="322" t="s">
        <v>1425</v>
      </c>
      <c r="G8" s="322" t="s">
        <v>1426</v>
      </c>
      <c r="H8" s="322" t="s">
        <v>1427</v>
      </c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</row>
    <row r="9" spans="1:30" s="341" customFormat="1" ht="20.100000000000001" customHeight="1">
      <c r="A9" s="331">
        <v>1</v>
      </c>
      <c r="B9" s="347" t="s">
        <v>1638</v>
      </c>
      <c r="C9" s="352" t="s">
        <v>1430</v>
      </c>
      <c r="D9" s="348">
        <v>1</v>
      </c>
      <c r="E9" s="548"/>
      <c r="F9" s="329">
        <f t="shared" ref="F9:F15" si="0">D9*E9</f>
        <v>0</v>
      </c>
      <c r="G9" s="549"/>
      <c r="H9" s="334">
        <f t="shared" ref="H9:H26" si="1">D9*G9</f>
        <v>0</v>
      </c>
    </row>
    <row r="10" spans="1:30" ht="45" customHeight="1">
      <c r="A10" s="331">
        <v>2</v>
      </c>
      <c r="B10" s="347" t="s">
        <v>1639</v>
      </c>
      <c r="C10" s="352" t="s">
        <v>1430</v>
      </c>
      <c r="D10" s="348">
        <v>1</v>
      </c>
      <c r="E10" s="548"/>
      <c r="F10" s="329">
        <f t="shared" si="0"/>
        <v>0</v>
      </c>
      <c r="G10" s="549"/>
      <c r="H10" s="334">
        <f t="shared" si="1"/>
        <v>0</v>
      </c>
    </row>
    <row r="11" spans="1:30" ht="35.1" customHeight="1">
      <c r="A11" s="331">
        <v>3</v>
      </c>
      <c r="B11" s="347" t="s">
        <v>1640</v>
      </c>
      <c r="C11" s="352" t="s">
        <v>1430</v>
      </c>
      <c r="D11" s="348">
        <v>2</v>
      </c>
      <c r="E11" s="548"/>
      <c r="F11" s="329">
        <f t="shared" si="0"/>
        <v>0</v>
      </c>
      <c r="G11" s="550"/>
      <c r="H11" s="334">
        <f t="shared" si="1"/>
        <v>0</v>
      </c>
    </row>
    <row r="12" spans="1:30" s="341" customFormat="1" ht="20.100000000000001" customHeight="1">
      <c r="A12" s="331">
        <v>4</v>
      </c>
      <c r="B12" s="347" t="s">
        <v>1460</v>
      </c>
      <c r="C12" s="352" t="s">
        <v>123</v>
      </c>
      <c r="D12" s="348">
        <v>25</v>
      </c>
      <c r="E12" s="548"/>
      <c r="F12" s="329">
        <f t="shared" si="0"/>
        <v>0</v>
      </c>
      <c r="G12" s="549"/>
      <c r="H12" s="334">
        <f t="shared" si="1"/>
        <v>0</v>
      </c>
    </row>
    <row r="13" spans="1:30" s="341" customFormat="1" ht="20.100000000000001" customHeight="1">
      <c r="A13" s="331">
        <v>5</v>
      </c>
      <c r="B13" s="347" t="s">
        <v>1461</v>
      </c>
      <c r="C13" s="352" t="s">
        <v>123</v>
      </c>
      <c r="D13" s="348">
        <v>30</v>
      </c>
      <c r="E13" s="548"/>
      <c r="F13" s="329">
        <f t="shared" si="0"/>
        <v>0</v>
      </c>
      <c r="G13" s="549"/>
      <c r="H13" s="334">
        <f t="shared" si="1"/>
        <v>0</v>
      </c>
    </row>
    <row r="14" spans="1:30" s="341" customFormat="1" ht="20.100000000000001" customHeight="1">
      <c r="A14" s="331">
        <v>6</v>
      </c>
      <c r="B14" s="347" t="s">
        <v>1462</v>
      </c>
      <c r="C14" s="352" t="s">
        <v>123</v>
      </c>
      <c r="D14" s="348">
        <v>95</v>
      </c>
      <c r="E14" s="548"/>
      <c r="F14" s="329">
        <f t="shared" si="0"/>
        <v>0</v>
      </c>
      <c r="G14" s="549"/>
      <c r="H14" s="334">
        <f t="shared" si="1"/>
        <v>0</v>
      </c>
    </row>
    <row r="15" spans="1:30" s="341" customFormat="1" ht="20.100000000000001" customHeight="1">
      <c r="A15" s="331">
        <v>7</v>
      </c>
      <c r="B15" s="347" t="s">
        <v>1473</v>
      </c>
      <c r="C15" s="352" t="s">
        <v>123</v>
      </c>
      <c r="D15" s="348">
        <v>55</v>
      </c>
      <c r="E15" s="548"/>
      <c r="F15" s="329">
        <f t="shared" si="0"/>
        <v>0</v>
      </c>
      <c r="G15" s="549"/>
      <c r="H15" s="334">
        <f t="shared" si="1"/>
        <v>0</v>
      </c>
    </row>
    <row r="16" spans="1:30" ht="35.1" customHeight="1">
      <c r="A16" s="331">
        <v>8</v>
      </c>
      <c r="B16" s="347" t="s">
        <v>1641</v>
      </c>
      <c r="C16" s="352" t="s">
        <v>123</v>
      </c>
      <c r="D16" s="348">
        <v>25</v>
      </c>
      <c r="E16" s="329"/>
      <c r="F16" s="329"/>
      <c r="G16" s="550"/>
      <c r="H16" s="334">
        <f t="shared" si="1"/>
        <v>0</v>
      </c>
    </row>
    <row r="17" spans="1:8" ht="35.1" customHeight="1">
      <c r="A17" s="331">
        <v>9</v>
      </c>
      <c r="B17" s="347" t="s">
        <v>1642</v>
      </c>
      <c r="C17" s="352" t="s">
        <v>123</v>
      </c>
      <c r="D17" s="348">
        <v>25</v>
      </c>
      <c r="E17" s="329"/>
      <c r="F17" s="329"/>
      <c r="G17" s="550"/>
      <c r="H17" s="334">
        <f t="shared" si="1"/>
        <v>0</v>
      </c>
    </row>
    <row r="18" spans="1:8" ht="35.1" customHeight="1">
      <c r="A18" s="331">
        <v>10</v>
      </c>
      <c r="B18" s="347" t="s">
        <v>1643</v>
      </c>
      <c r="C18" s="352" t="s">
        <v>1430</v>
      </c>
      <c r="D18" s="348">
        <v>2</v>
      </c>
      <c r="E18" s="329"/>
      <c r="F18" s="329"/>
      <c r="G18" s="550"/>
      <c r="H18" s="334">
        <f t="shared" si="1"/>
        <v>0</v>
      </c>
    </row>
    <row r="19" spans="1:8" ht="21" customHeight="1">
      <c r="A19" s="331">
        <v>11</v>
      </c>
      <c r="B19" s="347" t="s">
        <v>1480</v>
      </c>
      <c r="C19" s="352" t="s">
        <v>1430</v>
      </c>
      <c r="D19" s="348">
        <v>1</v>
      </c>
      <c r="E19" s="346"/>
      <c r="G19" s="549"/>
      <c r="H19" s="334">
        <f t="shared" si="1"/>
        <v>0</v>
      </c>
    </row>
    <row r="20" spans="1:8" s="341" customFormat="1" ht="20.100000000000001" customHeight="1">
      <c r="A20" s="331">
        <v>12</v>
      </c>
      <c r="B20" s="347" t="s">
        <v>1481</v>
      </c>
      <c r="C20" s="352" t="s">
        <v>1430</v>
      </c>
      <c r="D20" s="348">
        <v>1</v>
      </c>
      <c r="E20" s="329"/>
      <c r="F20" s="329"/>
      <c r="G20" s="549"/>
      <c r="H20" s="334">
        <f t="shared" si="1"/>
        <v>0</v>
      </c>
    </row>
    <row r="21" spans="1:8" s="341" customFormat="1" ht="20.100000000000001" customHeight="1">
      <c r="A21" s="331">
        <v>13</v>
      </c>
      <c r="B21" s="347" t="s">
        <v>1482</v>
      </c>
      <c r="C21" s="352" t="s">
        <v>1430</v>
      </c>
      <c r="D21" s="348">
        <v>1</v>
      </c>
      <c r="E21" s="329"/>
      <c r="F21" s="329"/>
      <c r="G21" s="549"/>
      <c r="H21" s="334">
        <f t="shared" si="1"/>
        <v>0</v>
      </c>
    </row>
    <row r="22" spans="1:8" s="341" customFormat="1" ht="20.100000000000001" customHeight="1">
      <c r="A22" s="331">
        <v>14</v>
      </c>
      <c r="B22" s="347" t="s">
        <v>1483</v>
      </c>
      <c r="C22" s="352" t="s">
        <v>1430</v>
      </c>
      <c r="D22" s="348">
        <v>1</v>
      </c>
      <c r="E22" s="329"/>
      <c r="F22" s="329"/>
      <c r="G22" s="549"/>
      <c r="H22" s="334">
        <f t="shared" si="1"/>
        <v>0</v>
      </c>
    </row>
    <row r="23" spans="1:8" s="341" customFormat="1" ht="20.100000000000001" customHeight="1">
      <c r="A23" s="331">
        <v>15</v>
      </c>
      <c r="B23" s="347" t="s">
        <v>1484</v>
      </c>
      <c r="C23" s="352" t="s">
        <v>1430</v>
      </c>
      <c r="D23" s="348">
        <v>1</v>
      </c>
      <c r="E23" s="329"/>
      <c r="F23" s="329"/>
      <c r="G23" s="549"/>
      <c r="H23" s="334">
        <f t="shared" si="1"/>
        <v>0</v>
      </c>
    </row>
    <row r="24" spans="1:8" s="341" customFormat="1" ht="20.100000000000001" customHeight="1">
      <c r="A24" s="331">
        <v>16</v>
      </c>
      <c r="B24" s="347" t="s">
        <v>1440</v>
      </c>
      <c r="C24" s="352" t="s">
        <v>1430</v>
      </c>
      <c r="D24" s="348">
        <v>1</v>
      </c>
      <c r="E24" s="329"/>
      <c r="F24" s="329"/>
      <c r="G24" s="549"/>
      <c r="H24" s="334">
        <f t="shared" si="1"/>
        <v>0</v>
      </c>
    </row>
    <row r="25" spans="1:8" s="341" customFormat="1" ht="20.100000000000001" customHeight="1">
      <c r="A25" s="331">
        <v>17</v>
      </c>
      <c r="B25" s="347" t="s">
        <v>1488</v>
      </c>
      <c r="C25" s="352" t="s">
        <v>1430</v>
      </c>
      <c r="D25" s="348">
        <v>1</v>
      </c>
      <c r="E25" s="329"/>
      <c r="F25" s="329"/>
      <c r="G25" s="549"/>
      <c r="H25" s="334">
        <f t="shared" si="1"/>
        <v>0</v>
      </c>
    </row>
    <row r="26" spans="1:8" s="341" customFormat="1" ht="20.100000000000001" customHeight="1">
      <c r="A26" s="331">
        <v>18</v>
      </c>
      <c r="B26" s="347" t="s">
        <v>1489</v>
      </c>
      <c r="C26" s="352" t="s">
        <v>1430</v>
      </c>
      <c r="D26" s="348">
        <v>2</v>
      </c>
      <c r="E26" s="329"/>
      <c r="F26" s="329"/>
      <c r="G26" s="549"/>
      <c r="H26" s="334">
        <f t="shared" si="1"/>
        <v>0</v>
      </c>
    </row>
    <row r="27" spans="1:8" s="341" customFormat="1" ht="20.100000000000001" customHeight="1">
      <c r="A27" s="331">
        <v>19</v>
      </c>
      <c r="B27" s="428" t="s">
        <v>1441</v>
      </c>
      <c r="C27" s="429"/>
      <c r="D27" s="430"/>
      <c r="E27" s="356"/>
      <c r="F27" s="356">
        <f>SUM(F9:F26)</f>
        <v>0</v>
      </c>
      <c r="G27" s="357"/>
      <c r="H27" s="357">
        <f>SUM(H9:H26)</f>
        <v>0</v>
      </c>
    </row>
  </sheetData>
  <sheetProtection algorithmName="SHA-512" hashValue="/iNTB9jqdU46D9bVKiYvS5SauUQQkI8J/sR5czb+C5xKB6Wzu2iV8mkKEWRMbtwoNWwdv9yXfLmpX6aKLpQN/g==" saltValue="IdDLTGJptYknOP1Nd5O3CQ==" spinCount="100000" sheet="1" objects="1" scenarios="1" formatColumns="0"/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>
      <selection activeCell="G4" sqref="G4"/>
    </sheetView>
  </sheetViews>
  <sheetFormatPr defaultRowHeight="21.75" customHeight="1"/>
  <cols>
    <col min="1" max="1" width="5.7109375" style="318" customWidth="1"/>
    <col min="2" max="2" width="56.140625" style="318" customWidth="1"/>
    <col min="3" max="3" width="5.7109375" style="318" customWidth="1"/>
    <col min="4" max="4" width="8.7109375" style="318" customWidth="1"/>
    <col min="5" max="5" width="9.7109375" style="318" customWidth="1"/>
    <col min="6" max="6" width="11.7109375" style="318" customWidth="1"/>
    <col min="7" max="7" width="9.7109375" style="318" customWidth="1"/>
    <col min="8" max="8" width="11.7109375" style="318" customWidth="1"/>
    <col min="9" max="256" width="9.140625" style="318"/>
    <col min="257" max="257" width="5.7109375" style="318" customWidth="1"/>
    <col min="258" max="258" width="56.140625" style="318" customWidth="1"/>
    <col min="259" max="259" width="5.7109375" style="318" customWidth="1"/>
    <col min="260" max="260" width="8.7109375" style="318" customWidth="1"/>
    <col min="261" max="261" width="9.7109375" style="318" customWidth="1"/>
    <col min="262" max="262" width="11.7109375" style="318" customWidth="1"/>
    <col min="263" max="263" width="9.7109375" style="318" customWidth="1"/>
    <col min="264" max="264" width="11.7109375" style="318" customWidth="1"/>
    <col min="265" max="512" width="9.140625" style="318"/>
    <col min="513" max="513" width="5.7109375" style="318" customWidth="1"/>
    <col min="514" max="514" width="56.140625" style="318" customWidth="1"/>
    <col min="515" max="515" width="5.7109375" style="318" customWidth="1"/>
    <col min="516" max="516" width="8.7109375" style="318" customWidth="1"/>
    <col min="517" max="517" width="9.7109375" style="318" customWidth="1"/>
    <col min="518" max="518" width="11.7109375" style="318" customWidth="1"/>
    <col min="519" max="519" width="9.7109375" style="318" customWidth="1"/>
    <col min="520" max="520" width="11.7109375" style="318" customWidth="1"/>
    <col min="521" max="768" width="9.140625" style="318"/>
    <col min="769" max="769" width="5.7109375" style="318" customWidth="1"/>
    <col min="770" max="770" width="56.140625" style="318" customWidth="1"/>
    <col min="771" max="771" width="5.7109375" style="318" customWidth="1"/>
    <col min="772" max="772" width="8.7109375" style="318" customWidth="1"/>
    <col min="773" max="773" width="9.7109375" style="318" customWidth="1"/>
    <col min="774" max="774" width="11.7109375" style="318" customWidth="1"/>
    <col min="775" max="775" width="9.7109375" style="318" customWidth="1"/>
    <col min="776" max="776" width="11.7109375" style="318" customWidth="1"/>
    <col min="777" max="1024" width="9.140625" style="318"/>
    <col min="1025" max="1025" width="5.7109375" style="318" customWidth="1"/>
    <col min="1026" max="1026" width="56.140625" style="318" customWidth="1"/>
    <col min="1027" max="1027" width="5.7109375" style="318" customWidth="1"/>
    <col min="1028" max="1028" width="8.7109375" style="318" customWidth="1"/>
    <col min="1029" max="1029" width="9.7109375" style="318" customWidth="1"/>
    <col min="1030" max="1030" width="11.7109375" style="318" customWidth="1"/>
    <col min="1031" max="1031" width="9.7109375" style="318" customWidth="1"/>
    <col min="1032" max="1032" width="11.7109375" style="318" customWidth="1"/>
    <col min="1033" max="1280" width="9.140625" style="318"/>
    <col min="1281" max="1281" width="5.7109375" style="318" customWidth="1"/>
    <col min="1282" max="1282" width="56.140625" style="318" customWidth="1"/>
    <col min="1283" max="1283" width="5.7109375" style="318" customWidth="1"/>
    <col min="1284" max="1284" width="8.7109375" style="318" customWidth="1"/>
    <col min="1285" max="1285" width="9.7109375" style="318" customWidth="1"/>
    <col min="1286" max="1286" width="11.7109375" style="318" customWidth="1"/>
    <col min="1287" max="1287" width="9.7109375" style="318" customWidth="1"/>
    <col min="1288" max="1288" width="11.7109375" style="318" customWidth="1"/>
    <col min="1289" max="1536" width="9.140625" style="318"/>
    <col min="1537" max="1537" width="5.7109375" style="318" customWidth="1"/>
    <col min="1538" max="1538" width="56.140625" style="318" customWidth="1"/>
    <col min="1539" max="1539" width="5.7109375" style="318" customWidth="1"/>
    <col min="1540" max="1540" width="8.7109375" style="318" customWidth="1"/>
    <col min="1541" max="1541" width="9.7109375" style="318" customWidth="1"/>
    <col min="1542" max="1542" width="11.7109375" style="318" customWidth="1"/>
    <col min="1543" max="1543" width="9.7109375" style="318" customWidth="1"/>
    <col min="1544" max="1544" width="11.7109375" style="318" customWidth="1"/>
    <col min="1545" max="1792" width="9.140625" style="318"/>
    <col min="1793" max="1793" width="5.7109375" style="318" customWidth="1"/>
    <col min="1794" max="1794" width="56.140625" style="318" customWidth="1"/>
    <col min="1795" max="1795" width="5.7109375" style="318" customWidth="1"/>
    <col min="1796" max="1796" width="8.7109375" style="318" customWidth="1"/>
    <col min="1797" max="1797" width="9.7109375" style="318" customWidth="1"/>
    <col min="1798" max="1798" width="11.7109375" style="318" customWidth="1"/>
    <col min="1799" max="1799" width="9.7109375" style="318" customWidth="1"/>
    <col min="1800" max="1800" width="11.7109375" style="318" customWidth="1"/>
    <col min="1801" max="2048" width="9.140625" style="318"/>
    <col min="2049" max="2049" width="5.7109375" style="318" customWidth="1"/>
    <col min="2050" max="2050" width="56.140625" style="318" customWidth="1"/>
    <col min="2051" max="2051" width="5.7109375" style="318" customWidth="1"/>
    <col min="2052" max="2052" width="8.7109375" style="318" customWidth="1"/>
    <col min="2053" max="2053" width="9.7109375" style="318" customWidth="1"/>
    <col min="2054" max="2054" width="11.7109375" style="318" customWidth="1"/>
    <col min="2055" max="2055" width="9.7109375" style="318" customWidth="1"/>
    <col min="2056" max="2056" width="11.7109375" style="318" customWidth="1"/>
    <col min="2057" max="2304" width="9.140625" style="318"/>
    <col min="2305" max="2305" width="5.7109375" style="318" customWidth="1"/>
    <col min="2306" max="2306" width="56.140625" style="318" customWidth="1"/>
    <col min="2307" max="2307" width="5.7109375" style="318" customWidth="1"/>
    <col min="2308" max="2308" width="8.7109375" style="318" customWidth="1"/>
    <col min="2309" max="2309" width="9.7109375" style="318" customWidth="1"/>
    <col min="2310" max="2310" width="11.7109375" style="318" customWidth="1"/>
    <col min="2311" max="2311" width="9.7109375" style="318" customWidth="1"/>
    <col min="2312" max="2312" width="11.7109375" style="318" customWidth="1"/>
    <col min="2313" max="2560" width="9.140625" style="318"/>
    <col min="2561" max="2561" width="5.7109375" style="318" customWidth="1"/>
    <col min="2562" max="2562" width="56.140625" style="318" customWidth="1"/>
    <col min="2563" max="2563" width="5.7109375" style="318" customWidth="1"/>
    <col min="2564" max="2564" width="8.7109375" style="318" customWidth="1"/>
    <col min="2565" max="2565" width="9.7109375" style="318" customWidth="1"/>
    <col min="2566" max="2566" width="11.7109375" style="318" customWidth="1"/>
    <col min="2567" max="2567" width="9.7109375" style="318" customWidth="1"/>
    <col min="2568" max="2568" width="11.7109375" style="318" customWidth="1"/>
    <col min="2569" max="2816" width="9.140625" style="318"/>
    <col min="2817" max="2817" width="5.7109375" style="318" customWidth="1"/>
    <col min="2818" max="2818" width="56.140625" style="318" customWidth="1"/>
    <col min="2819" max="2819" width="5.7109375" style="318" customWidth="1"/>
    <col min="2820" max="2820" width="8.7109375" style="318" customWidth="1"/>
    <col min="2821" max="2821" width="9.7109375" style="318" customWidth="1"/>
    <col min="2822" max="2822" width="11.7109375" style="318" customWidth="1"/>
    <col min="2823" max="2823" width="9.7109375" style="318" customWidth="1"/>
    <col min="2824" max="2824" width="11.7109375" style="318" customWidth="1"/>
    <col min="2825" max="3072" width="9.140625" style="318"/>
    <col min="3073" max="3073" width="5.7109375" style="318" customWidth="1"/>
    <col min="3074" max="3074" width="56.140625" style="318" customWidth="1"/>
    <col min="3075" max="3075" width="5.7109375" style="318" customWidth="1"/>
    <col min="3076" max="3076" width="8.7109375" style="318" customWidth="1"/>
    <col min="3077" max="3077" width="9.7109375" style="318" customWidth="1"/>
    <col min="3078" max="3078" width="11.7109375" style="318" customWidth="1"/>
    <col min="3079" max="3079" width="9.7109375" style="318" customWidth="1"/>
    <col min="3080" max="3080" width="11.7109375" style="318" customWidth="1"/>
    <col min="3081" max="3328" width="9.140625" style="318"/>
    <col min="3329" max="3329" width="5.7109375" style="318" customWidth="1"/>
    <col min="3330" max="3330" width="56.140625" style="318" customWidth="1"/>
    <col min="3331" max="3331" width="5.7109375" style="318" customWidth="1"/>
    <col min="3332" max="3332" width="8.7109375" style="318" customWidth="1"/>
    <col min="3333" max="3333" width="9.7109375" style="318" customWidth="1"/>
    <col min="3334" max="3334" width="11.7109375" style="318" customWidth="1"/>
    <col min="3335" max="3335" width="9.7109375" style="318" customWidth="1"/>
    <col min="3336" max="3336" width="11.7109375" style="318" customWidth="1"/>
    <col min="3337" max="3584" width="9.140625" style="318"/>
    <col min="3585" max="3585" width="5.7109375" style="318" customWidth="1"/>
    <col min="3586" max="3586" width="56.140625" style="318" customWidth="1"/>
    <col min="3587" max="3587" width="5.7109375" style="318" customWidth="1"/>
    <col min="3588" max="3588" width="8.7109375" style="318" customWidth="1"/>
    <col min="3589" max="3589" width="9.7109375" style="318" customWidth="1"/>
    <col min="3590" max="3590" width="11.7109375" style="318" customWidth="1"/>
    <col min="3591" max="3591" width="9.7109375" style="318" customWidth="1"/>
    <col min="3592" max="3592" width="11.7109375" style="318" customWidth="1"/>
    <col min="3593" max="3840" width="9.140625" style="318"/>
    <col min="3841" max="3841" width="5.7109375" style="318" customWidth="1"/>
    <col min="3842" max="3842" width="56.140625" style="318" customWidth="1"/>
    <col min="3843" max="3843" width="5.7109375" style="318" customWidth="1"/>
    <col min="3844" max="3844" width="8.7109375" style="318" customWidth="1"/>
    <col min="3845" max="3845" width="9.7109375" style="318" customWidth="1"/>
    <col min="3846" max="3846" width="11.7109375" style="318" customWidth="1"/>
    <col min="3847" max="3847" width="9.7109375" style="318" customWidth="1"/>
    <col min="3848" max="3848" width="11.7109375" style="318" customWidth="1"/>
    <col min="3849" max="4096" width="9.140625" style="318"/>
    <col min="4097" max="4097" width="5.7109375" style="318" customWidth="1"/>
    <col min="4098" max="4098" width="56.140625" style="318" customWidth="1"/>
    <col min="4099" max="4099" width="5.7109375" style="318" customWidth="1"/>
    <col min="4100" max="4100" width="8.7109375" style="318" customWidth="1"/>
    <col min="4101" max="4101" width="9.7109375" style="318" customWidth="1"/>
    <col min="4102" max="4102" width="11.7109375" style="318" customWidth="1"/>
    <col min="4103" max="4103" width="9.7109375" style="318" customWidth="1"/>
    <col min="4104" max="4104" width="11.7109375" style="318" customWidth="1"/>
    <col min="4105" max="4352" width="9.140625" style="318"/>
    <col min="4353" max="4353" width="5.7109375" style="318" customWidth="1"/>
    <col min="4354" max="4354" width="56.140625" style="318" customWidth="1"/>
    <col min="4355" max="4355" width="5.7109375" style="318" customWidth="1"/>
    <col min="4356" max="4356" width="8.7109375" style="318" customWidth="1"/>
    <col min="4357" max="4357" width="9.7109375" style="318" customWidth="1"/>
    <col min="4358" max="4358" width="11.7109375" style="318" customWidth="1"/>
    <col min="4359" max="4359" width="9.7109375" style="318" customWidth="1"/>
    <col min="4360" max="4360" width="11.7109375" style="318" customWidth="1"/>
    <col min="4361" max="4608" width="9.140625" style="318"/>
    <col min="4609" max="4609" width="5.7109375" style="318" customWidth="1"/>
    <col min="4610" max="4610" width="56.140625" style="318" customWidth="1"/>
    <col min="4611" max="4611" width="5.7109375" style="318" customWidth="1"/>
    <col min="4612" max="4612" width="8.7109375" style="318" customWidth="1"/>
    <col min="4613" max="4613" width="9.7109375" style="318" customWidth="1"/>
    <col min="4614" max="4614" width="11.7109375" style="318" customWidth="1"/>
    <col min="4615" max="4615" width="9.7109375" style="318" customWidth="1"/>
    <col min="4616" max="4616" width="11.7109375" style="318" customWidth="1"/>
    <col min="4617" max="4864" width="9.140625" style="318"/>
    <col min="4865" max="4865" width="5.7109375" style="318" customWidth="1"/>
    <col min="4866" max="4866" width="56.140625" style="318" customWidth="1"/>
    <col min="4867" max="4867" width="5.7109375" style="318" customWidth="1"/>
    <col min="4868" max="4868" width="8.7109375" style="318" customWidth="1"/>
    <col min="4869" max="4869" width="9.7109375" style="318" customWidth="1"/>
    <col min="4870" max="4870" width="11.7109375" style="318" customWidth="1"/>
    <col min="4871" max="4871" width="9.7109375" style="318" customWidth="1"/>
    <col min="4872" max="4872" width="11.7109375" style="318" customWidth="1"/>
    <col min="4873" max="5120" width="9.140625" style="318"/>
    <col min="5121" max="5121" width="5.7109375" style="318" customWidth="1"/>
    <col min="5122" max="5122" width="56.140625" style="318" customWidth="1"/>
    <col min="5123" max="5123" width="5.7109375" style="318" customWidth="1"/>
    <col min="5124" max="5124" width="8.7109375" style="318" customWidth="1"/>
    <col min="5125" max="5125" width="9.7109375" style="318" customWidth="1"/>
    <col min="5126" max="5126" width="11.7109375" style="318" customWidth="1"/>
    <col min="5127" max="5127" width="9.7109375" style="318" customWidth="1"/>
    <col min="5128" max="5128" width="11.7109375" style="318" customWidth="1"/>
    <col min="5129" max="5376" width="9.140625" style="318"/>
    <col min="5377" max="5377" width="5.7109375" style="318" customWidth="1"/>
    <col min="5378" max="5378" width="56.140625" style="318" customWidth="1"/>
    <col min="5379" max="5379" width="5.7109375" style="318" customWidth="1"/>
    <col min="5380" max="5380" width="8.7109375" style="318" customWidth="1"/>
    <col min="5381" max="5381" width="9.7109375" style="318" customWidth="1"/>
    <col min="5382" max="5382" width="11.7109375" style="318" customWidth="1"/>
    <col min="5383" max="5383" width="9.7109375" style="318" customWidth="1"/>
    <col min="5384" max="5384" width="11.7109375" style="318" customWidth="1"/>
    <col min="5385" max="5632" width="9.140625" style="318"/>
    <col min="5633" max="5633" width="5.7109375" style="318" customWidth="1"/>
    <col min="5634" max="5634" width="56.140625" style="318" customWidth="1"/>
    <col min="5635" max="5635" width="5.7109375" style="318" customWidth="1"/>
    <col min="5636" max="5636" width="8.7109375" style="318" customWidth="1"/>
    <col min="5637" max="5637" width="9.7109375" style="318" customWidth="1"/>
    <col min="5638" max="5638" width="11.7109375" style="318" customWidth="1"/>
    <col min="5639" max="5639" width="9.7109375" style="318" customWidth="1"/>
    <col min="5640" max="5640" width="11.7109375" style="318" customWidth="1"/>
    <col min="5641" max="5888" width="9.140625" style="318"/>
    <col min="5889" max="5889" width="5.7109375" style="318" customWidth="1"/>
    <col min="5890" max="5890" width="56.140625" style="318" customWidth="1"/>
    <col min="5891" max="5891" width="5.7109375" style="318" customWidth="1"/>
    <col min="5892" max="5892" width="8.7109375" style="318" customWidth="1"/>
    <col min="5893" max="5893" width="9.7109375" style="318" customWidth="1"/>
    <col min="5894" max="5894" width="11.7109375" style="318" customWidth="1"/>
    <col min="5895" max="5895" width="9.7109375" style="318" customWidth="1"/>
    <col min="5896" max="5896" width="11.7109375" style="318" customWidth="1"/>
    <col min="5897" max="6144" width="9.140625" style="318"/>
    <col min="6145" max="6145" width="5.7109375" style="318" customWidth="1"/>
    <col min="6146" max="6146" width="56.140625" style="318" customWidth="1"/>
    <col min="6147" max="6147" width="5.7109375" style="318" customWidth="1"/>
    <col min="6148" max="6148" width="8.7109375" style="318" customWidth="1"/>
    <col min="6149" max="6149" width="9.7109375" style="318" customWidth="1"/>
    <col min="6150" max="6150" width="11.7109375" style="318" customWidth="1"/>
    <col min="6151" max="6151" width="9.7109375" style="318" customWidth="1"/>
    <col min="6152" max="6152" width="11.7109375" style="318" customWidth="1"/>
    <col min="6153" max="6400" width="9.140625" style="318"/>
    <col min="6401" max="6401" width="5.7109375" style="318" customWidth="1"/>
    <col min="6402" max="6402" width="56.140625" style="318" customWidth="1"/>
    <col min="6403" max="6403" width="5.7109375" style="318" customWidth="1"/>
    <col min="6404" max="6404" width="8.7109375" style="318" customWidth="1"/>
    <col min="6405" max="6405" width="9.7109375" style="318" customWidth="1"/>
    <col min="6406" max="6406" width="11.7109375" style="318" customWidth="1"/>
    <col min="6407" max="6407" width="9.7109375" style="318" customWidth="1"/>
    <col min="6408" max="6408" width="11.7109375" style="318" customWidth="1"/>
    <col min="6409" max="6656" width="9.140625" style="318"/>
    <col min="6657" max="6657" width="5.7109375" style="318" customWidth="1"/>
    <col min="6658" max="6658" width="56.140625" style="318" customWidth="1"/>
    <col min="6659" max="6659" width="5.7109375" style="318" customWidth="1"/>
    <col min="6660" max="6660" width="8.7109375" style="318" customWidth="1"/>
    <col min="6661" max="6661" width="9.7109375" style="318" customWidth="1"/>
    <col min="6662" max="6662" width="11.7109375" style="318" customWidth="1"/>
    <col min="6663" max="6663" width="9.7109375" style="318" customWidth="1"/>
    <col min="6664" max="6664" width="11.7109375" style="318" customWidth="1"/>
    <col min="6665" max="6912" width="9.140625" style="318"/>
    <col min="6913" max="6913" width="5.7109375" style="318" customWidth="1"/>
    <col min="6914" max="6914" width="56.140625" style="318" customWidth="1"/>
    <col min="6915" max="6915" width="5.7109375" style="318" customWidth="1"/>
    <col min="6916" max="6916" width="8.7109375" style="318" customWidth="1"/>
    <col min="6917" max="6917" width="9.7109375" style="318" customWidth="1"/>
    <col min="6918" max="6918" width="11.7109375" style="318" customWidth="1"/>
    <col min="6919" max="6919" width="9.7109375" style="318" customWidth="1"/>
    <col min="6920" max="6920" width="11.7109375" style="318" customWidth="1"/>
    <col min="6921" max="7168" width="9.140625" style="318"/>
    <col min="7169" max="7169" width="5.7109375" style="318" customWidth="1"/>
    <col min="7170" max="7170" width="56.140625" style="318" customWidth="1"/>
    <col min="7171" max="7171" width="5.7109375" style="318" customWidth="1"/>
    <col min="7172" max="7172" width="8.7109375" style="318" customWidth="1"/>
    <col min="7173" max="7173" width="9.7109375" style="318" customWidth="1"/>
    <col min="7174" max="7174" width="11.7109375" style="318" customWidth="1"/>
    <col min="7175" max="7175" width="9.7109375" style="318" customWidth="1"/>
    <col min="7176" max="7176" width="11.7109375" style="318" customWidth="1"/>
    <col min="7177" max="7424" width="9.140625" style="318"/>
    <col min="7425" max="7425" width="5.7109375" style="318" customWidth="1"/>
    <col min="7426" max="7426" width="56.140625" style="318" customWidth="1"/>
    <col min="7427" max="7427" width="5.7109375" style="318" customWidth="1"/>
    <col min="7428" max="7428" width="8.7109375" style="318" customWidth="1"/>
    <col min="7429" max="7429" width="9.7109375" style="318" customWidth="1"/>
    <col min="7430" max="7430" width="11.7109375" style="318" customWidth="1"/>
    <col min="7431" max="7431" width="9.7109375" style="318" customWidth="1"/>
    <col min="7432" max="7432" width="11.7109375" style="318" customWidth="1"/>
    <col min="7433" max="7680" width="9.140625" style="318"/>
    <col min="7681" max="7681" width="5.7109375" style="318" customWidth="1"/>
    <col min="7682" max="7682" width="56.140625" style="318" customWidth="1"/>
    <col min="7683" max="7683" width="5.7109375" style="318" customWidth="1"/>
    <col min="7684" max="7684" width="8.7109375" style="318" customWidth="1"/>
    <col min="7685" max="7685" width="9.7109375" style="318" customWidth="1"/>
    <col min="7686" max="7686" width="11.7109375" style="318" customWidth="1"/>
    <col min="7687" max="7687" width="9.7109375" style="318" customWidth="1"/>
    <col min="7688" max="7688" width="11.7109375" style="318" customWidth="1"/>
    <col min="7689" max="7936" width="9.140625" style="318"/>
    <col min="7937" max="7937" width="5.7109375" style="318" customWidth="1"/>
    <col min="7938" max="7938" width="56.140625" style="318" customWidth="1"/>
    <col min="7939" max="7939" width="5.7109375" style="318" customWidth="1"/>
    <col min="7940" max="7940" width="8.7109375" style="318" customWidth="1"/>
    <col min="7941" max="7941" width="9.7109375" style="318" customWidth="1"/>
    <col min="7942" max="7942" width="11.7109375" style="318" customWidth="1"/>
    <col min="7943" max="7943" width="9.7109375" style="318" customWidth="1"/>
    <col min="7944" max="7944" width="11.7109375" style="318" customWidth="1"/>
    <col min="7945" max="8192" width="9.140625" style="318"/>
    <col min="8193" max="8193" width="5.7109375" style="318" customWidth="1"/>
    <col min="8194" max="8194" width="56.140625" style="318" customWidth="1"/>
    <col min="8195" max="8195" width="5.7109375" style="318" customWidth="1"/>
    <col min="8196" max="8196" width="8.7109375" style="318" customWidth="1"/>
    <col min="8197" max="8197" width="9.7109375" style="318" customWidth="1"/>
    <col min="8198" max="8198" width="11.7109375" style="318" customWidth="1"/>
    <col min="8199" max="8199" width="9.7109375" style="318" customWidth="1"/>
    <col min="8200" max="8200" width="11.7109375" style="318" customWidth="1"/>
    <col min="8201" max="8448" width="9.140625" style="318"/>
    <col min="8449" max="8449" width="5.7109375" style="318" customWidth="1"/>
    <col min="8450" max="8450" width="56.140625" style="318" customWidth="1"/>
    <col min="8451" max="8451" width="5.7109375" style="318" customWidth="1"/>
    <col min="8452" max="8452" width="8.7109375" style="318" customWidth="1"/>
    <col min="8453" max="8453" width="9.7109375" style="318" customWidth="1"/>
    <col min="8454" max="8454" width="11.7109375" style="318" customWidth="1"/>
    <col min="8455" max="8455" width="9.7109375" style="318" customWidth="1"/>
    <col min="8456" max="8456" width="11.7109375" style="318" customWidth="1"/>
    <col min="8457" max="8704" width="9.140625" style="318"/>
    <col min="8705" max="8705" width="5.7109375" style="318" customWidth="1"/>
    <col min="8706" max="8706" width="56.140625" style="318" customWidth="1"/>
    <col min="8707" max="8707" width="5.7109375" style="318" customWidth="1"/>
    <col min="8708" max="8708" width="8.7109375" style="318" customWidth="1"/>
    <col min="8709" max="8709" width="9.7109375" style="318" customWidth="1"/>
    <col min="8710" max="8710" width="11.7109375" style="318" customWidth="1"/>
    <col min="8711" max="8711" width="9.7109375" style="318" customWidth="1"/>
    <col min="8712" max="8712" width="11.7109375" style="318" customWidth="1"/>
    <col min="8713" max="8960" width="9.140625" style="318"/>
    <col min="8961" max="8961" width="5.7109375" style="318" customWidth="1"/>
    <col min="8962" max="8962" width="56.140625" style="318" customWidth="1"/>
    <col min="8963" max="8963" width="5.7109375" style="318" customWidth="1"/>
    <col min="8964" max="8964" width="8.7109375" style="318" customWidth="1"/>
    <col min="8965" max="8965" width="9.7109375" style="318" customWidth="1"/>
    <col min="8966" max="8966" width="11.7109375" style="318" customWidth="1"/>
    <col min="8967" max="8967" width="9.7109375" style="318" customWidth="1"/>
    <col min="8968" max="8968" width="11.7109375" style="318" customWidth="1"/>
    <col min="8969" max="9216" width="9.140625" style="318"/>
    <col min="9217" max="9217" width="5.7109375" style="318" customWidth="1"/>
    <col min="9218" max="9218" width="56.140625" style="318" customWidth="1"/>
    <col min="9219" max="9219" width="5.7109375" style="318" customWidth="1"/>
    <col min="9220" max="9220" width="8.7109375" style="318" customWidth="1"/>
    <col min="9221" max="9221" width="9.7109375" style="318" customWidth="1"/>
    <col min="9222" max="9222" width="11.7109375" style="318" customWidth="1"/>
    <col min="9223" max="9223" width="9.7109375" style="318" customWidth="1"/>
    <col min="9224" max="9224" width="11.7109375" style="318" customWidth="1"/>
    <col min="9225" max="9472" width="9.140625" style="318"/>
    <col min="9473" max="9473" width="5.7109375" style="318" customWidth="1"/>
    <col min="9474" max="9474" width="56.140625" style="318" customWidth="1"/>
    <col min="9475" max="9475" width="5.7109375" style="318" customWidth="1"/>
    <col min="9476" max="9476" width="8.7109375" style="318" customWidth="1"/>
    <col min="9477" max="9477" width="9.7109375" style="318" customWidth="1"/>
    <col min="9478" max="9478" width="11.7109375" style="318" customWidth="1"/>
    <col min="9479" max="9479" width="9.7109375" style="318" customWidth="1"/>
    <col min="9480" max="9480" width="11.7109375" style="318" customWidth="1"/>
    <col min="9481" max="9728" width="9.140625" style="318"/>
    <col min="9729" max="9729" width="5.7109375" style="318" customWidth="1"/>
    <col min="9730" max="9730" width="56.140625" style="318" customWidth="1"/>
    <col min="9731" max="9731" width="5.7109375" style="318" customWidth="1"/>
    <col min="9732" max="9732" width="8.7109375" style="318" customWidth="1"/>
    <col min="9733" max="9733" width="9.7109375" style="318" customWidth="1"/>
    <col min="9734" max="9734" width="11.7109375" style="318" customWidth="1"/>
    <col min="9735" max="9735" width="9.7109375" style="318" customWidth="1"/>
    <col min="9736" max="9736" width="11.7109375" style="318" customWidth="1"/>
    <col min="9737" max="9984" width="9.140625" style="318"/>
    <col min="9985" max="9985" width="5.7109375" style="318" customWidth="1"/>
    <col min="9986" max="9986" width="56.140625" style="318" customWidth="1"/>
    <col min="9987" max="9987" width="5.7109375" style="318" customWidth="1"/>
    <col min="9988" max="9988" width="8.7109375" style="318" customWidth="1"/>
    <col min="9989" max="9989" width="9.7109375" style="318" customWidth="1"/>
    <col min="9990" max="9990" width="11.7109375" style="318" customWidth="1"/>
    <col min="9991" max="9991" width="9.7109375" style="318" customWidth="1"/>
    <col min="9992" max="9992" width="11.7109375" style="318" customWidth="1"/>
    <col min="9993" max="10240" width="9.140625" style="318"/>
    <col min="10241" max="10241" width="5.7109375" style="318" customWidth="1"/>
    <col min="10242" max="10242" width="56.140625" style="318" customWidth="1"/>
    <col min="10243" max="10243" width="5.7109375" style="318" customWidth="1"/>
    <col min="10244" max="10244" width="8.7109375" style="318" customWidth="1"/>
    <col min="10245" max="10245" width="9.7109375" style="318" customWidth="1"/>
    <col min="10246" max="10246" width="11.7109375" style="318" customWidth="1"/>
    <col min="10247" max="10247" width="9.7109375" style="318" customWidth="1"/>
    <col min="10248" max="10248" width="11.7109375" style="318" customWidth="1"/>
    <col min="10249" max="10496" width="9.140625" style="318"/>
    <col min="10497" max="10497" width="5.7109375" style="318" customWidth="1"/>
    <col min="10498" max="10498" width="56.140625" style="318" customWidth="1"/>
    <col min="10499" max="10499" width="5.7109375" style="318" customWidth="1"/>
    <col min="10500" max="10500" width="8.7109375" style="318" customWidth="1"/>
    <col min="10501" max="10501" width="9.7109375" style="318" customWidth="1"/>
    <col min="10502" max="10502" width="11.7109375" style="318" customWidth="1"/>
    <col min="10503" max="10503" width="9.7109375" style="318" customWidth="1"/>
    <col min="10504" max="10504" width="11.7109375" style="318" customWidth="1"/>
    <col min="10505" max="10752" width="9.140625" style="318"/>
    <col min="10753" max="10753" width="5.7109375" style="318" customWidth="1"/>
    <col min="10754" max="10754" width="56.140625" style="318" customWidth="1"/>
    <col min="10755" max="10755" width="5.7109375" style="318" customWidth="1"/>
    <col min="10756" max="10756" width="8.7109375" style="318" customWidth="1"/>
    <col min="10757" max="10757" width="9.7109375" style="318" customWidth="1"/>
    <col min="10758" max="10758" width="11.7109375" style="318" customWidth="1"/>
    <col min="10759" max="10759" width="9.7109375" style="318" customWidth="1"/>
    <col min="10760" max="10760" width="11.7109375" style="318" customWidth="1"/>
    <col min="10761" max="11008" width="9.140625" style="318"/>
    <col min="11009" max="11009" width="5.7109375" style="318" customWidth="1"/>
    <col min="11010" max="11010" width="56.140625" style="318" customWidth="1"/>
    <col min="11011" max="11011" width="5.7109375" style="318" customWidth="1"/>
    <col min="11012" max="11012" width="8.7109375" style="318" customWidth="1"/>
    <col min="11013" max="11013" width="9.7109375" style="318" customWidth="1"/>
    <col min="11014" max="11014" width="11.7109375" style="318" customWidth="1"/>
    <col min="11015" max="11015" width="9.7109375" style="318" customWidth="1"/>
    <col min="11016" max="11016" width="11.7109375" style="318" customWidth="1"/>
    <col min="11017" max="11264" width="9.140625" style="318"/>
    <col min="11265" max="11265" width="5.7109375" style="318" customWidth="1"/>
    <col min="11266" max="11266" width="56.140625" style="318" customWidth="1"/>
    <col min="11267" max="11267" width="5.7109375" style="318" customWidth="1"/>
    <col min="11268" max="11268" width="8.7109375" style="318" customWidth="1"/>
    <col min="11269" max="11269" width="9.7109375" style="318" customWidth="1"/>
    <col min="11270" max="11270" width="11.7109375" style="318" customWidth="1"/>
    <col min="11271" max="11271" width="9.7109375" style="318" customWidth="1"/>
    <col min="11272" max="11272" width="11.7109375" style="318" customWidth="1"/>
    <col min="11273" max="11520" width="9.140625" style="318"/>
    <col min="11521" max="11521" width="5.7109375" style="318" customWidth="1"/>
    <col min="11522" max="11522" width="56.140625" style="318" customWidth="1"/>
    <col min="11523" max="11523" width="5.7109375" style="318" customWidth="1"/>
    <col min="11524" max="11524" width="8.7109375" style="318" customWidth="1"/>
    <col min="11525" max="11525" width="9.7109375" style="318" customWidth="1"/>
    <col min="11526" max="11526" width="11.7109375" style="318" customWidth="1"/>
    <col min="11527" max="11527" width="9.7109375" style="318" customWidth="1"/>
    <col min="11528" max="11528" width="11.7109375" style="318" customWidth="1"/>
    <col min="11529" max="11776" width="9.140625" style="318"/>
    <col min="11777" max="11777" width="5.7109375" style="318" customWidth="1"/>
    <col min="11778" max="11778" width="56.140625" style="318" customWidth="1"/>
    <col min="11779" max="11779" width="5.7109375" style="318" customWidth="1"/>
    <col min="11780" max="11780" width="8.7109375" style="318" customWidth="1"/>
    <col min="11781" max="11781" width="9.7109375" style="318" customWidth="1"/>
    <col min="11782" max="11782" width="11.7109375" style="318" customWidth="1"/>
    <col min="11783" max="11783" width="9.7109375" style="318" customWidth="1"/>
    <col min="11784" max="11784" width="11.7109375" style="318" customWidth="1"/>
    <col min="11785" max="12032" width="9.140625" style="318"/>
    <col min="12033" max="12033" width="5.7109375" style="318" customWidth="1"/>
    <col min="12034" max="12034" width="56.140625" style="318" customWidth="1"/>
    <col min="12035" max="12035" width="5.7109375" style="318" customWidth="1"/>
    <col min="12036" max="12036" width="8.7109375" style="318" customWidth="1"/>
    <col min="12037" max="12037" width="9.7109375" style="318" customWidth="1"/>
    <col min="12038" max="12038" width="11.7109375" style="318" customWidth="1"/>
    <col min="12039" max="12039" width="9.7109375" style="318" customWidth="1"/>
    <col min="12040" max="12040" width="11.7109375" style="318" customWidth="1"/>
    <col min="12041" max="12288" width="9.140625" style="318"/>
    <col min="12289" max="12289" width="5.7109375" style="318" customWidth="1"/>
    <col min="12290" max="12290" width="56.140625" style="318" customWidth="1"/>
    <col min="12291" max="12291" width="5.7109375" style="318" customWidth="1"/>
    <col min="12292" max="12292" width="8.7109375" style="318" customWidth="1"/>
    <col min="12293" max="12293" width="9.7109375" style="318" customWidth="1"/>
    <col min="12294" max="12294" width="11.7109375" style="318" customWidth="1"/>
    <col min="12295" max="12295" width="9.7109375" style="318" customWidth="1"/>
    <col min="12296" max="12296" width="11.7109375" style="318" customWidth="1"/>
    <col min="12297" max="12544" width="9.140625" style="318"/>
    <col min="12545" max="12545" width="5.7109375" style="318" customWidth="1"/>
    <col min="12546" max="12546" width="56.140625" style="318" customWidth="1"/>
    <col min="12547" max="12547" width="5.7109375" style="318" customWidth="1"/>
    <col min="12548" max="12548" width="8.7109375" style="318" customWidth="1"/>
    <col min="12549" max="12549" width="9.7109375" style="318" customWidth="1"/>
    <col min="12550" max="12550" width="11.7109375" style="318" customWidth="1"/>
    <col min="12551" max="12551" width="9.7109375" style="318" customWidth="1"/>
    <col min="12552" max="12552" width="11.7109375" style="318" customWidth="1"/>
    <col min="12553" max="12800" width="9.140625" style="318"/>
    <col min="12801" max="12801" width="5.7109375" style="318" customWidth="1"/>
    <col min="12802" max="12802" width="56.140625" style="318" customWidth="1"/>
    <col min="12803" max="12803" width="5.7109375" style="318" customWidth="1"/>
    <col min="12804" max="12804" width="8.7109375" style="318" customWidth="1"/>
    <col min="12805" max="12805" width="9.7109375" style="318" customWidth="1"/>
    <col min="12806" max="12806" width="11.7109375" style="318" customWidth="1"/>
    <col min="12807" max="12807" width="9.7109375" style="318" customWidth="1"/>
    <col min="12808" max="12808" width="11.7109375" style="318" customWidth="1"/>
    <col min="12809" max="13056" width="9.140625" style="318"/>
    <col min="13057" max="13057" width="5.7109375" style="318" customWidth="1"/>
    <col min="13058" max="13058" width="56.140625" style="318" customWidth="1"/>
    <col min="13059" max="13059" width="5.7109375" style="318" customWidth="1"/>
    <col min="13060" max="13060" width="8.7109375" style="318" customWidth="1"/>
    <col min="13061" max="13061" width="9.7109375" style="318" customWidth="1"/>
    <col min="13062" max="13062" width="11.7109375" style="318" customWidth="1"/>
    <col min="13063" max="13063" width="9.7109375" style="318" customWidth="1"/>
    <col min="13064" max="13064" width="11.7109375" style="318" customWidth="1"/>
    <col min="13065" max="13312" width="9.140625" style="318"/>
    <col min="13313" max="13313" width="5.7109375" style="318" customWidth="1"/>
    <col min="13314" max="13314" width="56.140625" style="318" customWidth="1"/>
    <col min="13315" max="13315" width="5.7109375" style="318" customWidth="1"/>
    <col min="13316" max="13316" width="8.7109375" style="318" customWidth="1"/>
    <col min="13317" max="13317" width="9.7109375" style="318" customWidth="1"/>
    <col min="13318" max="13318" width="11.7109375" style="318" customWidth="1"/>
    <col min="13319" max="13319" width="9.7109375" style="318" customWidth="1"/>
    <col min="13320" max="13320" width="11.7109375" style="318" customWidth="1"/>
    <col min="13321" max="13568" width="9.140625" style="318"/>
    <col min="13569" max="13569" width="5.7109375" style="318" customWidth="1"/>
    <col min="13570" max="13570" width="56.140625" style="318" customWidth="1"/>
    <col min="13571" max="13571" width="5.7109375" style="318" customWidth="1"/>
    <col min="13572" max="13572" width="8.7109375" style="318" customWidth="1"/>
    <col min="13573" max="13573" width="9.7109375" style="318" customWidth="1"/>
    <col min="13574" max="13574" width="11.7109375" style="318" customWidth="1"/>
    <col min="13575" max="13575" width="9.7109375" style="318" customWidth="1"/>
    <col min="13576" max="13576" width="11.7109375" style="318" customWidth="1"/>
    <col min="13577" max="13824" width="9.140625" style="318"/>
    <col min="13825" max="13825" width="5.7109375" style="318" customWidth="1"/>
    <col min="13826" max="13826" width="56.140625" style="318" customWidth="1"/>
    <col min="13827" max="13827" width="5.7109375" style="318" customWidth="1"/>
    <col min="13828" max="13828" width="8.7109375" style="318" customWidth="1"/>
    <col min="13829" max="13829" width="9.7109375" style="318" customWidth="1"/>
    <col min="13830" max="13830" width="11.7109375" style="318" customWidth="1"/>
    <col min="13831" max="13831" width="9.7109375" style="318" customWidth="1"/>
    <col min="13832" max="13832" width="11.7109375" style="318" customWidth="1"/>
    <col min="13833" max="14080" width="9.140625" style="318"/>
    <col min="14081" max="14081" width="5.7109375" style="318" customWidth="1"/>
    <col min="14082" max="14082" width="56.140625" style="318" customWidth="1"/>
    <col min="14083" max="14083" width="5.7109375" style="318" customWidth="1"/>
    <col min="14084" max="14084" width="8.7109375" style="318" customWidth="1"/>
    <col min="14085" max="14085" width="9.7109375" style="318" customWidth="1"/>
    <col min="14086" max="14086" width="11.7109375" style="318" customWidth="1"/>
    <col min="14087" max="14087" width="9.7109375" style="318" customWidth="1"/>
    <col min="14088" max="14088" width="11.7109375" style="318" customWidth="1"/>
    <col min="14089" max="14336" width="9.140625" style="318"/>
    <col min="14337" max="14337" width="5.7109375" style="318" customWidth="1"/>
    <col min="14338" max="14338" width="56.140625" style="318" customWidth="1"/>
    <col min="14339" max="14339" width="5.7109375" style="318" customWidth="1"/>
    <col min="14340" max="14340" width="8.7109375" style="318" customWidth="1"/>
    <col min="14341" max="14341" width="9.7109375" style="318" customWidth="1"/>
    <col min="14342" max="14342" width="11.7109375" style="318" customWidth="1"/>
    <col min="14343" max="14343" width="9.7109375" style="318" customWidth="1"/>
    <col min="14344" max="14344" width="11.7109375" style="318" customWidth="1"/>
    <col min="14345" max="14592" width="9.140625" style="318"/>
    <col min="14593" max="14593" width="5.7109375" style="318" customWidth="1"/>
    <col min="14594" max="14594" width="56.140625" style="318" customWidth="1"/>
    <col min="14595" max="14595" width="5.7109375" style="318" customWidth="1"/>
    <col min="14596" max="14596" width="8.7109375" style="318" customWidth="1"/>
    <col min="14597" max="14597" width="9.7109375" style="318" customWidth="1"/>
    <col min="14598" max="14598" width="11.7109375" style="318" customWidth="1"/>
    <col min="14599" max="14599" width="9.7109375" style="318" customWidth="1"/>
    <col min="14600" max="14600" width="11.7109375" style="318" customWidth="1"/>
    <col min="14601" max="14848" width="9.140625" style="318"/>
    <col min="14849" max="14849" width="5.7109375" style="318" customWidth="1"/>
    <col min="14850" max="14850" width="56.140625" style="318" customWidth="1"/>
    <col min="14851" max="14851" width="5.7109375" style="318" customWidth="1"/>
    <col min="14852" max="14852" width="8.7109375" style="318" customWidth="1"/>
    <col min="14853" max="14853" width="9.7109375" style="318" customWidth="1"/>
    <col min="14854" max="14854" width="11.7109375" style="318" customWidth="1"/>
    <col min="14855" max="14855" width="9.7109375" style="318" customWidth="1"/>
    <col min="14856" max="14856" width="11.7109375" style="318" customWidth="1"/>
    <col min="14857" max="15104" width="9.140625" style="318"/>
    <col min="15105" max="15105" width="5.7109375" style="318" customWidth="1"/>
    <col min="15106" max="15106" width="56.140625" style="318" customWidth="1"/>
    <col min="15107" max="15107" width="5.7109375" style="318" customWidth="1"/>
    <col min="15108" max="15108" width="8.7109375" style="318" customWidth="1"/>
    <col min="15109" max="15109" width="9.7109375" style="318" customWidth="1"/>
    <col min="15110" max="15110" width="11.7109375" style="318" customWidth="1"/>
    <col min="15111" max="15111" width="9.7109375" style="318" customWidth="1"/>
    <col min="15112" max="15112" width="11.7109375" style="318" customWidth="1"/>
    <col min="15113" max="15360" width="9.140625" style="318"/>
    <col min="15361" max="15361" width="5.7109375" style="318" customWidth="1"/>
    <col min="15362" max="15362" width="56.140625" style="318" customWidth="1"/>
    <col min="15363" max="15363" width="5.7109375" style="318" customWidth="1"/>
    <col min="15364" max="15364" width="8.7109375" style="318" customWidth="1"/>
    <col min="15365" max="15365" width="9.7109375" style="318" customWidth="1"/>
    <col min="15366" max="15366" width="11.7109375" style="318" customWidth="1"/>
    <col min="15367" max="15367" width="9.7109375" style="318" customWidth="1"/>
    <col min="15368" max="15368" width="11.7109375" style="318" customWidth="1"/>
    <col min="15369" max="15616" width="9.140625" style="318"/>
    <col min="15617" max="15617" width="5.7109375" style="318" customWidth="1"/>
    <col min="15618" max="15618" width="56.140625" style="318" customWidth="1"/>
    <col min="15619" max="15619" width="5.7109375" style="318" customWidth="1"/>
    <col min="15620" max="15620" width="8.7109375" style="318" customWidth="1"/>
    <col min="15621" max="15621" width="9.7109375" style="318" customWidth="1"/>
    <col min="15622" max="15622" width="11.7109375" style="318" customWidth="1"/>
    <col min="15623" max="15623" width="9.7109375" style="318" customWidth="1"/>
    <col min="15624" max="15624" width="11.7109375" style="318" customWidth="1"/>
    <col min="15625" max="15872" width="9.140625" style="318"/>
    <col min="15873" max="15873" width="5.7109375" style="318" customWidth="1"/>
    <col min="15874" max="15874" width="56.140625" style="318" customWidth="1"/>
    <col min="15875" max="15875" width="5.7109375" style="318" customWidth="1"/>
    <col min="15876" max="15876" width="8.7109375" style="318" customWidth="1"/>
    <col min="15877" max="15877" width="9.7109375" style="318" customWidth="1"/>
    <col min="15878" max="15878" width="11.7109375" style="318" customWidth="1"/>
    <col min="15879" max="15879" width="9.7109375" style="318" customWidth="1"/>
    <col min="15880" max="15880" width="11.7109375" style="318" customWidth="1"/>
    <col min="15881" max="16128" width="9.140625" style="318"/>
    <col min="16129" max="16129" width="5.7109375" style="318" customWidth="1"/>
    <col min="16130" max="16130" width="56.140625" style="318" customWidth="1"/>
    <col min="16131" max="16131" width="5.7109375" style="318" customWidth="1"/>
    <col min="16132" max="16132" width="8.7109375" style="318" customWidth="1"/>
    <col min="16133" max="16133" width="9.7109375" style="318" customWidth="1"/>
    <col min="16134" max="16134" width="11.7109375" style="318" customWidth="1"/>
    <col min="16135" max="16135" width="9.7109375" style="318" customWidth="1"/>
    <col min="16136" max="16136" width="11.7109375" style="318" customWidth="1"/>
    <col min="16137" max="16384" width="9.140625" style="318"/>
  </cols>
  <sheetData>
    <row r="1" spans="1:10" ht="20.25">
      <c r="A1" s="365" t="s">
        <v>1644</v>
      </c>
      <c r="C1" s="348"/>
      <c r="D1" s="348"/>
      <c r="E1" s="348"/>
      <c r="F1" s="348"/>
      <c r="G1" s="366"/>
      <c r="H1" s="366"/>
    </row>
    <row r="2" spans="1:10" ht="5.0999999999999996" customHeight="1" thickBot="1">
      <c r="A2" s="366"/>
      <c r="B2" s="366"/>
      <c r="C2" s="367"/>
      <c r="D2" s="367"/>
      <c r="E2" s="367"/>
      <c r="F2" s="367"/>
      <c r="G2" s="366"/>
      <c r="H2" s="366"/>
    </row>
    <row r="3" spans="1:10" s="372" customFormat="1" ht="24.75" customHeight="1" thickBot="1">
      <c r="A3" s="368" t="s">
        <v>1497</v>
      </c>
      <c r="B3" s="369" t="s">
        <v>1498</v>
      </c>
      <c r="C3" s="370" t="s">
        <v>79</v>
      </c>
      <c r="D3" s="370" t="s">
        <v>1499</v>
      </c>
      <c r="E3" s="370" t="s">
        <v>1500</v>
      </c>
      <c r="F3" s="370" t="s">
        <v>1501</v>
      </c>
      <c r="G3" s="370" t="s">
        <v>1502</v>
      </c>
      <c r="H3" s="371" t="s">
        <v>1503</v>
      </c>
    </row>
    <row r="4" spans="1:10" ht="20.100000000000001" customHeight="1">
      <c r="A4" s="348">
        <v>1</v>
      </c>
      <c r="B4" s="333" t="s">
        <v>1507</v>
      </c>
      <c r="C4" s="331" t="s">
        <v>1430</v>
      </c>
      <c r="D4" s="331">
        <v>1</v>
      </c>
      <c r="E4" s="548"/>
      <c r="F4" s="329">
        <f>D4*E4</f>
        <v>0</v>
      </c>
      <c r="G4" s="548"/>
      <c r="H4" s="329">
        <f t="shared" ref="H4:H13" si="0">D4*G4</f>
        <v>0</v>
      </c>
      <c r="I4" s="331"/>
      <c r="J4" s="331"/>
    </row>
    <row r="5" spans="1:10" ht="20.100000000000001" customHeight="1">
      <c r="A5" s="373">
        <v>2</v>
      </c>
      <c r="B5" s="333" t="s">
        <v>1509</v>
      </c>
      <c r="C5" s="331" t="s">
        <v>1430</v>
      </c>
      <c r="D5" s="331">
        <v>2</v>
      </c>
      <c r="E5" s="548"/>
      <c r="F5" s="329">
        <f t="shared" ref="F5:F10" si="1">D5*E5</f>
        <v>0</v>
      </c>
      <c r="G5" s="548"/>
      <c r="H5" s="329">
        <f t="shared" si="0"/>
        <v>0</v>
      </c>
      <c r="I5" s="331"/>
      <c r="J5" s="331"/>
    </row>
    <row r="6" spans="1:10" ht="20.100000000000001" customHeight="1">
      <c r="A6" s="348">
        <v>3</v>
      </c>
      <c r="B6" s="333" t="s">
        <v>1515</v>
      </c>
      <c r="C6" s="331" t="s">
        <v>1430</v>
      </c>
      <c r="D6" s="331">
        <v>1</v>
      </c>
      <c r="E6" s="548"/>
      <c r="F6" s="329">
        <f t="shared" si="1"/>
        <v>0</v>
      </c>
      <c r="G6" s="548"/>
      <c r="H6" s="329">
        <f t="shared" si="0"/>
        <v>0</v>
      </c>
      <c r="I6" s="331"/>
      <c r="J6" s="331"/>
    </row>
    <row r="7" spans="1:10" ht="20.100000000000001" customHeight="1">
      <c r="A7" s="373">
        <v>4</v>
      </c>
      <c r="B7" s="333" t="s">
        <v>1518</v>
      </c>
      <c r="C7" s="331" t="s">
        <v>1430</v>
      </c>
      <c r="D7" s="331">
        <v>0.25</v>
      </c>
      <c r="E7" s="548"/>
      <c r="F7" s="329">
        <f t="shared" si="1"/>
        <v>0</v>
      </c>
      <c r="G7" s="548"/>
      <c r="H7" s="329">
        <f t="shared" si="0"/>
        <v>0</v>
      </c>
      <c r="I7" s="331"/>
      <c r="J7" s="331"/>
    </row>
    <row r="8" spans="1:10" ht="20.100000000000001" customHeight="1">
      <c r="A8" s="348">
        <v>5</v>
      </c>
      <c r="B8" s="333" t="s">
        <v>1519</v>
      </c>
      <c r="C8" s="331" t="s">
        <v>1430</v>
      </c>
      <c r="D8" s="331">
        <v>4</v>
      </c>
      <c r="E8" s="548"/>
      <c r="F8" s="329">
        <f t="shared" si="1"/>
        <v>0</v>
      </c>
      <c r="G8" s="548"/>
      <c r="H8" s="329">
        <f t="shared" si="0"/>
        <v>0</v>
      </c>
      <c r="I8" s="331"/>
      <c r="J8" s="331"/>
    </row>
    <row r="9" spans="1:10" ht="20.100000000000001" customHeight="1">
      <c r="A9" s="373">
        <v>6</v>
      </c>
      <c r="B9" s="333" t="s">
        <v>1523</v>
      </c>
      <c r="C9" s="331" t="s">
        <v>1430</v>
      </c>
      <c r="D9" s="331">
        <v>11</v>
      </c>
      <c r="E9" s="548"/>
      <c r="F9" s="329">
        <f t="shared" si="1"/>
        <v>0</v>
      </c>
      <c r="G9" s="548"/>
      <c r="H9" s="329">
        <f t="shared" si="0"/>
        <v>0</v>
      </c>
      <c r="I9" s="331"/>
    </row>
    <row r="10" spans="1:10" ht="20.100000000000001" customHeight="1">
      <c r="A10" s="348">
        <v>7</v>
      </c>
      <c r="B10" s="333" t="s">
        <v>1524</v>
      </c>
      <c r="C10" s="331" t="s">
        <v>1430</v>
      </c>
      <c r="D10" s="331">
        <v>1</v>
      </c>
      <c r="E10" s="548"/>
      <c r="F10" s="329">
        <f t="shared" si="1"/>
        <v>0</v>
      </c>
      <c r="G10" s="548"/>
      <c r="H10" s="329">
        <f t="shared" si="0"/>
        <v>0</v>
      </c>
      <c r="I10" s="331"/>
    </row>
    <row r="11" spans="1:10" ht="20.100000000000001" customHeight="1">
      <c r="A11" s="373">
        <v>8</v>
      </c>
      <c r="B11" s="333" t="s">
        <v>1440</v>
      </c>
      <c r="C11" s="331" t="s">
        <v>1430</v>
      </c>
      <c r="D11" s="331">
        <v>1</v>
      </c>
      <c r="E11" s="329"/>
      <c r="F11" s="329"/>
      <c r="G11" s="548"/>
      <c r="H11" s="329">
        <f t="shared" si="0"/>
        <v>0</v>
      </c>
      <c r="I11" s="331"/>
    </row>
    <row r="12" spans="1:10" ht="20.100000000000001" customHeight="1">
      <c r="A12" s="348">
        <v>9</v>
      </c>
      <c r="B12" s="333" t="s">
        <v>1525</v>
      </c>
      <c r="C12" s="331" t="s">
        <v>1430</v>
      </c>
      <c r="D12" s="331">
        <v>1</v>
      </c>
      <c r="E12" s="329"/>
      <c r="F12" s="329"/>
      <c r="G12" s="548"/>
      <c r="H12" s="329">
        <f t="shared" si="0"/>
        <v>0</v>
      </c>
      <c r="I12" s="331"/>
    </row>
    <row r="13" spans="1:10" ht="20.100000000000001" customHeight="1">
      <c r="A13" s="373">
        <v>10</v>
      </c>
      <c r="B13" s="333" t="s">
        <v>1526</v>
      </c>
      <c r="C13" s="331" t="s">
        <v>1430</v>
      </c>
      <c r="D13" s="331">
        <v>1</v>
      </c>
      <c r="E13" s="329"/>
      <c r="F13" s="329"/>
      <c r="G13" s="548"/>
      <c r="H13" s="329">
        <f t="shared" si="0"/>
        <v>0</v>
      </c>
      <c r="I13" s="331"/>
    </row>
    <row r="14" spans="1:10" ht="20.100000000000001" customHeight="1">
      <c r="A14" s="348">
        <v>11</v>
      </c>
      <c r="B14" s="333" t="s">
        <v>1527</v>
      </c>
      <c r="C14" s="331"/>
      <c r="D14" s="331"/>
      <c r="E14" s="329"/>
      <c r="F14" s="329">
        <f>SUM(F4:F13)</f>
        <v>0</v>
      </c>
      <c r="G14" s="329"/>
      <c r="H14" s="329">
        <f>SUM(H4:H13)</f>
        <v>0</v>
      </c>
      <c r="I14" s="331"/>
    </row>
    <row r="15" spans="1:10" ht="24" customHeight="1">
      <c r="A15" s="373">
        <v>12</v>
      </c>
      <c r="B15" s="335" t="s">
        <v>1528</v>
      </c>
      <c r="C15" s="337"/>
      <c r="D15" s="337"/>
      <c r="E15" s="375"/>
      <c r="F15" s="338"/>
      <c r="G15" s="376"/>
      <c r="H15" s="338">
        <f>F14+H14</f>
        <v>0</v>
      </c>
    </row>
    <row r="16" spans="1:10" ht="29.25" customHeight="1"/>
    <row r="17" spans="1:30" s="341" customFormat="1" ht="27.75" customHeight="1">
      <c r="A17" s="317" t="s">
        <v>1529</v>
      </c>
      <c r="C17" s="342"/>
      <c r="D17" s="352"/>
      <c r="F17" s="342"/>
      <c r="G17" s="342"/>
      <c r="H17" s="320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</row>
    <row r="18" spans="1:30" s="341" customFormat="1" ht="25.5">
      <c r="A18" s="322" t="s">
        <v>1443</v>
      </c>
      <c r="B18" s="322" t="s">
        <v>1444</v>
      </c>
      <c r="C18" s="344" t="s">
        <v>1423</v>
      </c>
      <c r="D18" s="322" t="s">
        <v>80</v>
      </c>
      <c r="E18" s="345" t="s">
        <v>1424</v>
      </c>
      <c r="F18" s="322" t="s">
        <v>1425</v>
      </c>
      <c r="G18" s="322" t="s">
        <v>1426</v>
      </c>
      <c r="H18" s="322" t="s">
        <v>1427</v>
      </c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</row>
    <row r="19" spans="1:30" s="351" customFormat="1" ht="20.100000000000001" customHeight="1">
      <c r="A19" s="331">
        <v>1</v>
      </c>
      <c r="B19" s="347" t="s">
        <v>1547</v>
      </c>
      <c r="C19" s="352" t="s">
        <v>123</v>
      </c>
      <c r="D19" s="348">
        <v>36</v>
      </c>
      <c r="E19" s="548"/>
      <c r="F19" s="329">
        <f>D19*E19</f>
        <v>0</v>
      </c>
      <c r="G19" s="549"/>
      <c r="H19" s="334">
        <f t="shared" ref="H19:H27" si="2">D19*G19</f>
        <v>0</v>
      </c>
    </row>
    <row r="20" spans="1:30" s="351" customFormat="1" ht="20.100000000000001" customHeight="1">
      <c r="A20" s="331">
        <v>2</v>
      </c>
      <c r="B20" s="347" t="s">
        <v>1548</v>
      </c>
      <c r="C20" s="352" t="s">
        <v>1430</v>
      </c>
      <c r="D20" s="348">
        <v>6</v>
      </c>
      <c r="E20" s="548"/>
      <c r="F20" s="329">
        <f>SUM(D20*E20)</f>
        <v>0</v>
      </c>
      <c r="G20" s="549"/>
      <c r="H20" s="334">
        <f t="shared" si="2"/>
        <v>0</v>
      </c>
    </row>
    <row r="21" spans="1:30" s="351" customFormat="1" ht="20.100000000000001" customHeight="1">
      <c r="A21" s="331">
        <v>3</v>
      </c>
      <c r="B21" s="347" t="s">
        <v>1537</v>
      </c>
      <c r="C21" s="352" t="s">
        <v>1430</v>
      </c>
      <c r="D21" s="348">
        <v>3</v>
      </c>
      <c r="E21" s="548"/>
      <c r="F21" s="329">
        <f>SUM(D21*E21)</f>
        <v>0</v>
      </c>
      <c r="G21" s="549"/>
      <c r="H21" s="334">
        <f t="shared" si="2"/>
        <v>0</v>
      </c>
    </row>
    <row r="22" spans="1:30" s="351" customFormat="1" ht="20.100000000000001" customHeight="1">
      <c r="A22" s="331">
        <v>4</v>
      </c>
      <c r="B22" s="347" t="s">
        <v>1549</v>
      </c>
      <c r="C22" s="352" t="s">
        <v>1430</v>
      </c>
      <c r="D22" s="348">
        <v>6</v>
      </c>
      <c r="E22" s="548"/>
      <c r="F22" s="329">
        <f>D22*E22</f>
        <v>0</v>
      </c>
      <c r="G22" s="549"/>
      <c r="H22" s="334">
        <f t="shared" si="2"/>
        <v>0</v>
      </c>
    </row>
    <row r="23" spans="1:30" s="351" customFormat="1" ht="20.100000000000001" customHeight="1">
      <c r="A23" s="331">
        <v>5</v>
      </c>
      <c r="B23" s="347" t="s">
        <v>1550</v>
      </c>
      <c r="C23" s="352" t="s">
        <v>1430</v>
      </c>
      <c r="D23" s="348">
        <v>4</v>
      </c>
      <c r="E23" s="548"/>
      <c r="F23" s="329">
        <f>D23*E23</f>
        <v>0</v>
      </c>
      <c r="G23" s="549"/>
      <c r="H23" s="334">
        <f t="shared" si="2"/>
        <v>0</v>
      </c>
    </row>
    <row r="24" spans="1:30" s="351" customFormat="1" ht="20.100000000000001" customHeight="1">
      <c r="A24" s="331">
        <v>6</v>
      </c>
      <c r="B24" s="347" t="s">
        <v>1551</v>
      </c>
      <c r="C24" s="352" t="s">
        <v>123</v>
      </c>
      <c r="D24" s="348">
        <v>33</v>
      </c>
      <c r="E24" s="329"/>
      <c r="F24" s="329"/>
      <c r="G24" s="549"/>
      <c r="H24" s="334">
        <f t="shared" si="2"/>
        <v>0</v>
      </c>
    </row>
    <row r="25" spans="1:30" s="351" customFormat="1" ht="20.100000000000001" customHeight="1">
      <c r="A25" s="331">
        <v>7</v>
      </c>
      <c r="B25" s="347" t="s">
        <v>1552</v>
      </c>
      <c r="C25" s="352" t="s">
        <v>123</v>
      </c>
      <c r="D25" s="348">
        <v>33</v>
      </c>
      <c r="E25" s="329"/>
      <c r="F25" s="329"/>
      <c r="G25" s="549"/>
      <c r="H25" s="334">
        <f t="shared" si="2"/>
        <v>0</v>
      </c>
    </row>
    <row r="26" spans="1:30" s="351" customFormat="1" ht="20.100000000000001" customHeight="1">
      <c r="A26" s="331">
        <v>8</v>
      </c>
      <c r="B26" s="347" t="s">
        <v>1553</v>
      </c>
      <c r="C26" s="352" t="s">
        <v>128</v>
      </c>
      <c r="D26" s="348">
        <v>12</v>
      </c>
      <c r="E26" s="329"/>
      <c r="F26" s="329"/>
      <c r="G26" s="549"/>
      <c r="H26" s="334">
        <f t="shared" si="2"/>
        <v>0</v>
      </c>
    </row>
    <row r="27" spans="1:30" s="351" customFormat="1" ht="20.100000000000001" customHeight="1">
      <c r="A27" s="331">
        <v>9</v>
      </c>
      <c r="B27" s="347" t="s">
        <v>1645</v>
      </c>
      <c r="C27" s="352" t="s">
        <v>96</v>
      </c>
      <c r="D27" s="348">
        <v>17</v>
      </c>
      <c r="E27" s="548"/>
      <c r="F27" s="329">
        <f>D27*E27</f>
        <v>0</v>
      </c>
      <c r="G27" s="549"/>
      <c r="H27" s="334">
        <f t="shared" si="2"/>
        <v>0</v>
      </c>
    </row>
    <row r="28" spans="1:30" s="351" customFormat="1" ht="20.100000000000001" customHeight="1">
      <c r="A28" s="331">
        <v>10</v>
      </c>
      <c r="B28" s="347" t="s">
        <v>1646</v>
      </c>
      <c r="C28" s="352" t="s">
        <v>96</v>
      </c>
      <c r="D28" s="348">
        <v>17</v>
      </c>
      <c r="E28" s="548"/>
      <c r="F28" s="329">
        <f>D28*E28</f>
        <v>0</v>
      </c>
      <c r="G28" s="334"/>
      <c r="H28" s="334"/>
    </row>
    <row r="29" spans="1:30" s="351" customFormat="1" ht="20.100000000000001" customHeight="1">
      <c r="A29" s="331">
        <v>11</v>
      </c>
      <c r="B29" s="347" t="s">
        <v>1647</v>
      </c>
      <c r="C29" s="352" t="s">
        <v>123</v>
      </c>
      <c r="D29" s="348">
        <v>68</v>
      </c>
      <c r="E29" s="329"/>
      <c r="F29" s="329"/>
      <c r="G29" s="549"/>
      <c r="H29" s="334">
        <f>D29*G29</f>
        <v>0</v>
      </c>
    </row>
    <row r="30" spans="1:30" s="351" customFormat="1" ht="20.100000000000001" customHeight="1">
      <c r="A30" s="331">
        <v>12</v>
      </c>
      <c r="B30" s="347" t="s">
        <v>1648</v>
      </c>
      <c r="C30" s="352" t="s">
        <v>96</v>
      </c>
      <c r="D30" s="348">
        <v>17</v>
      </c>
      <c r="E30" s="329"/>
      <c r="F30" s="329"/>
      <c r="G30" s="549"/>
      <c r="H30" s="334">
        <f>D30*G30</f>
        <v>0</v>
      </c>
    </row>
    <row r="31" spans="1:30" s="351" customFormat="1" ht="20.100000000000001" customHeight="1">
      <c r="A31" s="331">
        <v>13</v>
      </c>
      <c r="B31" s="347" t="s">
        <v>1524</v>
      </c>
      <c r="C31" s="352" t="s">
        <v>1430</v>
      </c>
      <c r="D31" s="348">
        <v>1</v>
      </c>
      <c r="E31" s="548"/>
      <c r="F31" s="329">
        <f>D31*E31</f>
        <v>0</v>
      </c>
      <c r="G31" s="334"/>
      <c r="H31" s="334"/>
    </row>
    <row r="32" spans="1:30" s="351" customFormat="1" ht="20.100000000000001" customHeight="1">
      <c r="A32" s="331">
        <v>14</v>
      </c>
      <c r="B32" s="347" t="s">
        <v>1480</v>
      </c>
      <c r="C32" s="352" t="s">
        <v>1430</v>
      </c>
      <c r="D32" s="348">
        <v>1</v>
      </c>
      <c r="E32" s="329"/>
      <c r="F32" s="329"/>
      <c r="G32" s="549"/>
      <c r="H32" s="334">
        <f>D32*G32</f>
        <v>0</v>
      </c>
    </row>
    <row r="33" spans="1:8" s="351" customFormat="1" ht="20.100000000000001" customHeight="1">
      <c r="A33" s="331">
        <v>15</v>
      </c>
      <c r="B33" s="347" t="s">
        <v>1555</v>
      </c>
      <c r="C33" s="352" t="s">
        <v>1430</v>
      </c>
      <c r="D33" s="348">
        <v>1</v>
      </c>
      <c r="E33" s="329"/>
      <c r="F33" s="329"/>
      <c r="G33" s="549"/>
      <c r="H33" s="334">
        <f>D33*G33</f>
        <v>0</v>
      </c>
    </row>
    <row r="34" spans="1:8" s="351" customFormat="1" ht="20.100000000000001" customHeight="1">
      <c r="A34" s="331">
        <v>16</v>
      </c>
      <c r="B34" s="347" t="s">
        <v>1556</v>
      </c>
      <c r="C34" s="352" t="s">
        <v>1430</v>
      </c>
      <c r="D34" s="348">
        <v>1</v>
      </c>
      <c r="E34" s="329"/>
      <c r="F34" s="329"/>
      <c r="G34" s="549"/>
      <c r="H34" s="334">
        <f>D34*G34</f>
        <v>0</v>
      </c>
    </row>
    <row r="35" spans="1:8" s="351" customFormat="1" ht="20.100000000000001" customHeight="1">
      <c r="A35" s="331">
        <v>17</v>
      </c>
      <c r="B35" s="347" t="s">
        <v>1440</v>
      </c>
      <c r="C35" s="352" t="s">
        <v>1430</v>
      </c>
      <c r="D35" s="348">
        <v>1</v>
      </c>
      <c r="E35" s="329"/>
      <c r="F35" s="329"/>
      <c r="G35" s="549"/>
      <c r="H35" s="334">
        <f>D35*G35</f>
        <v>0</v>
      </c>
    </row>
    <row r="36" spans="1:8" s="351" customFormat="1" ht="20.100000000000001" customHeight="1">
      <c r="A36" s="331">
        <v>18</v>
      </c>
      <c r="B36" s="428" t="s">
        <v>1527</v>
      </c>
      <c r="C36" s="429"/>
      <c r="D36" s="430"/>
      <c r="E36" s="356"/>
      <c r="F36" s="356">
        <f>SUM(F19:F35)</f>
        <v>0</v>
      </c>
      <c r="G36" s="357"/>
      <c r="H36" s="357">
        <f>SUM(H19:H35)</f>
        <v>0</v>
      </c>
    </row>
    <row r="37" spans="1:8" ht="10.5" customHeight="1">
      <c r="A37" s="331"/>
      <c r="B37" s="382"/>
      <c r="C37" s="382"/>
      <c r="D37" s="383"/>
      <c r="E37" s="383"/>
      <c r="F37" s="384"/>
      <c r="G37" s="378"/>
    </row>
    <row r="38" spans="1:8" s="351" customFormat="1" ht="20.100000000000001" customHeight="1">
      <c r="A38" s="331"/>
      <c r="B38" s="347" t="s">
        <v>1557</v>
      </c>
      <c r="C38" s="352"/>
      <c r="D38" s="348"/>
      <c r="E38" s="329"/>
      <c r="F38" s="329"/>
      <c r="G38" s="334"/>
      <c r="H38" s="334"/>
    </row>
    <row r="39" spans="1:8" s="351" customFormat="1" ht="20.100000000000001" customHeight="1">
      <c r="A39" s="331"/>
      <c r="B39" s="385" t="s">
        <v>1558</v>
      </c>
      <c r="C39" s="352"/>
      <c r="D39" s="348"/>
      <c r="E39" s="329"/>
      <c r="F39" s="329"/>
      <c r="G39" s="334"/>
      <c r="H39" s="334"/>
    </row>
    <row r="40" spans="1:8" ht="18" customHeight="1">
      <c r="A40" s="331"/>
      <c r="G40" s="378"/>
    </row>
  </sheetData>
  <sheetProtection algorithmName="SHA-512" hashValue="eKHuTsY/BSDS5QMo1+xlHefAFy68eyyruZ0bhdYGTitSjPYD+PuVt2XCK9R3Co/53WFwwkQOxa/0SW9hJzYpog==" saltValue="0XXb2pEnurqzXN3+suEBbg==" spinCount="100000" sheet="1" objects="1" scenarios="1" formatColumns="0"/>
  <pageMargins left="0.7" right="0.7" top="0.78740157499999996" bottom="0.78740157499999996" header="0.3" footer="0.3"/>
  <pageSetup paperSize="9" scale="75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BE51"/>
  <sheetViews>
    <sheetView zoomScaleNormal="100" workbookViewId="0">
      <selection activeCell="E25" activeCellId="1" sqref="C25:C26 E25:E2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1367</v>
      </c>
      <c r="D2" s="82" t="s">
        <v>1132</v>
      </c>
      <c r="E2" s="83"/>
      <c r="F2" s="84" t="s">
        <v>30</v>
      </c>
      <c r="G2" s="85" t="s">
        <v>1134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1131</v>
      </c>
      <c r="B5" s="95"/>
      <c r="C5" s="96" t="s">
        <v>1132</v>
      </c>
      <c r="D5" s="97"/>
      <c r="E5" s="95"/>
      <c r="F5" s="90" t="s">
        <v>33</v>
      </c>
      <c r="G5" s="91" t="s">
        <v>123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9" t="s">
        <v>219</v>
      </c>
      <c r="D8" s="609"/>
      <c r="E8" s="610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9"/>
      <c r="D9" s="609"/>
      <c r="E9" s="610"/>
      <c r="F9" s="90"/>
      <c r="G9" s="111"/>
      <c r="H9" s="112"/>
    </row>
    <row r="10" spans="1:57">
      <c r="A10" s="106" t="s">
        <v>40</v>
      </c>
      <c r="B10" s="90"/>
      <c r="C10" s="609" t="s">
        <v>218</v>
      </c>
      <c r="D10" s="609"/>
      <c r="E10" s="609"/>
      <c r="F10" s="113"/>
      <c r="G10" s="114"/>
      <c r="H10" s="115"/>
    </row>
    <row r="11" spans="1:57" ht="13.5" customHeight="1">
      <c r="A11" s="106" t="s">
        <v>41</v>
      </c>
      <c r="B11" s="90"/>
      <c r="C11" s="582" t="s">
        <v>217</v>
      </c>
      <c r="D11" s="582"/>
      <c r="E11" s="582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83"/>
      <c r="D12" s="583"/>
      <c r="E12" s="583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'IO05 Rek'!E12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'IO05 Rek'!F12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'IO05 Rek'!H12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'IO05 Rek'!G12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'IO05 Rek'!I12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7" t="s">
        <v>56</v>
      </c>
      <c r="B23" s="608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3"/>
      <c r="D25" s="112" t="s">
        <v>60</v>
      </c>
      <c r="E25" s="443"/>
      <c r="F25" s="153" t="s">
        <v>60</v>
      </c>
      <c r="G25" s="154"/>
    </row>
    <row r="26" spans="1:7" ht="37.5" customHeight="1">
      <c r="A26" s="142" t="s">
        <v>61</v>
      </c>
      <c r="B26" s="155"/>
      <c r="C26" s="543"/>
      <c r="D26" s="112" t="s">
        <v>61</v>
      </c>
      <c r="E26" s="443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2">
        <f>C23-F32</f>
        <v>0</v>
      </c>
      <c r="G30" s="603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2">
        <f>ROUND(PRODUCT(F30,C31/100),0)</f>
        <v>0</v>
      </c>
      <c r="G31" s="603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2">
        <v>0</v>
      </c>
      <c r="G32" s="603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2">
        <f>ROUND(PRODUCT(F32,C33/100),0)</f>
        <v>0</v>
      </c>
      <c r="G33" s="603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4">
        <f>ROUND(SUM(F30:F33),0)</f>
        <v>0</v>
      </c>
      <c r="G34" s="605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06"/>
      <c r="C37" s="606"/>
      <c r="D37" s="606"/>
      <c r="E37" s="606"/>
      <c r="F37" s="606"/>
      <c r="G37" s="606"/>
      <c r="H37" s="1" t="s">
        <v>1</v>
      </c>
    </row>
    <row r="38" spans="1:8" ht="12.75" customHeight="1">
      <c r="A38" s="170"/>
      <c r="B38" s="606"/>
      <c r="C38" s="606"/>
      <c r="D38" s="606"/>
      <c r="E38" s="606"/>
      <c r="F38" s="606"/>
      <c r="G38" s="606"/>
      <c r="H38" s="1" t="s">
        <v>1</v>
      </c>
    </row>
    <row r="39" spans="1:8">
      <c r="A39" s="170"/>
      <c r="B39" s="606"/>
      <c r="C39" s="606"/>
      <c r="D39" s="606"/>
      <c r="E39" s="606"/>
      <c r="F39" s="606"/>
      <c r="G39" s="606"/>
      <c r="H39" s="1" t="s">
        <v>1</v>
      </c>
    </row>
    <row r="40" spans="1:8">
      <c r="A40" s="170"/>
      <c r="B40" s="606"/>
      <c r="C40" s="606"/>
      <c r="D40" s="606"/>
      <c r="E40" s="606"/>
      <c r="F40" s="606"/>
      <c r="G40" s="606"/>
      <c r="H40" s="1" t="s">
        <v>1</v>
      </c>
    </row>
    <row r="41" spans="1:8">
      <c r="A41" s="170"/>
      <c r="B41" s="606"/>
      <c r="C41" s="606"/>
      <c r="D41" s="606"/>
      <c r="E41" s="606"/>
      <c r="F41" s="606"/>
      <c r="G41" s="606"/>
      <c r="H41" s="1" t="s">
        <v>1</v>
      </c>
    </row>
    <row r="42" spans="1:8">
      <c r="A42" s="170"/>
      <c r="B42" s="606"/>
      <c r="C42" s="606"/>
      <c r="D42" s="606"/>
      <c r="E42" s="606"/>
      <c r="F42" s="606"/>
      <c r="G42" s="606"/>
      <c r="H42" s="1" t="s">
        <v>1</v>
      </c>
    </row>
    <row r="43" spans="1:8">
      <c r="A43" s="170"/>
      <c r="B43" s="606"/>
      <c r="C43" s="606"/>
      <c r="D43" s="606"/>
      <c r="E43" s="606"/>
      <c r="F43" s="606"/>
      <c r="G43" s="606"/>
      <c r="H43" s="1" t="s">
        <v>1</v>
      </c>
    </row>
    <row r="44" spans="1:8" ht="12.75" customHeight="1">
      <c r="A44" s="170"/>
      <c r="B44" s="606"/>
      <c r="C44" s="606"/>
      <c r="D44" s="606"/>
      <c r="E44" s="606"/>
      <c r="F44" s="606"/>
      <c r="G44" s="606"/>
      <c r="H44" s="1" t="s">
        <v>1</v>
      </c>
    </row>
    <row r="45" spans="1:8" ht="12.75" customHeight="1">
      <c r="A45" s="170"/>
      <c r="B45" s="606"/>
      <c r="C45" s="606"/>
      <c r="D45" s="606"/>
      <c r="E45" s="606"/>
      <c r="F45" s="606"/>
      <c r="G45" s="606"/>
      <c r="H45" s="1" t="s">
        <v>1</v>
      </c>
    </row>
    <row r="46" spans="1:8">
      <c r="B46" s="601"/>
      <c r="C46" s="601"/>
      <c r="D46" s="601"/>
      <c r="E46" s="601"/>
      <c r="F46" s="601"/>
      <c r="G46" s="601"/>
    </row>
    <row r="47" spans="1:8">
      <c r="B47" s="601"/>
      <c r="C47" s="601"/>
      <c r="D47" s="601"/>
      <c r="E47" s="601"/>
      <c r="F47" s="601"/>
      <c r="G47" s="601"/>
    </row>
    <row r="48" spans="1:8">
      <c r="B48" s="601"/>
      <c r="C48" s="601"/>
      <c r="D48" s="601"/>
      <c r="E48" s="601"/>
      <c r="F48" s="601"/>
      <c r="G48" s="601"/>
    </row>
    <row r="49" spans="2:7">
      <c r="B49" s="601"/>
      <c r="C49" s="601"/>
      <c r="D49" s="601"/>
      <c r="E49" s="601"/>
      <c r="F49" s="601"/>
      <c r="G49" s="601"/>
    </row>
    <row r="50" spans="2:7">
      <c r="B50" s="601"/>
      <c r="C50" s="601"/>
      <c r="D50" s="601"/>
      <c r="E50" s="601"/>
      <c r="F50" s="601"/>
      <c r="G50" s="601"/>
    </row>
    <row r="51" spans="2:7">
      <c r="B51" s="601"/>
      <c r="C51" s="601"/>
      <c r="D51" s="601"/>
      <c r="E51" s="601"/>
      <c r="F51" s="601"/>
      <c r="G51" s="601"/>
    </row>
  </sheetData>
  <sheetProtection algorithmName="SHA-512" hashValue="ujC6mqEEQeiv13xULQ5veVs8jXhNaQnwjB//tZQvUIHnXFjEq8H8zOLIMioG8zlfj8awYzkewx4Li2x0K0xigw==" saltValue="boyy1ESCBf+5R+clpm1zzw==" spinCount="100000" sheet="1" objects="1" scenarios="1" formatColumns="0"/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I64"/>
  <sheetViews>
    <sheetView workbookViewId="0">
      <selection activeCell="E20" sqref="E20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4" t="s">
        <v>2</v>
      </c>
      <c r="B1" s="585"/>
      <c r="C1" s="171" t="s">
        <v>91</v>
      </c>
      <c r="D1" s="172"/>
      <c r="E1" s="173"/>
      <c r="F1" s="172"/>
      <c r="G1" s="174" t="s">
        <v>69</v>
      </c>
      <c r="H1" s="175" t="s">
        <v>1367</v>
      </c>
      <c r="I1" s="176"/>
    </row>
    <row r="2" spans="1:9" ht="13.5" thickBot="1">
      <c r="A2" s="586" t="s">
        <v>70</v>
      </c>
      <c r="B2" s="587"/>
      <c r="C2" s="177" t="s">
        <v>1133</v>
      </c>
      <c r="D2" s="178"/>
      <c r="E2" s="179"/>
      <c r="F2" s="178"/>
      <c r="G2" s="588" t="s">
        <v>1132</v>
      </c>
      <c r="H2" s="589"/>
      <c r="I2" s="590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'IO05 Pol'!B7</f>
        <v>1</v>
      </c>
      <c r="B7" s="59" t="str">
        <f>'IO05 Pol'!C7</f>
        <v>Zemní práce</v>
      </c>
      <c r="D7" s="189"/>
      <c r="E7" s="261">
        <f>'IO05 Pol'!BA119</f>
        <v>0</v>
      </c>
      <c r="F7" s="262">
        <f>'IO05 Pol'!BB119</f>
        <v>0</v>
      </c>
      <c r="G7" s="262">
        <f>'IO05 Pol'!BC119</f>
        <v>0</v>
      </c>
      <c r="H7" s="262">
        <f>'IO05 Pol'!BD119</f>
        <v>0</v>
      </c>
      <c r="I7" s="263">
        <f>'IO05 Pol'!BE119</f>
        <v>0</v>
      </c>
    </row>
    <row r="8" spans="1:9" s="112" customFormat="1">
      <c r="A8" s="260" t="str">
        <f>'IO05 Pol'!B120</f>
        <v>2</v>
      </c>
      <c r="B8" s="59" t="str">
        <f>'IO05 Pol'!C120</f>
        <v>Základy a zvláštní zakládání</v>
      </c>
      <c r="D8" s="189"/>
      <c r="E8" s="261">
        <f>'IO05 Pol'!BA128</f>
        <v>0</v>
      </c>
      <c r="F8" s="262">
        <f>'IO05 Pol'!BB128</f>
        <v>0</v>
      </c>
      <c r="G8" s="262">
        <f>'IO05 Pol'!BC128</f>
        <v>0</v>
      </c>
      <c r="H8" s="262">
        <f>'IO05 Pol'!BD128</f>
        <v>0</v>
      </c>
      <c r="I8" s="263">
        <f>'IO05 Pol'!BE128</f>
        <v>0</v>
      </c>
    </row>
    <row r="9" spans="1:9" s="112" customFormat="1">
      <c r="A9" s="260" t="str">
        <f>'IO05 Pol'!B129</f>
        <v>45</v>
      </c>
      <c r="B9" s="59" t="str">
        <f>'IO05 Pol'!C129</f>
        <v>Podkladní a vedlejší konstrukce</v>
      </c>
      <c r="D9" s="189"/>
      <c r="E9" s="261">
        <f>'IO05 Pol'!BA154</f>
        <v>0</v>
      </c>
      <c r="F9" s="262">
        <f>'IO05 Pol'!BB154</f>
        <v>0</v>
      </c>
      <c r="G9" s="262">
        <f>'IO05 Pol'!BC154</f>
        <v>0</v>
      </c>
      <c r="H9" s="262">
        <f>'IO05 Pol'!BD154</f>
        <v>0</v>
      </c>
      <c r="I9" s="263">
        <f>'IO05 Pol'!BE154</f>
        <v>0</v>
      </c>
    </row>
    <row r="10" spans="1:9" s="112" customFormat="1">
      <c r="A10" s="260" t="str">
        <f>'IO05 Pol'!B155</f>
        <v>8</v>
      </c>
      <c r="B10" s="59" t="str">
        <f>'IO05 Pol'!C155</f>
        <v>Trubní vedení</v>
      </c>
      <c r="D10" s="189"/>
      <c r="E10" s="261">
        <f>'IO05 Pol'!BA340</f>
        <v>0</v>
      </c>
      <c r="F10" s="262">
        <f>'IO05 Pol'!BB340</f>
        <v>0</v>
      </c>
      <c r="G10" s="262">
        <f>'IO05 Pol'!BC340</f>
        <v>0</v>
      </c>
      <c r="H10" s="262">
        <f>'IO05 Pol'!BD340</f>
        <v>0</v>
      </c>
      <c r="I10" s="263">
        <f>'IO05 Pol'!BE340</f>
        <v>0</v>
      </c>
    </row>
    <row r="11" spans="1:9" s="112" customFormat="1" ht="13.5" thickBot="1">
      <c r="A11" s="260" t="str">
        <f>'IO05 Pol'!B341</f>
        <v>99</v>
      </c>
      <c r="B11" s="59" t="str">
        <f>'IO05 Pol'!C341</f>
        <v>Staveništní přesun hmot</v>
      </c>
      <c r="D11" s="189"/>
      <c r="E11" s="261">
        <f>'IO05 Pol'!BA343</f>
        <v>0</v>
      </c>
      <c r="F11" s="262">
        <f>'IO05 Pol'!BB343</f>
        <v>0</v>
      </c>
      <c r="G11" s="262">
        <f>'IO05 Pol'!BC343</f>
        <v>0</v>
      </c>
      <c r="H11" s="262">
        <f>'IO05 Pol'!BD343</f>
        <v>0</v>
      </c>
      <c r="I11" s="263">
        <f>'IO05 Pol'!BE343</f>
        <v>0</v>
      </c>
    </row>
    <row r="12" spans="1:9" s="14" customFormat="1" ht="13.5" thickBot="1">
      <c r="A12" s="190"/>
      <c r="B12" s="191" t="s">
        <v>73</v>
      </c>
      <c r="C12" s="191"/>
      <c r="D12" s="192"/>
      <c r="E12" s="193">
        <f>SUM(E7:E11)</f>
        <v>0</v>
      </c>
      <c r="F12" s="194">
        <f>SUM(F7:F11)</f>
        <v>0</v>
      </c>
      <c r="G12" s="194">
        <f>SUM(G7:G11)</f>
        <v>0</v>
      </c>
      <c r="H12" s="194">
        <f>SUM(H7:H11)</f>
        <v>0</v>
      </c>
      <c r="I12" s="195">
        <f>SUM(I7:I11)</f>
        <v>0</v>
      </c>
    </row>
    <row r="13" spans="1:9">
      <c r="A13" s="112"/>
      <c r="B13" s="112"/>
      <c r="C13" s="112"/>
      <c r="D13" s="112"/>
      <c r="E13" s="112"/>
      <c r="F13" s="112"/>
      <c r="G13" s="112"/>
      <c r="H13" s="112"/>
      <c r="I13" s="112"/>
    </row>
    <row r="15" spans="1:9">
      <c r="B15" s="14"/>
      <c r="F15" s="196"/>
      <c r="G15" s="197"/>
      <c r="H15" s="197"/>
      <c r="I15" s="43"/>
    </row>
    <row r="16" spans="1:9">
      <c r="F16" s="196"/>
      <c r="G16" s="197"/>
      <c r="H16" s="197"/>
      <c r="I16" s="43"/>
    </row>
    <row r="17" spans="6:9">
      <c r="F17" s="196"/>
      <c r="G17" s="197"/>
      <c r="H17" s="197"/>
      <c r="I17" s="43"/>
    </row>
    <row r="18" spans="6:9">
      <c r="F18" s="196"/>
      <c r="G18" s="197"/>
      <c r="H18" s="197"/>
      <c r="I18" s="43"/>
    </row>
    <row r="19" spans="6:9">
      <c r="F19" s="196"/>
      <c r="G19" s="197"/>
      <c r="H19" s="197"/>
      <c r="I19" s="43"/>
    </row>
    <row r="20" spans="6:9">
      <c r="F20" s="196"/>
      <c r="G20" s="197"/>
      <c r="H20" s="197"/>
      <c r="I20" s="43"/>
    </row>
    <row r="21" spans="6:9">
      <c r="F21" s="196"/>
      <c r="G21" s="197"/>
      <c r="H21" s="197"/>
      <c r="I21" s="43"/>
    </row>
    <row r="22" spans="6:9">
      <c r="F22" s="196"/>
      <c r="G22" s="197"/>
      <c r="H22" s="197"/>
      <c r="I22" s="43"/>
    </row>
    <row r="23" spans="6:9">
      <c r="F23" s="196"/>
      <c r="G23" s="197"/>
      <c r="H23" s="197"/>
      <c r="I23" s="43"/>
    </row>
    <row r="24" spans="6:9">
      <c r="F24" s="196"/>
      <c r="G24" s="197"/>
      <c r="H24" s="197"/>
      <c r="I24" s="43"/>
    </row>
    <row r="25" spans="6:9">
      <c r="F25" s="196"/>
      <c r="G25" s="197"/>
      <c r="H25" s="197"/>
      <c r="I25" s="43"/>
    </row>
    <row r="26" spans="6:9">
      <c r="F26" s="196"/>
      <c r="G26" s="197"/>
      <c r="H26" s="197"/>
      <c r="I26" s="43"/>
    </row>
    <row r="27" spans="6:9">
      <c r="F27" s="196"/>
      <c r="G27" s="197"/>
      <c r="H27" s="197"/>
      <c r="I27" s="43"/>
    </row>
    <row r="28" spans="6:9">
      <c r="F28" s="196"/>
      <c r="G28" s="197"/>
      <c r="H28" s="197"/>
      <c r="I28" s="43"/>
    </row>
    <row r="29" spans="6:9">
      <c r="F29" s="196"/>
      <c r="G29" s="197"/>
      <c r="H29" s="197"/>
      <c r="I29" s="43"/>
    </row>
    <row r="30" spans="6:9">
      <c r="F30" s="196"/>
      <c r="G30" s="197"/>
      <c r="H30" s="197"/>
      <c r="I30" s="43"/>
    </row>
    <row r="31" spans="6:9">
      <c r="F31" s="196"/>
      <c r="G31" s="197"/>
      <c r="H31" s="197"/>
      <c r="I31" s="43"/>
    </row>
    <row r="32" spans="6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</sheetData>
  <sheetProtection algorithmName="SHA-512" hashValue="qq1HulPR9vNeWB60tm/cRSZfzjjgo3Qn9K9MyaVkEBQ6lHhx2M99IQp+nxuhu4myVU9A/vXLvpn7AoiCealbkQ==" saltValue="mSRSz9LIpRIcr3Dyr6WUZw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CB416"/>
  <sheetViews>
    <sheetView showGridLines="0" showZeros="0" zoomScaleNormal="100" zoomScaleSheetLayoutView="100" workbookViewId="0">
      <pane ySplit="6" topLeftCell="A7" activePane="bottomLeft" state="frozen"/>
      <selection pane="bottomLeft" activeCell="F8" sqref="F8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6" t="s">
        <v>74</v>
      </c>
      <c r="B1" s="596"/>
      <c r="C1" s="596"/>
      <c r="D1" s="596"/>
      <c r="E1" s="596"/>
      <c r="F1" s="596"/>
      <c r="G1" s="596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4" t="s">
        <v>2</v>
      </c>
      <c r="B3" s="585"/>
      <c r="C3" s="171" t="s">
        <v>91</v>
      </c>
      <c r="D3" s="202"/>
      <c r="E3" s="203" t="s">
        <v>75</v>
      </c>
      <c r="F3" s="204" t="str">
        <f>'IO05 Rek'!H1</f>
        <v>IO05</v>
      </c>
      <c r="G3" s="205"/>
    </row>
    <row r="4" spans="1:80" ht="13.5" thickBot="1">
      <c r="A4" s="597" t="s">
        <v>70</v>
      </c>
      <c r="B4" s="587"/>
      <c r="C4" s="177" t="s">
        <v>1133</v>
      </c>
      <c r="D4" s="206"/>
      <c r="E4" s="598" t="str">
        <f>'IO05 Rek'!G2</f>
        <v>Dešťová kanalizace</v>
      </c>
      <c r="F4" s="599"/>
      <c r="G4" s="600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1135</v>
      </c>
      <c r="C8" s="228" t="s">
        <v>1136</v>
      </c>
      <c r="D8" s="229" t="s">
        <v>128</v>
      </c>
      <c r="E8" s="230">
        <v>91.319599999999994</v>
      </c>
      <c r="F8" s="545"/>
      <c r="G8" s="231">
        <f>E8*F8</f>
        <v>0</v>
      </c>
      <c r="H8" s="232">
        <v>0</v>
      </c>
      <c r="I8" s="233">
        <f>E8*H8</f>
        <v>0</v>
      </c>
      <c r="J8" s="232">
        <v>0</v>
      </c>
      <c r="K8" s="233">
        <f>E8*J8</f>
        <v>0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 ht="56.25">
      <c r="A9" s="234"/>
      <c r="B9" s="235"/>
      <c r="C9" s="593" t="s">
        <v>240</v>
      </c>
      <c r="D9" s="594"/>
      <c r="E9" s="594"/>
      <c r="F9" s="594"/>
      <c r="G9" s="595"/>
      <c r="I9" s="236"/>
      <c r="K9" s="236"/>
      <c r="L9" s="237" t="s">
        <v>240</v>
      </c>
      <c r="O9" s="225">
        <v>3</v>
      </c>
    </row>
    <row r="10" spans="1:80">
      <c r="A10" s="234"/>
      <c r="B10" s="238"/>
      <c r="C10" s="591" t="s">
        <v>1137</v>
      </c>
      <c r="D10" s="592"/>
      <c r="E10" s="239">
        <v>0</v>
      </c>
      <c r="F10" s="240"/>
      <c r="G10" s="241"/>
      <c r="H10" s="242"/>
      <c r="I10" s="236"/>
      <c r="J10" s="243"/>
      <c r="K10" s="236"/>
      <c r="M10" s="237" t="s">
        <v>1137</v>
      </c>
      <c r="O10" s="225"/>
    </row>
    <row r="11" spans="1:80">
      <c r="A11" s="234"/>
      <c r="B11" s="238"/>
      <c r="C11" s="591" t="s">
        <v>1138</v>
      </c>
      <c r="D11" s="592"/>
      <c r="E11" s="239">
        <v>0</v>
      </c>
      <c r="F11" s="240"/>
      <c r="G11" s="241"/>
      <c r="H11" s="242"/>
      <c r="I11" s="236"/>
      <c r="J11" s="243"/>
      <c r="K11" s="236"/>
      <c r="M11" s="237" t="s">
        <v>1138</v>
      </c>
      <c r="O11" s="225"/>
    </row>
    <row r="12" spans="1:80">
      <c r="A12" s="234"/>
      <c r="B12" s="238"/>
      <c r="C12" s="611" t="s">
        <v>230</v>
      </c>
      <c r="D12" s="592"/>
      <c r="E12" s="264">
        <v>0</v>
      </c>
      <c r="F12" s="240"/>
      <c r="G12" s="241"/>
      <c r="H12" s="242"/>
      <c r="I12" s="236"/>
      <c r="J12" s="243"/>
      <c r="K12" s="236"/>
      <c r="M12" s="237" t="s">
        <v>230</v>
      </c>
      <c r="O12" s="225"/>
    </row>
    <row r="13" spans="1:80">
      <c r="A13" s="234"/>
      <c r="B13" s="238"/>
      <c r="C13" s="611" t="s">
        <v>1139</v>
      </c>
      <c r="D13" s="592"/>
      <c r="E13" s="264">
        <v>36.72</v>
      </c>
      <c r="F13" s="240"/>
      <c r="G13" s="241"/>
      <c r="H13" s="242"/>
      <c r="I13" s="236"/>
      <c r="J13" s="243"/>
      <c r="K13" s="236"/>
      <c r="M13" s="237" t="s">
        <v>1139</v>
      </c>
      <c r="O13" s="225"/>
    </row>
    <row r="14" spans="1:80">
      <c r="A14" s="234"/>
      <c r="B14" s="238"/>
      <c r="C14" s="611" t="s">
        <v>1140</v>
      </c>
      <c r="D14" s="592"/>
      <c r="E14" s="264">
        <v>26.128</v>
      </c>
      <c r="F14" s="240"/>
      <c r="G14" s="241"/>
      <c r="H14" s="242"/>
      <c r="I14" s="236"/>
      <c r="J14" s="243"/>
      <c r="K14" s="236"/>
      <c r="M14" s="237" t="s">
        <v>1140</v>
      </c>
      <c r="O14" s="225"/>
    </row>
    <row r="15" spans="1:80">
      <c r="A15" s="234"/>
      <c r="B15" s="238"/>
      <c r="C15" s="611" t="s">
        <v>1141</v>
      </c>
      <c r="D15" s="592"/>
      <c r="E15" s="264">
        <v>24.751999999999999</v>
      </c>
      <c r="F15" s="240"/>
      <c r="G15" s="241"/>
      <c r="H15" s="242"/>
      <c r="I15" s="236"/>
      <c r="J15" s="243"/>
      <c r="K15" s="236"/>
      <c r="M15" s="237" t="s">
        <v>1141</v>
      </c>
      <c r="O15" s="225"/>
    </row>
    <row r="16" spans="1:80">
      <c r="A16" s="234"/>
      <c r="B16" s="238"/>
      <c r="C16" s="611" t="s">
        <v>1142</v>
      </c>
      <c r="D16" s="592"/>
      <c r="E16" s="264">
        <v>24.99</v>
      </c>
      <c r="F16" s="240"/>
      <c r="G16" s="241"/>
      <c r="H16" s="242"/>
      <c r="I16" s="236"/>
      <c r="J16" s="243"/>
      <c r="K16" s="236"/>
      <c r="M16" s="237" t="s">
        <v>1142</v>
      </c>
      <c r="O16" s="225"/>
    </row>
    <row r="17" spans="1:15">
      <c r="A17" s="234"/>
      <c r="B17" s="238"/>
      <c r="C17" s="611" t="s">
        <v>1143</v>
      </c>
      <c r="D17" s="592"/>
      <c r="E17" s="264">
        <v>3.5327999999999999</v>
      </c>
      <c r="F17" s="240"/>
      <c r="G17" s="241"/>
      <c r="H17" s="242"/>
      <c r="I17" s="236"/>
      <c r="J17" s="243"/>
      <c r="K17" s="236"/>
      <c r="M17" s="237" t="s">
        <v>1143</v>
      </c>
      <c r="O17" s="225"/>
    </row>
    <row r="18" spans="1:15">
      <c r="A18" s="234"/>
      <c r="B18" s="238"/>
      <c r="C18" s="611" t="s">
        <v>1144</v>
      </c>
      <c r="D18" s="592"/>
      <c r="E18" s="264">
        <v>1.9456</v>
      </c>
      <c r="F18" s="240"/>
      <c r="G18" s="241"/>
      <c r="H18" s="242"/>
      <c r="I18" s="236"/>
      <c r="J18" s="243"/>
      <c r="K18" s="236"/>
      <c r="M18" s="237" t="s">
        <v>1144</v>
      </c>
      <c r="O18" s="225"/>
    </row>
    <row r="19" spans="1:15">
      <c r="A19" s="234"/>
      <c r="B19" s="238"/>
      <c r="C19" s="611" t="s">
        <v>1145</v>
      </c>
      <c r="D19" s="592"/>
      <c r="E19" s="264">
        <v>1.536</v>
      </c>
      <c r="F19" s="240"/>
      <c r="G19" s="241"/>
      <c r="H19" s="242"/>
      <c r="I19" s="236"/>
      <c r="J19" s="243"/>
      <c r="K19" s="236"/>
      <c r="M19" s="237" t="s">
        <v>1145</v>
      </c>
      <c r="O19" s="225"/>
    </row>
    <row r="20" spans="1:15">
      <c r="A20" s="234"/>
      <c r="B20" s="238"/>
      <c r="C20" s="611" t="s">
        <v>1146</v>
      </c>
      <c r="D20" s="592"/>
      <c r="E20" s="264">
        <v>21.56</v>
      </c>
      <c r="F20" s="240"/>
      <c r="G20" s="241"/>
      <c r="H20" s="242"/>
      <c r="I20" s="236"/>
      <c r="J20" s="243"/>
      <c r="K20" s="236"/>
      <c r="M20" s="237" t="s">
        <v>1146</v>
      </c>
      <c r="O20" s="225"/>
    </row>
    <row r="21" spans="1:15">
      <c r="A21" s="234"/>
      <c r="B21" s="238"/>
      <c r="C21" s="611" t="s">
        <v>1147</v>
      </c>
      <c r="D21" s="592"/>
      <c r="E21" s="264">
        <v>3.9424000000000001</v>
      </c>
      <c r="F21" s="240"/>
      <c r="G21" s="241"/>
      <c r="H21" s="242"/>
      <c r="I21" s="236"/>
      <c r="J21" s="243"/>
      <c r="K21" s="236"/>
      <c r="M21" s="237" t="s">
        <v>1147</v>
      </c>
      <c r="O21" s="225"/>
    </row>
    <row r="22" spans="1:15">
      <c r="A22" s="234"/>
      <c r="B22" s="238"/>
      <c r="C22" s="611" t="s">
        <v>1148</v>
      </c>
      <c r="D22" s="592"/>
      <c r="E22" s="264">
        <v>1.024</v>
      </c>
      <c r="F22" s="240"/>
      <c r="G22" s="241"/>
      <c r="H22" s="242"/>
      <c r="I22" s="236"/>
      <c r="J22" s="243"/>
      <c r="K22" s="236"/>
      <c r="M22" s="237" t="s">
        <v>1148</v>
      </c>
      <c r="O22" s="225"/>
    </row>
    <row r="23" spans="1:15">
      <c r="A23" s="234"/>
      <c r="B23" s="238"/>
      <c r="C23" s="611" t="s">
        <v>1149</v>
      </c>
      <c r="D23" s="592"/>
      <c r="E23" s="264">
        <v>0</v>
      </c>
      <c r="F23" s="240"/>
      <c r="G23" s="241"/>
      <c r="H23" s="242"/>
      <c r="I23" s="236"/>
      <c r="J23" s="243"/>
      <c r="K23" s="236"/>
      <c r="M23" s="237" t="s">
        <v>1149</v>
      </c>
      <c r="O23" s="225"/>
    </row>
    <row r="24" spans="1:15">
      <c r="A24" s="234"/>
      <c r="B24" s="238"/>
      <c r="C24" s="611" t="s">
        <v>1150</v>
      </c>
      <c r="D24" s="592"/>
      <c r="E24" s="264">
        <v>8.2620000000000005</v>
      </c>
      <c r="F24" s="240"/>
      <c r="G24" s="241"/>
      <c r="H24" s="242"/>
      <c r="I24" s="236"/>
      <c r="J24" s="243"/>
      <c r="K24" s="236"/>
      <c r="M24" s="237" t="s">
        <v>1150</v>
      </c>
      <c r="O24" s="225"/>
    </row>
    <row r="25" spans="1:15">
      <c r="A25" s="234"/>
      <c r="B25" s="238"/>
      <c r="C25" s="611" t="s">
        <v>1151</v>
      </c>
      <c r="D25" s="592"/>
      <c r="E25" s="264">
        <v>0.97199999999999998</v>
      </c>
      <c r="F25" s="240"/>
      <c r="G25" s="241"/>
      <c r="H25" s="242"/>
      <c r="I25" s="236"/>
      <c r="J25" s="243"/>
      <c r="K25" s="236"/>
      <c r="M25" s="237" t="s">
        <v>1151</v>
      </c>
      <c r="O25" s="225"/>
    </row>
    <row r="26" spans="1:15">
      <c r="A26" s="234"/>
      <c r="B26" s="238"/>
      <c r="C26" s="611" t="s">
        <v>1152</v>
      </c>
      <c r="D26" s="592"/>
      <c r="E26" s="264">
        <v>3.78</v>
      </c>
      <c r="F26" s="240"/>
      <c r="G26" s="241"/>
      <c r="H26" s="242"/>
      <c r="I26" s="236"/>
      <c r="J26" s="243"/>
      <c r="K26" s="236"/>
      <c r="M26" s="237" t="s">
        <v>1152</v>
      </c>
      <c r="O26" s="225"/>
    </row>
    <row r="27" spans="1:15">
      <c r="A27" s="234"/>
      <c r="B27" s="238"/>
      <c r="C27" s="611" t="s">
        <v>1153</v>
      </c>
      <c r="D27" s="592"/>
      <c r="E27" s="264">
        <v>0</v>
      </c>
      <c r="F27" s="240"/>
      <c r="G27" s="241"/>
      <c r="H27" s="242"/>
      <c r="I27" s="236"/>
      <c r="J27" s="243"/>
      <c r="K27" s="236"/>
      <c r="M27" s="237" t="s">
        <v>1153</v>
      </c>
      <c r="O27" s="225"/>
    </row>
    <row r="28" spans="1:15">
      <c r="A28" s="234"/>
      <c r="B28" s="238"/>
      <c r="C28" s="611" t="s">
        <v>1154</v>
      </c>
      <c r="D28" s="592"/>
      <c r="E28" s="264">
        <v>4.9000000000000004</v>
      </c>
      <c r="F28" s="240"/>
      <c r="G28" s="241"/>
      <c r="H28" s="242"/>
      <c r="I28" s="236"/>
      <c r="J28" s="243"/>
      <c r="K28" s="236"/>
      <c r="M28" s="237" t="s">
        <v>1154</v>
      </c>
      <c r="O28" s="225"/>
    </row>
    <row r="29" spans="1:15">
      <c r="A29" s="234"/>
      <c r="B29" s="238"/>
      <c r="C29" s="611" t="s">
        <v>1155</v>
      </c>
      <c r="D29" s="592"/>
      <c r="E29" s="264">
        <v>2.2639999999999998</v>
      </c>
      <c r="F29" s="240"/>
      <c r="G29" s="241"/>
      <c r="H29" s="242"/>
      <c r="I29" s="236"/>
      <c r="J29" s="243"/>
      <c r="K29" s="236"/>
      <c r="M29" s="237" t="s">
        <v>1155</v>
      </c>
      <c r="O29" s="225"/>
    </row>
    <row r="30" spans="1:15">
      <c r="A30" s="234"/>
      <c r="B30" s="238"/>
      <c r="C30" s="611" t="s">
        <v>1156</v>
      </c>
      <c r="D30" s="592"/>
      <c r="E30" s="264">
        <v>4.7544000000000004</v>
      </c>
      <c r="F30" s="240"/>
      <c r="G30" s="241"/>
      <c r="H30" s="242"/>
      <c r="I30" s="236"/>
      <c r="J30" s="243"/>
      <c r="K30" s="236"/>
      <c r="M30" s="237" t="s">
        <v>1156</v>
      </c>
      <c r="O30" s="225"/>
    </row>
    <row r="31" spans="1:15">
      <c r="A31" s="234"/>
      <c r="B31" s="238"/>
      <c r="C31" s="611" t="s">
        <v>1157</v>
      </c>
      <c r="D31" s="592"/>
      <c r="E31" s="264">
        <v>5.6</v>
      </c>
      <c r="F31" s="240"/>
      <c r="G31" s="241"/>
      <c r="H31" s="242"/>
      <c r="I31" s="236"/>
      <c r="J31" s="243"/>
      <c r="K31" s="236"/>
      <c r="M31" s="237" t="s">
        <v>1157</v>
      </c>
      <c r="O31" s="225"/>
    </row>
    <row r="32" spans="1:15">
      <c r="A32" s="234"/>
      <c r="B32" s="238"/>
      <c r="C32" s="611" t="s">
        <v>1158</v>
      </c>
      <c r="D32" s="592"/>
      <c r="E32" s="264">
        <v>2.8</v>
      </c>
      <c r="F32" s="240"/>
      <c r="G32" s="241"/>
      <c r="H32" s="242"/>
      <c r="I32" s="236"/>
      <c r="J32" s="243"/>
      <c r="K32" s="236"/>
      <c r="M32" s="237" t="s">
        <v>1158</v>
      </c>
      <c r="O32" s="225"/>
    </row>
    <row r="33" spans="1:80">
      <c r="A33" s="234"/>
      <c r="B33" s="238"/>
      <c r="C33" s="611" t="s">
        <v>1159</v>
      </c>
      <c r="D33" s="592"/>
      <c r="E33" s="264">
        <v>2.1760000000000002</v>
      </c>
      <c r="F33" s="240"/>
      <c r="G33" s="241"/>
      <c r="H33" s="242"/>
      <c r="I33" s="236"/>
      <c r="J33" s="243"/>
      <c r="K33" s="236"/>
      <c r="M33" s="237" t="s">
        <v>1159</v>
      </c>
      <c r="O33" s="225"/>
    </row>
    <row r="34" spans="1:80">
      <c r="A34" s="234"/>
      <c r="B34" s="238"/>
      <c r="C34" s="611" t="s">
        <v>1160</v>
      </c>
      <c r="D34" s="592"/>
      <c r="E34" s="264">
        <v>1</v>
      </c>
      <c r="F34" s="240"/>
      <c r="G34" s="241"/>
      <c r="H34" s="242"/>
      <c r="I34" s="236"/>
      <c r="J34" s="243"/>
      <c r="K34" s="236"/>
      <c r="M34" s="237" t="s">
        <v>1160</v>
      </c>
      <c r="O34" s="225"/>
    </row>
    <row r="35" spans="1:80">
      <c r="A35" s="234"/>
      <c r="B35" s="238"/>
      <c r="C35" s="611" t="s">
        <v>233</v>
      </c>
      <c r="D35" s="592"/>
      <c r="E35" s="264">
        <v>182.63919999999999</v>
      </c>
      <c r="F35" s="240"/>
      <c r="G35" s="241"/>
      <c r="H35" s="242"/>
      <c r="I35" s="236"/>
      <c r="J35" s="243"/>
      <c r="K35" s="236"/>
      <c r="M35" s="237" t="s">
        <v>233</v>
      </c>
      <c r="O35" s="225"/>
    </row>
    <row r="36" spans="1:80">
      <c r="A36" s="234"/>
      <c r="B36" s="238"/>
      <c r="C36" s="591" t="s">
        <v>1161</v>
      </c>
      <c r="D36" s="592"/>
      <c r="E36" s="239">
        <v>91.319599999999994</v>
      </c>
      <c r="F36" s="240"/>
      <c r="G36" s="241"/>
      <c r="H36" s="242"/>
      <c r="I36" s="236"/>
      <c r="J36" s="243"/>
      <c r="K36" s="236"/>
      <c r="M36" s="237" t="s">
        <v>1161</v>
      </c>
      <c r="O36" s="225"/>
    </row>
    <row r="37" spans="1:80">
      <c r="A37" s="226">
        <v>2</v>
      </c>
      <c r="B37" s="227" t="s">
        <v>1162</v>
      </c>
      <c r="C37" s="228" t="s">
        <v>1163</v>
      </c>
      <c r="D37" s="229" t="s">
        <v>128</v>
      </c>
      <c r="E37" s="230">
        <v>91.319599999999994</v>
      </c>
      <c r="F37" s="545"/>
      <c r="G37" s="231">
        <f>E37*F37</f>
        <v>0</v>
      </c>
      <c r="H37" s="232">
        <v>0</v>
      </c>
      <c r="I37" s="233">
        <f>E37*H37</f>
        <v>0</v>
      </c>
      <c r="J37" s="232">
        <v>0</v>
      </c>
      <c r="K37" s="233">
        <f>E37*J37</f>
        <v>0</v>
      </c>
      <c r="O37" s="225">
        <v>2</v>
      </c>
      <c r="AA37" s="198">
        <v>1</v>
      </c>
      <c r="AB37" s="198">
        <v>1</v>
      </c>
      <c r="AC37" s="198">
        <v>1</v>
      </c>
      <c r="AZ37" s="198">
        <v>1</v>
      </c>
      <c r="BA37" s="198">
        <f>IF(AZ37=1,G37,0)</f>
        <v>0</v>
      </c>
      <c r="BB37" s="198">
        <f>IF(AZ37=2,G37,0)</f>
        <v>0</v>
      </c>
      <c r="BC37" s="198">
        <f>IF(AZ37=3,G37,0)</f>
        <v>0</v>
      </c>
      <c r="BD37" s="198">
        <f>IF(AZ37=4,G37,0)</f>
        <v>0</v>
      </c>
      <c r="BE37" s="198">
        <f>IF(AZ37=5,G37,0)</f>
        <v>0</v>
      </c>
      <c r="CA37" s="225">
        <v>1</v>
      </c>
      <c r="CB37" s="225">
        <v>1</v>
      </c>
    </row>
    <row r="38" spans="1:80" ht="56.25">
      <c r="A38" s="234"/>
      <c r="B38" s="235"/>
      <c r="C38" s="593" t="s">
        <v>240</v>
      </c>
      <c r="D38" s="594"/>
      <c r="E38" s="594"/>
      <c r="F38" s="594"/>
      <c r="G38" s="595"/>
      <c r="I38" s="236"/>
      <c r="K38" s="236"/>
      <c r="L38" s="237" t="s">
        <v>240</v>
      </c>
      <c r="O38" s="225">
        <v>3</v>
      </c>
    </row>
    <row r="39" spans="1:80">
      <c r="A39" s="234"/>
      <c r="B39" s="238"/>
      <c r="C39" s="591" t="s">
        <v>1137</v>
      </c>
      <c r="D39" s="592"/>
      <c r="E39" s="239">
        <v>0</v>
      </c>
      <c r="F39" s="240"/>
      <c r="G39" s="241"/>
      <c r="H39" s="242"/>
      <c r="I39" s="236"/>
      <c r="J39" s="243"/>
      <c r="K39" s="236"/>
      <c r="M39" s="237" t="s">
        <v>1137</v>
      </c>
      <c r="O39" s="225"/>
    </row>
    <row r="40" spans="1:80">
      <c r="A40" s="234"/>
      <c r="B40" s="238"/>
      <c r="C40" s="591" t="s">
        <v>1138</v>
      </c>
      <c r="D40" s="592"/>
      <c r="E40" s="239">
        <v>0</v>
      </c>
      <c r="F40" s="240"/>
      <c r="G40" s="241"/>
      <c r="H40" s="242"/>
      <c r="I40" s="236"/>
      <c r="J40" s="243"/>
      <c r="K40" s="236"/>
      <c r="M40" s="237" t="s">
        <v>1138</v>
      </c>
      <c r="O40" s="225"/>
    </row>
    <row r="41" spans="1:80">
      <c r="A41" s="234"/>
      <c r="B41" s="238"/>
      <c r="C41" s="611" t="s">
        <v>230</v>
      </c>
      <c r="D41" s="592"/>
      <c r="E41" s="264">
        <v>0</v>
      </c>
      <c r="F41" s="240"/>
      <c r="G41" s="241"/>
      <c r="H41" s="242"/>
      <c r="I41" s="236"/>
      <c r="J41" s="243"/>
      <c r="K41" s="236"/>
      <c r="M41" s="237" t="s">
        <v>230</v>
      </c>
      <c r="O41" s="225"/>
    </row>
    <row r="42" spans="1:80">
      <c r="A42" s="234"/>
      <c r="B42" s="238"/>
      <c r="C42" s="611" t="s">
        <v>1139</v>
      </c>
      <c r="D42" s="592"/>
      <c r="E42" s="264">
        <v>36.72</v>
      </c>
      <c r="F42" s="240"/>
      <c r="G42" s="241"/>
      <c r="H42" s="242"/>
      <c r="I42" s="236"/>
      <c r="J42" s="243"/>
      <c r="K42" s="236"/>
      <c r="M42" s="237" t="s">
        <v>1139</v>
      </c>
      <c r="O42" s="225"/>
    </row>
    <row r="43" spans="1:80">
      <c r="A43" s="234"/>
      <c r="B43" s="238"/>
      <c r="C43" s="611" t="s">
        <v>1140</v>
      </c>
      <c r="D43" s="592"/>
      <c r="E43" s="264">
        <v>26.128</v>
      </c>
      <c r="F43" s="240"/>
      <c r="G43" s="241"/>
      <c r="H43" s="242"/>
      <c r="I43" s="236"/>
      <c r="J43" s="243"/>
      <c r="K43" s="236"/>
      <c r="M43" s="237" t="s">
        <v>1140</v>
      </c>
      <c r="O43" s="225"/>
    </row>
    <row r="44" spans="1:80">
      <c r="A44" s="234"/>
      <c r="B44" s="238"/>
      <c r="C44" s="611" t="s">
        <v>1141</v>
      </c>
      <c r="D44" s="592"/>
      <c r="E44" s="264">
        <v>24.751999999999999</v>
      </c>
      <c r="F44" s="240"/>
      <c r="G44" s="241"/>
      <c r="H44" s="242"/>
      <c r="I44" s="236"/>
      <c r="J44" s="243"/>
      <c r="K44" s="236"/>
      <c r="M44" s="237" t="s">
        <v>1141</v>
      </c>
      <c r="O44" s="225"/>
    </row>
    <row r="45" spans="1:80">
      <c r="A45" s="234"/>
      <c r="B45" s="238"/>
      <c r="C45" s="611" t="s">
        <v>1142</v>
      </c>
      <c r="D45" s="592"/>
      <c r="E45" s="264">
        <v>24.99</v>
      </c>
      <c r="F45" s="240"/>
      <c r="G45" s="241"/>
      <c r="H45" s="242"/>
      <c r="I45" s="236"/>
      <c r="J45" s="243"/>
      <c r="K45" s="236"/>
      <c r="M45" s="237" t="s">
        <v>1142</v>
      </c>
      <c r="O45" s="225"/>
    </row>
    <row r="46" spans="1:80">
      <c r="A46" s="234"/>
      <c r="B46" s="238"/>
      <c r="C46" s="611" t="s">
        <v>1143</v>
      </c>
      <c r="D46" s="592"/>
      <c r="E46" s="264">
        <v>3.5327999999999999</v>
      </c>
      <c r="F46" s="240"/>
      <c r="G46" s="241"/>
      <c r="H46" s="242"/>
      <c r="I46" s="236"/>
      <c r="J46" s="243"/>
      <c r="K46" s="236"/>
      <c r="M46" s="237" t="s">
        <v>1143</v>
      </c>
      <c r="O46" s="225"/>
    </row>
    <row r="47" spans="1:80">
      <c r="A47" s="234"/>
      <c r="B47" s="238"/>
      <c r="C47" s="611" t="s">
        <v>1144</v>
      </c>
      <c r="D47" s="592"/>
      <c r="E47" s="264">
        <v>1.9456</v>
      </c>
      <c r="F47" s="240"/>
      <c r="G47" s="241"/>
      <c r="H47" s="242"/>
      <c r="I47" s="236"/>
      <c r="J47" s="243"/>
      <c r="K47" s="236"/>
      <c r="M47" s="237" t="s">
        <v>1144</v>
      </c>
      <c r="O47" s="225"/>
    </row>
    <row r="48" spans="1:80">
      <c r="A48" s="234"/>
      <c r="B48" s="238"/>
      <c r="C48" s="611" t="s">
        <v>1145</v>
      </c>
      <c r="D48" s="592"/>
      <c r="E48" s="264">
        <v>1.536</v>
      </c>
      <c r="F48" s="240"/>
      <c r="G48" s="241"/>
      <c r="H48" s="242"/>
      <c r="I48" s="236"/>
      <c r="J48" s="243"/>
      <c r="K48" s="236"/>
      <c r="M48" s="237" t="s">
        <v>1145</v>
      </c>
      <c r="O48" s="225"/>
    </row>
    <row r="49" spans="1:15">
      <c r="A49" s="234"/>
      <c r="B49" s="238"/>
      <c r="C49" s="611" t="s">
        <v>1146</v>
      </c>
      <c r="D49" s="592"/>
      <c r="E49" s="264">
        <v>21.56</v>
      </c>
      <c r="F49" s="240"/>
      <c r="G49" s="241"/>
      <c r="H49" s="242"/>
      <c r="I49" s="236"/>
      <c r="J49" s="243"/>
      <c r="K49" s="236"/>
      <c r="M49" s="237" t="s">
        <v>1146</v>
      </c>
      <c r="O49" s="225"/>
    </row>
    <row r="50" spans="1:15">
      <c r="A50" s="234"/>
      <c r="B50" s="238"/>
      <c r="C50" s="611" t="s">
        <v>1147</v>
      </c>
      <c r="D50" s="592"/>
      <c r="E50" s="264">
        <v>3.9424000000000001</v>
      </c>
      <c r="F50" s="240"/>
      <c r="G50" s="241"/>
      <c r="H50" s="242"/>
      <c r="I50" s="236"/>
      <c r="J50" s="243"/>
      <c r="K50" s="236"/>
      <c r="M50" s="237" t="s">
        <v>1147</v>
      </c>
      <c r="O50" s="225"/>
    </row>
    <row r="51" spans="1:15">
      <c r="A51" s="234"/>
      <c r="B51" s="238"/>
      <c r="C51" s="611" t="s">
        <v>1148</v>
      </c>
      <c r="D51" s="592"/>
      <c r="E51" s="264">
        <v>1.024</v>
      </c>
      <c r="F51" s="240"/>
      <c r="G51" s="241"/>
      <c r="H51" s="242"/>
      <c r="I51" s="236"/>
      <c r="J51" s="243"/>
      <c r="K51" s="236"/>
      <c r="M51" s="237" t="s">
        <v>1148</v>
      </c>
      <c r="O51" s="225"/>
    </row>
    <row r="52" spans="1:15">
      <c r="A52" s="234"/>
      <c r="B52" s="238"/>
      <c r="C52" s="611" t="s">
        <v>1149</v>
      </c>
      <c r="D52" s="592"/>
      <c r="E52" s="264">
        <v>0</v>
      </c>
      <c r="F52" s="240"/>
      <c r="G52" s="241"/>
      <c r="H52" s="242"/>
      <c r="I52" s="236"/>
      <c r="J52" s="243"/>
      <c r="K52" s="236"/>
      <c r="M52" s="237" t="s">
        <v>1149</v>
      </c>
      <c r="O52" s="225"/>
    </row>
    <row r="53" spans="1:15">
      <c r="A53" s="234"/>
      <c r="B53" s="238"/>
      <c r="C53" s="611" t="s">
        <v>1150</v>
      </c>
      <c r="D53" s="592"/>
      <c r="E53" s="264">
        <v>8.2620000000000005</v>
      </c>
      <c r="F53" s="240"/>
      <c r="G53" s="241"/>
      <c r="H53" s="242"/>
      <c r="I53" s="236"/>
      <c r="J53" s="243"/>
      <c r="K53" s="236"/>
      <c r="M53" s="237" t="s">
        <v>1150</v>
      </c>
      <c r="O53" s="225"/>
    </row>
    <row r="54" spans="1:15">
      <c r="A54" s="234"/>
      <c r="B54" s="238"/>
      <c r="C54" s="611" t="s">
        <v>1151</v>
      </c>
      <c r="D54" s="592"/>
      <c r="E54" s="264">
        <v>0.97199999999999998</v>
      </c>
      <c r="F54" s="240"/>
      <c r="G54" s="241"/>
      <c r="H54" s="242"/>
      <c r="I54" s="236"/>
      <c r="J54" s="243"/>
      <c r="K54" s="236"/>
      <c r="M54" s="237" t="s">
        <v>1151</v>
      </c>
      <c r="O54" s="225"/>
    </row>
    <row r="55" spans="1:15">
      <c r="A55" s="234"/>
      <c r="B55" s="238"/>
      <c r="C55" s="611" t="s">
        <v>1152</v>
      </c>
      <c r="D55" s="592"/>
      <c r="E55" s="264">
        <v>3.78</v>
      </c>
      <c r="F55" s="240"/>
      <c r="G55" s="241"/>
      <c r="H55" s="242"/>
      <c r="I55" s="236"/>
      <c r="J55" s="243"/>
      <c r="K55" s="236"/>
      <c r="M55" s="237" t="s">
        <v>1152</v>
      </c>
      <c r="O55" s="225"/>
    </row>
    <row r="56" spans="1:15">
      <c r="A56" s="234"/>
      <c r="B56" s="238"/>
      <c r="C56" s="611" t="s">
        <v>1153</v>
      </c>
      <c r="D56" s="592"/>
      <c r="E56" s="264">
        <v>0</v>
      </c>
      <c r="F56" s="240"/>
      <c r="G56" s="241"/>
      <c r="H56" s="242"/>
      <c r="I56" s="236"/>
      <c r="J56" s="243"/>
      <c r="K56" s="236"/>
      <c r="M56" s="237" t="s">
        <v>1153</v>
      </c>
      <c r="O56" s="225"/>
    </row>
    <row r="57" spans="1:15">
      <c r="A57" s="234"/>
      <c r="B57" s="238"/>
      <c r="C57" s="611" t="s">
        <v>1154</v>
      </c>
      <c r="D57" s="592"/>
      <c r="E57" s="264">
        <v>4.9000000000000004</v>
      </c>
      <c r="F57" s="240"/>
      <c r="G57" s="241"/>
      <c r="H57" s="242"/>
      <c r="I57" s="236"/>
      <c r="J57" s="243"/>
      <c r="K57" s="236"/>
      <c r="M57" s="237" t="s">
        <v>1154</v>
      </c>
      <c r="O57" s="225"/>
    </row>
    <row r="58" spans="1:15">
      <c r="A58" s="234"/>
      <c r="B58" s="238"/>
      <c r="C58" s="611" t="s">
        <v>1155</v>
      </c>
      <c r="D58" s="592"/>
      <c r="E58" s="264">
        <v>2.2639999999999998</v>
      </c>
      <c r="F58" s="240"/>
      <c r="G58" s="241"/>
      <c r="H58" s="242"/>
      <c r="I58" s="236"/>
      <c r="J58" s="243"/>
      <c r="K58" s="236"/>
      <c r="M58" s="237" t="s">
        <v>1155</v>
      </c>
      <c r="O58" s="225"/>
    </row>
    <row r="59" spans="1:15">
      <c r="A59" s="234"/>
      <c r="B59" s="238"/>
      <c r="C59" s="611" t="s">
        <v>1156</v>
      </c>
      <c r="D59" s="592"/>
      <c r="E59" s="264">
        <v>4.7544000000000004</v>
      </c>
      <c r="F59" s="240"/>
      <c r="G59" s="241"/>
      <c r="H59" s="242"/>
      <c r="I59" s="236"/>
      <c r="J59" s="243"/>
      <c r="K59" s="236"/>
      <c r="M59" s="237" t="s">
        <v>1156</v>
      </c>
      <c r="O59" s="225"/>
    </row>
    <row r="60" spans="1:15">
      <c r="A60" s="234"/>
      <c r="B60" s="238"/>
      <c r="C60" s="611" t="s">
        <v>1157</v>
      </c>
      <c r="D60" s="592"/>
      <c r="E60" s="264">
        <v>5.6</v>
      </c>
      <c r="F60" s="240"/>
      <c r="G60" s="241"/>
      <c r="H60" s="242"/>
      <c r="I60" s="236"/>
      <c r="J60" s="243"/>
      <c r="K60" s="236"/>
      <c r="M60" s="237" t="s">
        <v>1157</v>
      </c>
      <c r="O60" s="225"/>
    </row>
    <row r="61" spans="1:15">
      <c r="A61" s="234"/>
      <c r="B61" s="238"/>
      <c r="C61" s="611" t="s">
        <v>1158</v>
      </c>
      <c r="D61" s="592"/>
      <c r="E61" s="264">
        <v>2.8</v>
      </c>
      <c r="F61" s="240"/>
      <c r="G61" s="241"/>
      <c r="H61" s="242"/>
      <c r="I61" s="236"/>
      <c r="J61" s="243"/>
      <c r="K61" s="236"/>
      <c r="M61" s="237" t="s">
        <v>1158</v>
      </c>
      <c r="O61" s="225"/>
    </row>
    <row r="62" spans="1:15">
      <c r="A62" s="234"/>
      <c r="B62" s="238"/>
      <c r="C62" s="611" t="s">
        <v>1159</v>
      </c>
      <c r="D62" s="592"/>
      <c r="E62" s="264">
        <v>2.1760000000000002</v>
      </c>
      <c r="F62" s="240"/>
      <c r="G62" s="241"/>
      <c r="H62" s="242"/>
      <c r="I62" s="236"/>
      <c r="J62" s="243"/>
      <c r="K62" s="236"/>
      <c r="M62" s="237" t="s">
        <v>1159</v>
      </c>
      <c r="O62" s="225"/>
    </row>
    <row r="63" spans="1:15">
      <c r="A63" s="234"/>
      <c r="B63" s="238"/>
      <c r="C63" s="611" t="s">
        <v>1160</v>
      </c>
      <c r="D63" s="592"/>
      <c r="E63" s="264">
        <v>1</v>
      </c>
      <c r="F63" s="240"/>
      <c r="G63" s="241"/>
      <c r="H63" s="242"/>
      <c r="I63" s="236"/>
      <c r="J63" s="243"/>
      <c r="K63" s="236"/>
      <c r="M63" s="237" t="s">
        <v>1160</v>
      </c>
      <c r="O63" s="225"/>
    </row>
    <row r="64" spans="1:15">
      <c r="A64" s="234"/>
      <c r="B64" s="238"/>
      <c r="C64" s="611" t="s">
        <v>233</v>
      </c>
      <c r="D64" s="592"/>
      <c r="E64" s="264">
        <v>182.63919999999999</v>
      </c>
      <c r="F64" s="240"/>
      <c r="G64" s="241"/>
      <c r="H64" s="242"/>
      <c r="I64" s="236"/>
      <c r="J64" s="243"/>
      <c r="K64" s="236"/>
      <c r="M64" s="237" t="s">
        <v>233</v>
      </c>
      <c r="O64" s="225"/>
    </row>
    <row r="65" spans="1:80">
      <c r="A65" s="234"/>
      <c r="B65" s="238"/>
      <c r="C65" s="591" t="s">
        <v>1164</v>
      </c>
      <c r="D65" s="592"/>
      <c r="E65" s="239">
        <v>91.319599999999994</v>
      </c>
      <c r="F65" s="240"/>
      <c r="G65" s="241"/>
      <c r="H65" s="242"/>
      <c r="I65" s="236"/>
      <c r="J65" s="243"/>
      <c r="K65" s="236"/>
      <c r="M65" s="237" t="s">
        <v>1164</v>
      </c>
      <c r="O65" s="225"/>
    </row>
    <row r="66" spans="1:80" ht="22.5">
      <c r="A66" s="226">
        <v>3</v>
      </c>
      <c r="B66" s="227" t="s">
        <v>1165</v>
      </c>
      <c r="C66" s="228" t="s">
        <v>1166</v>
      </c>
      <c r="D66" s="229" t="s">
        <v>96</v>
      </c>
      <c r="E66" s="230">
        <v>196.36099999999999</v>
      </c>
      <c r="F66" s="545"/>
      <c r="G66" s="231">
        <f>E66*F66</f>
        <v>0</v>
      </c>
      <c r="H66" s="232">
        <v>0</v>
      </c>
      <c r="I66" s="233">
        <f>E66*H66</f>
        <v>0</v>
      </c>
      <c r="J66" s="232">
        <v>0</v>
      </c>
      <c r="K66" s="233">
        <f>E66*J66</f>
        <v>0</v>
      </c>
      <c r="O66" s="225">
        <v>2</v>
      </c>
      <c r="AA66" s="198">
        <v>1</v>
      </c>
      <c r="AB66" s="198">
        <v>1</v>
      </c>
      <c r="AC66" s="198">
        <v>1</v>
      </c>
      <c r="AZ66" s="198">
        <v>1</v>
      </c>
      <c r="BA66" s="198">
        <f>IF(AZ66=1,G66,0)</f>
        <v>0</v>
      </c>
      <c r="BB66" s="198">
        <f>IF(AZ66=2,G66,0)</f>
        <v>0</v>
      </c>
      <c r="BC66" s="198">
        <f>IF(AZ66=3,G66,0)</f>
        <v>0</v>
      </c>
      <c r="BD66" s="198">
        <f>IF(AZ66=4,G66,0)</f>
        <v>0</v>
      </c>
      <c r="BE66" s="198">
        <f>IF(AZ66=5,G66,0)</f>
        <v>0</v>
      </c>
      <c r="CA66" s="225">
        <v>1</v>
      </c>
      <c r="CB66" s="225">
        <v>1</v>
      </c>
    </row>
    <row r="67" spans="1:80">
      <c r="A67" s="234"/>
      <c r="B67" s="235"/>
      <c r="C67" s="593" t="s">
        <v>1167</v>
      </c>
      <c r="D67" s="594"/>
      <c r="E67" s="594"/>
      <c r="F67" s="594"/>
      <c r="G67" s="595"/>
      <c r="I67" s="236"/>
      <c r="K67" s="236"/>
      <c r="L67" s="237" t="s">
        <v>1167</v>
      </c>
      <c r="O67" s="225">
        <v>3</v>
      </c>
    </row>
    <row r="68" spans="1:80">
      <c r="A68" s="234"/>
      <c r="B68" s="235"/>
      <c r="C68" s="593" t="s">
        <v>1168</v>
      </c>
      <c r="D68" s="594"/>
      <c r="E68" s="594"/>
      <c r="F68" s="594"/>
      <c r="G68" s="595"/>
      <c r="I68" s="236"/>
      <c r="K68" s="236"/>
      <c r="L68" s="237" t="s">
        <v>1168</v>
      </c>
      <c r="O68" s="225">
        <v>3</v>
      </c>
    </row>
    <row r="69" spans="1:80">
      <c r="A69" s="234"/>
      <c r="B69" s="235"/>
      <c r="C69" s="593" t="s">
        <v>1169</v>
      </c>
      <c r="D69" s="594"/>
      <c r="E69" s="594"/>
      <c r="F69" s="594"/>
      <c r="G69" s="595"/>
      <c r="I69" s="236"/>
      <c r="K69" s="236"/>
      <c r="L69" s="237" t="s">
        <v>1169</v>
      </c>
      <c r="O69" s="225">
        <v>3</v>
      </c>
    </row>
    <row r="70" spans="1:80">
      <c r="A70" s="234"/>
      <c r="B70" s="235"/>
      <c r="C70" s="593" t="s">
        <v>1170</v>
      </c>
      <c r="D70" s="594"/>
      <c r="E70" s="594"/>
      <c r="F70" s="594"/>
      <c r="G70" s="595"/>
      <c r="I70" s="236"/>
      <c r="K70" s="236"/>
      <c r="L70" s="237" t="s">
        <v>1170</v>
      </c>
      <c r="O70" s="225">
        <v>3</v>
      </c>
    </row>
    <row r="71" spans="1:80">
      <c r="A71" s="234"/>
      <c r="B71" s="235"/>
      <c r="C71" s="593" t="s">
        <v>1171</v>
      </c>
      <c r="D71" s="594"/>
      <c r="E71" s="594"/>
      <c r="F71" s="594"/>
      <c r="G71" s="595"/>
      <c r="I71" s="236"/>
      <c r="K71" s="236"/>
      <c r="L71" s="237" t="s">
        <v>1171</v>
      </c>
      <c r="O71" s="225">
        <v>3</v>
      </c>
    </row>
    <row r="72" spans="1:80">
      <c r="A72" s="234"/>
      <c r="B72" s="235"/>
      <c r="C72" s="593" t="s">
        <v>1172</v>
      </c>
      <c r="D72" s="594"/>
      <c r="E72" s="594"/>
      <c r="F72" s="594"/>
      <c r="G72" s="595"/>
      <c r="I72" s="236"/>
      <c r="K72" s="236"/>
      <c r="L72" s="237" t="s">
        <v>1172</v>
      </c>
      <c r="O72" s="225">
        <v>3</v>
      </c>
    </row>
    <row r="73" spans="1:80">
      <c r="A73" s="234"/>
      <c r="B73" s="238"/>
      <c r="C73" s="591" t="s">
        <v>1137</v>
      </c>
      <c r="D73" s="592"/>
      <c r="E73" s="239">
        <v>0</v>
      </c>
      <c r="F73" s="240"/>
      <c r="G73" s="241"/>
      <c r="H73" s="242"/>
      <c r="I73" s="236"/>
      <c r="J73" s="243"/>
      <c r="K73" s="236"/>
      <c r="M73" s="237" t="s">
        <v>1137</v>
      </c>
      <c r="O73" s="225"/>
    </row>
    <row r="74" spans="1:80">
      <c r="A74" s="234"/>
      <c r="B74" s="238"/>
      <c r="C74" s="591" t="s">
        <v>1138</v>
      </c>
      <c r="D74" s="592"/>
      <c r="E74" s="239">
        <v>0</v>
      </c>
      <c r="F74" s="240"/>
      <c r="G74" s="241"/>
      <c r="H74" s="242"/>
      <c r="I74" s="236"/>
      <c r="J74" s="243"/>
      <c r="K74" s="236"/>
      <c r="M74" s="237" t="s">
        <v>1138</v>
      </c>
      <c r="O74" s="225"/>
    </row>
    <row r="75" spans="1:80">
      <c r="A75" s="234"/>
      <c r="B75" s="238"/>
      <c r="C75" s="591" t="s">
        <v>1173</v>
      </c>
      <c r="D75" s="592"/>
      <c r="E75" s="239">
        <v>36.72</v>
      </c>
      <c r="F75" s="240"/>
      <c r="G75" s="241"/>
      <c r="H75" s="242"/>
      <c r="I75" s="236"/>
      <c r="J75" s="243"/>
      <c r="K75" s="236"/>
      <c r="M75" s="237" t="s">
        <v>1173</v>
      </c>
      <c r="O75" s="225"/>
    </row>
    <row r="76" spans="1:80">
      <c r="A76" s="234"/>
      <c r="B76" s="238"/>
      <c r="C76" s="591" t="s">
        <v>1174</v>
      </c>
      <c r="D76" s="592"/>
      <c r="E76" s="239">
        <v>26.128</v>
      </c>
      <c r="F76" s="240"/>
      <c r="G76" s="241"/>
      <c r="H76" s="242"/>
      <c r="I76" s="236"/>
      <c r="J76" s="243"/>
      <c r="K76" s="236"/>
      <c r="M76" s="237" t="s">
        <v>1174</v>
      </c>
      <c r="O76" s="225"/>
    </row>
    <row r="77" spans="1:80">
      <c r="A77" s="234"/>
      <c r="B77" s="238"/>
      <c r="C77" s="591" t="s">
        <v>1175</v>
      </c>
      <c r="D77" s="592"/>
      <c r="E77" s="239">
        <v>30.94</v>
      </c>
      <c r="F77" s="240"/>
      <c r="G77" s="241"/>
      <c r="H77" s="242"/>
      <c r="I77" s="236"/>
      <c r="J77" s="243"/>
      <c r="K77" s="236"/>
      <c r="M77" s="237" t="s">
        <v>1175</v>
      </c>
      <c r="O77" s="225"/>
    </row>
    <row r="78" spans="1:80">
      <c r="A78" s="234"/>
      <c r="B78" s="238"/>
      <c r="C78" s="591" t="s">
        <v>1176</v>
      </c>
      <c r="D78" s="592"/>
      <c r="E78" s="239">
        <v>31.237500000000001</v>
      </c>
      <c r="F78" s="240"/>
      <c r="G78" s="241"/>
      <c r="H78" s="242"/>
      <c r="I78" s="236"/>
      <c r="J78" s="243"/>
      <c r="K78" s="236"/>
      <c r="M78" s="237" t="s">
        <v>1176</v>
      </c>
      <c r="O78" s="225"/>
    </row>
    <row r="79" spans="1:80">
      <c r="A79" s="234"/>
      <c r="B79" s="238"/>
      <c r="C79" s="591" t="s">
        <v>1177</v>
      </c>
      <c r="D79" s="592"/>
      <c r="E79" s="239">
        <v>26.95</v>
      </c>
      <c r="F79" s="240"/>
      <c r="G79" s="241"/>
      <c r="H79" s="242"/>
      <c r="I79" s="236"/>
      <c r="J79" s="243"/>
      <c r="K79" s="236"/>
      <c r="M79" s="237" t="s">
        <v>1177</v>
      </c>
      <c r="O79" s="225"/>
    </row>
    <row r="80" spans="1:80">
      <c r="A80" s="234"/>
      <c r="B80" s="238"/>
      <c r="C80" s="591" t="s">
        <v>1149</v>
      </c>
      <c r="D80" s="592"/>
      <c r="E80" s="239">
        <v>0</v>
      </c>
      <c r="F80" s="240"/>
      <c r="G80" s="241"/>
      <c r="H80" s="242"/>
      <c r="I80" s="236"/>
      <c r="J80" s="243"/>
      <c r="K80" s="236"/>
      <c r="M80" s="237" t="s">
        <v>1149</v>
      </c>
      <c r="O80" s="225"/>
    </row>
    <row r="81" spans="1:80">
      <c r="A81" s="234"/>
      <c r="B81" s="238"/>
      <c r="C81" s="591" t="s">
        <v>1178</v>
      </c>
      <c r="D81" s="592"/>
      <c r="E81" s="239">
        <v>10.327500000000001</v>
      </c>
      <c r="F81" s="240"/>
      <c r="G81" s="241"/>
      <c r="H81" s="242"/>
      <c r="I81" s="236"/>
      <c r="J81" s="243"/>
      <c r="K81" s="236"/>
      <c r="M81" s="237" t="s">
        <v>1178</v>
      </c>
      <c r="O81" s="225"/>
    </row>
    <row r="82" spans="1:80">
      <c r="A82" s="234"/>
      <c r="B82" s="238"/>
      <c r="C82" s="591" t="s">
        <v>1179</v>
      </c>
      <c r="D82" s="592"/>
      <c r="E82" s="239">
        <v>1.2150000000000001</v>
      </c>
      <c r="F82" s="240"/>
      <c r="G82" s="241"/>
      <c r="H82" s="242"/>
      <c r="I82" s="236"/>
      <c r="J82" s="243"/>
      <c r="K82" s="236"/>
      <c r="M82" s="237" t="s">
        <v>1179</v>
      </c>
      <c r="O82" s="225"/>
    </row>
    <row r="83" spans="1:80">
      <c r="A83" s="234"/>
      <c r="B83" s="238"/>
      <c r="C83" s="591" t="s">
        <v>1180</v>
      </c>
      <c r="D83" s="592"/>
      <c r="E83" s="239">
        <v>4.7249999999999996</v>
      </c>
      <c r="F83" s="240"/>
      <c r="G83" s="241"/>
      <c r="H83" s="242"/>
      <c r="I83" s="236"/>
      <c r="J83" s="243"/>
      <c r="K83" s="236"/>
      <c r="M83" s="237" t="s">
        <v>1180</v>
      </c>
      <c r="O83" s="225"/>
    </row>
    <row r="84" spans="1:80">
      <c r="A84" s="234"/>
      <c r="B84" s="238"/>
      <c r="C84" s="591" t="s">
        <v>1153</v>
      </c>
      <c r="D84" s="592"/>
      <c r="E84" s="239">
        <v>0</v>
      </c>
      <c r="F84" s="240"/>
      <c r="G84" s="241"/>
      <c r="H84" s="242"/>
      <c r="I84" s="236"/>
      <c r="J84" s="243"/>
      <c r="K84" s="236"/>
      <c r="M84" s="237" t="s">
        <v>1153</v>
      </c>
      <c r="O84" s="225"/>
    </row>
    <row r="85" spans="1:80">
      <c r="A85" s="234"/>
      <c r="B85" s="238"/>
      <c r="C85" s="591" t="s">
        <v>1181</v>
      </c>
      <c r="D85" s="592"/>
      <c r="E85" s="239">
        <v>6.125</v>
      </c>
      <c r="F85" s="240"/>
      <c r="G85" s="241"/>
      <c r="H85" s="242"/>
      <c r="I85" s="236"/>
      <c r="J85" s="243"/>
      <c r="K85" s="236"/>
      <c r="M85" s="237" t="s">
        <v>1181</v>
      </c>
      <c r="O85" s="225"/>
    </row>
    <row r="86" spans="1:80">
      <c r="A86" s="234"/>
      <c r="B86" s="238"/>
      <c r="C86" s="591" t="s">
        <v>1182</v>
      </c>
      <c r="D86" s="592"/>
      <c r="E86" s="239">
        <v>2.83</v>
      </c>
      <c r="F86" s="240"/>
      <c r="G86" s="241"/>
      <c r="H86" s="242"/>
      <c r="I86" s="236"/>
      <c r="J86" s="243"/>
      <c r="K86" s="236"/>
      <c r="M86" s="237" t="s">
        <v>1182</v>
      </c>
      <c r="O86" s="225"/>
    </row>
    <row r="87" spans="1:80">
      <c r="A87" s="234"/>
      <c r="B87" s="238"/>
      <c r="C87" s="591" t="s">
        <v>1183</v>
      </c>
      <c r="D87" s="592"/>
      <c r="E87" s="239">
        <v>5.9429999999999996</v>
      </c>
      <c r="F87" s="240"/>
      <c r="G87" s="241"/>
      <c r="H87" s="242"/>
      <c r="I87" s="236"/>
      <c r="J87" s="243"/>
      <c r="K87" s="236"/>
      <c r="M87" s="237" t="s">
        <v>1183</v>
      </c>
      <c r="O87" s="225"/>
    </row>
    <row r="88" spans="1:80">
      <c r="A88" s="234"/>
      <c r="B88" s="238"/>
      <c r="C88" s="591" t="s">
        <v>1184</v>
      </c>
      <c r="D88" s="592"/>
      <c r="E88" s="239">
        <v>7</v>
      </c>
      <c r="F88" s="240"/>
      <c r="G88" s="241"/>
      <c r="H88" s="242"/>
      <c r="I88" s="236"/>
      <c r="J88" s="243"/>
      <c r="K88" s="236"/>
      <c r="M88" s="237" t="s">
        <v>1184</v>
      </c>
      <c r="O88" s="225"/>
    </row>
    <row r="89" spans="1:80">
      <c r="A89" s="234"/>
      <c r="B89" s="238"/>
      <c r="C89" s="591" t="s">
        <v>1185</v>
      </c>
      <c r="D89" s="592"/>
      <c r="E89" s="239">
        <v>3.5</v>
      </c>
      <c r="F89" s="240"/>
      <c r="G89" s="241"/>
      <c r="H89" s="242"/>
      <c r="I89" s="236"/>
      <c r="J89" s="243"/>
      <c r="K89" s="236"/>
      <c r="M89" s="237" t="s">
        <v>1185</v>
      </c>
      <c r="O89" s="225"/>
    </row>
    <row r="90" spans="1:80">
      <c r="A90" s="234"/>
      <c r="B90" s="238"/>
      <c r="C90" s="591" t="s">
        <v>1186</v>
      </c>
      <c r="D90" s="592"/>
      <c r="E90" s="239">
        <v>2.72</v>
      </c>
      <c r="F90" s="240"/>
      <c r="G90" s="241"/>
      <c r="H90" s="242"/>
      <c r="I90" s="236"/>
      <c r="J90" s="243"/>
      <c r="K90" s="236"/>
      <c r="M90" s="237" t="s">
        <v>1186</v>
      </c>
      <c r="O90" s="225"/>
    </row>
    <row r="91" spans="1:80">
      <c r="A91" s="226">
        <v>4</v>
      </c>
      <c r="B91" s="227" t="s">
        <v>134</v>
      </c>
      <c r="C91" s="228" t="s">
        <v>252</v>
      </c>
      <c r="D91" s="229" t="s">
        <v>128</v>
      </c>
      <c r="E91" s="230">
        <v>182.63919999999999</v>
      </c>
      <c r="F91" s="545"/>
      <c r="G91" s="231">
        <f>E91*F91</f>
        <v>0</v>
      </c>
      <c r="H91" s="232">
        <v>0</v>
      </c>
      <c r="I91" s="233">
        <f>E91*H91</f>
        <v>0</v>
      </c>
      <c r="J91" s="232">
        <v>0</v>
      </c>
      <c r="K91" s="233">
        <f>E91*J91</f>
        <v>0</v>
      </c>
      <c r="O91" s="225">
        <v>2</v>
      </c>
      <c r="AA91" s="198">
        <v>1</v>
      </c>
      <c r="AB91" s="198">
        <v>1</v>
      </c>
      <c r="AC91" s="198">
        <v>1</v>
      </c>
      <c r="AZ91" s="198">
        <v>1</v>
      </c>
      <c r="BA91" s="198">
        <f>IF(AZ91=1,G91,0)</f>
        <v>0</v>
      </c>
      <c r="BB91" s="198">
        <f>IF(AZ91=2,G91,0)</f>
        <v>0</v>
      </c>
      <c r="BC91" s="198">
        <f>IF(AZ91=3,G91,0)</f>
        <v>0</v>
      </c>
      <c r="BD91" s="198">
        <f>IF(AZ91=4,G91,0)</f>
        <v>0</v>
      </c>
      <c r="BE91" s="198">
        <f>IF(AZ91=5,G91,0)</f>
        <v>0</v>
      </c>
      <c r="CA91" s="225">
        <v>1</v>
      </c>
      <c r="CB91" s="225">
        <v>1</v>
      </c>
    </row>
    <row r="92" spans="1:80">
      <c r="A92" s="234"/>
      <c r="B92" s="238"/>
      <c r="C92" s="591" t="s">
        <v>1137</v>
      </c>
      <c r="D92" s="592"/>
      <c r="E92" s="239">
        <v>0</v>
      </c>
      <c r="F92" s="240"/>
      <c r="G92" s="241"/>
      <c r="H92" s="242"/>
      <c r="I92" s="236"/>
      <c r="J92" s="243"/>
      <c r="K92" s="236"/>
      <c r="M92" s="237" t="s">
        <v>1137</v>
      </c>
      <c r="O92" s="225"/>
    </row>
    <row r="93" spans="1:80">
      <c r="A93" s="234"/>
      <c r="B93" s="238"/>
      <c r="C93" s="591" t="s">
        <v>1138</v>
      </c>
      <c r="D93" s="592"/>
      <c r="E93" s="239">
        <v>0</v>
      </c>
      <c r="F93" s="240"/>
      <c r="G93" s="241"/>
      <c r="H93" s="242"/>
      <c r="I93" s="236"/>
      <c r="J93" s="243"/>
      <c r="K93" s="236"/>
      <c r="M93" s="237" t="s">
        <v>1138</v>
      </c>
      <c r="O93" s="225"/>
    </row>
    <row r="94" spans="1:80">
      <c r="A94" s="234"/>
      <c r="B94" s="238"/>
      <c r="C94" s="591" t="s">
        <v>1187</v>
      </c>
      <c r="D94" s="592"/>
      <c r="E94" s="239">
        <v>182.63919999999999</v>
      </c>
      <c r="F94" s="240"/>
      <c r="G94" s="241"/>
      <c r="H94" s="242"/>
      <c r="I94" s="236"/>
      <c r="J94" s="243"/>
      <c r="K94" s="236"/>
      <c r="M94" s="237" t="s">
        <v>1187</v>
      </c>
      <c r="O94" s="225"/>
    </row>
    <row r="95" spans="1:80" ht="22.5">
      <c r="A95" s="226">
        <v>5</v>
      </c>
      <c r="B95" s="227" t="s">
        <v>1188</v>
      </c>
      <c r="C95" s="228" t="s">
        <v>1189</v>
      </c>
      <c r="D95" s="229" t="s">
        <v>128</v>
      </c>
      <c r="E95" s="230">
        <v>102.66</v>
      </c>
      <c r="F95" s="545"/>
      <c r="G95" s="231">
        <f>E95*F95</f>
        <v>0</v>
      </c>
      <c r="H95" s="232">
        <v>0</v>
      </c>
      <c r="I95" s="233">
        <f>E95*H95</f>
        <v>0</v>
      </c>
      <c r="J95" s="232">
        <v>0</v>
      </c>
      <c r="K95" s="233">
        <f>E95*J95</f>
        <v>0</v>
      </c>
      <c r="O95" s="225">
        <v>2</v>
      </c>
      <c r="AA95" s="198">
        <v>1</v>
      </c>
      <c r="AB95" s="198">
        <v>1</v>
      </c>
      <c r="AC95" s="198">
        <v>1</v>
      </c>
      <c r="AZ95" s="198">
        <v>1</v>
      </c>
      <c r="BA95" s="198">
        <f>IF(AZ95=1,G95,0)</f>
        <v>0</v>
      </c>
      <c r="BB95" s="198">
        <f>IF(AZ95=2,G95,0)</f>
        <v>0</v>
      </c>
      <c r="BC95" s="198">
        <f>IF(AZ95=3,G95,0)</f>
        <v>0</v>
      </c>
      <c r="BD95" s="198">
        <f>IF(AZ95=4,G95,0)</f>
        <v>0</v>
      </c>
      <c r="BE95" s="198">
        <f>IF(AZ95=5,G95,0)</f>
        <v>0</v>
      </c>
      <c r="CA95" s="225">
        <v>1</v>
      </c>
      <c r="CB95" s="225">
        <v>1</v>
      </c>
    </row>
    <row r="96" spans="1:80">
      <c r="A96" s="234"/>
      <c r="B96" s="238"/>
      <c r="C96" s="591" t="s">
        <v>1137</v>
      </c>
      <c r="D96" s="592"/>
      <c r="E96" s="239">
        <v>0</v>
      </c>
      <c r="F96" s="240"/>
      <c r="G96" s="241"/>
      <c r="H96" s="242"/>
      <c r="I96" s="236"/>
      <c r="J96" s="243"/>
      <c r="K96" s="236"/>
      <c r="M96" s="237" t="s">
        <v>1137</v>
      </c>
      <c r="O96" s="225"/>
    </row>
    <row r="97" spans="1:80">
      <c r="A97" s="234"/>
      <c r="B97" s="238"/>
      <c r="C97" s="591" t="s">
        <v>1138</v>
      </c>
      <c r="D97" s="592"/>
      <c r="E97" s="239">
        <v>0</v>
      </c>
      <c r="F97" s="240"/>
      <c r="G97" s="241"/>
      <c r="H97" s="242"/>
      <c r="I97" s="236"/>
      <c r="J97" s="243"/>
      <c r="K97" s="236"/>
      <c r="M97" s="237" t="s">
        <v>1138</v>
      </c>
      <c r="O97" s="225"/>
    </row>
    <row r="98" spans="1:80">
      <c r="A98" s="234"/>
      <c r="B98" s="238"/>
      <c r="C98" s="591" t="s">
        <v>1190</v>
      </c>
      <c r="D98" s="592"/>
      <c r="E98" s="239">
        <v>182.63919999999999</v>
      </c>
      <c r="F98" s="240"/>
      <c r="G98" s="241"/>
      <c r="H98" s="242"/>
      <c r="I98" s="236"/>
      <c r="J98" s="243"/>
      <c r="K98" s="236"/>
      <c r="M98" s="237" t="s">
        <v>1190</v>
      </c>
      <c r="O98" s="225"/>
    </row>
    <row r="99" spans="1:80">
      <c r="A99" s="234"/>
      <c r="B99" s="238"/>
      <c r="C99" s="591" t="s">
        <v>1191</v>
      </c>
      <c r="D99" s="592"/>
      <c r="E99" s="239">
        <v>0</v>
      </c>
      <c r="F99" s="240"/>
      <c r="G99" s="241"/>
      <c r="H99" s="242"/>
      <c r="I99" s="236"/>
      <c r="J99" s="243"/>
      <c r="K99" s="236"/>
      <c r="M99" s="237" t="s">
        <v>1191</v>
      </c>
      <c r="O99" s="225"/>
    </row>
    <row r="100" spans="1:80">
      <c r="A100" s="234"/>
      <c r="B100" s="238"/>
      <c r="C100" s="591" t="s">
        <v>1192</v>
      </c>
      <c r="D100" s="592"/>
      <c r="E100" s="239">
        <v>-5.44</v>
      </c>
      <c r="F100" s="240"/>
      <c r="G100" s="241"/>
      <c r="H100" s="242"/>
      <c r="I100" s="236"/>
      <c r="J100" s="243"/>
      <c r="K100" s="236"/>
      <c r="M100" s="237" t="s">
        <v>1192</v>
      </c>
      <c r="O100" s="225"/>
    </row>
    <row r="101" spans="1:80">
      <c r="A101" s="234"/>
      <c r="B101" s="238"/>
      <c r="C101" s="591" t="s">
        <v>1193</v>
      </c>
      <c r="D101" s="592"/>
      <c r="E101" s="239">
        <v>-5.5</v>
      </c>
      <c r="F101" s="240"/>
      <c r="G101" s="241"/>
      <c r="H101" s="242"/>
      <c r="I101" s="236"/>
      <c r="J101" s="243"/>
      <c r="K101" s="236"/>
      <c r="M101" s="237" t="s">
        <v>1193</v>
      </c>
      <c r="O101" s="225"/>
    </row>
    <row r="102" spans="1:80">
      <c r="A102" s="234"/>
      <c r="B102" s="238"/>
      <c r="C102" s="591" t="s">
        <v>1194</v>
      </c>
      <c r="D102" s="592"/>
      <c r="E102" s="239">
        <v>-27.696000000000002</v>
      </c>
      <c r="F102" s="240"/>
      <c r="G102" s="241"/>
      <c r="H102" s="242"/>
      <c r="I102" s="236"/>
      <c r="J102" s="243"/>
      <c r="K102" s="236"/>
      <c r="M102" s="237" t="s">
        <v>1194</v>
      </c>
      <c r="O102" s="225"/>
    </row>
    <row r="103" spans="1:80">
      <c r="A103" s="234"/>
      <c r="B103" s="238"/>
      <c r="C103" s="591" t="s">
        <v>1195</v>
      </c>
      <c r="D103" s="592"/>
      <c r="E103" s="239">
        <v>-9.4640000000000004</v>
      </c>
      <c r="F103" s="240"/>
      <c r="G103" s="241"/>
      <c r="H103" s="242"/>
      <c r="I103" s="236"/>
      <c r="J103" s="243"/>
      <c r="K103" s="236"/>
      <c r="M103" s="237" t="s">
        <v>1195</v>
      </c>
      <c r="O103" s="225"/>
    </row>
    <row r="104" spans="1:80">
      <c r="A104" s="234"/>
      <c r="B104" s="238"/>
      <c r="C104" s="591" t="s">
        <v>1196</v>
      </c>
      <c r="D104" s="592"/>
      <c r="E104" s="239">
        <v>-22.88</v>
      </c>
      <c r="F104" s="240"/>
      <c r="G104" s="241"/>
      <c r="H104" s="242"/>
      <c r="I104" s="236"/>
      <c r="J104" s="243"/>
      <c r="K104" s="236"/>
      <c r="M104" s="237" t="s">
        <v>1196</v>
      </c>
      <c r="O104" s="225"/>
    </row>
    <row r="105" spans="1:80">
      <c r="A105" s="234"/>
      <c r="B105" s="238"/>
      <c r="C105" s="591" t="s">
        <v>1197</v>
      </c>
      <c r="D105" s="592"/>
      <c r="E105" s="239">
        <v>-9.9992000000000001</v>
      </c>
      <c r="F105" s="240"/>
      <c r="G105" s="241"/>
      <c r="H105" s="242"/>
      <c r="I105" s="236"/>
      <c r="J105" s="243"/>
      <c r="K105" s="236"/>
      <c r="M105" s="237" t="s">
        <v>1197</v>
      </c>
      <c r="O105" s="225"/>
    </row>
    <row r="106" spans="1:80">
      <c r="A106" s="234"/>
      <c r="B106" s="238"/>
      <c r="C106" s="591" t="s">
        <v>1198</v>
      </c>
      <c r="D106" s="592"/>
      <c r="E106" s="239">
        <v>1</v>
      </c>
      <c r="F106" s="240"/>
      <c r="G106" s="241"/>
      <c r="H106" s="242"/>
      <c r="I106" s="236"/>
      <c r="J106" s="243"/>
      <c r="K106" s="236"/>
      <c r="M106" s="237" t="s">
        <v>1198</v>
      </c>
      <c r="O106" s="225"/>
    </row>
    <row r="107" spans="1:80" ht="22.5">
      <c r="A107" s="226">
        <v>6</v>
      </c>
      <c r="B107" s="227" t="s">
        <v>1199</v>
      </c>
      <c r="C107" s="228" t="s">
        <v>1200</v>
      </c>
      <c r="D107" s="229" t="s">
        <v>128</v>
      </c>
      <c r="E107" s="230">
        <v>53.3322</v>
      </c>
      <c r="F107" s="545"/>
      <c r="G107" s="231">
        <f>E107*F107</f>
        <v>0</v>
      </c>
      <c r="H107" s="232">
        <v>0</v>
      </c>
      <c r="I107" s="233">
        <f>E107*H107</f>
        <v>0</v>
      </c>
      <c r="J107" s="232">
        <v>0</v>
      </c>
      <c r="K107" s="233">
        <f>E107*J107</f>
        <v>0</v>
      </c>
      <c r="O107" s="225">
        <v>2</v>
      </c>
      <c r="AA107" s="198">
        <v>1</v>
      </c>
      <c r="AB107" s="198">
        <v>1</v>
      </c>
      <c r="AC107" s="198">
        <v>1</v>
      </c>
      <c r="AZ107" s="198">
        <v>1</v>
      </c>
      <c r="BA107" s="198">
        <f>IF(AZ107=1,G107,0)</f>
        <v>0</v>
      </c>
      <c r="BB107" s="198">
        <f>IF(AZ107=2,G107,0)</f>
        <v>0</v>
      </c>
      <c r="BC107" s="198">
        <f>IF(AZ107=3,G107,0)</f>
        <v>0</v>
      </c>
      <c r="BD107" s="198">
        <f>IF(AZ107=4,G107,0)</f>
        <v>0</v>
      </c>
      <c r="BE107" s="198">
        <f>IF(AZ107=5,G107,0)</f>
        <v>0</v>
      </c>
      <c r="CA107" s="225">
        <v>1</v>
      </c>
      <c r="CB107" s="225">
        <v>1</v>
      </c>
    </row>
    <row r="108" spans="1:80">
      <c r="A108" s="234"/>
      <c r="B108" s="238"/>
      <c r="C108" s="591" t="s">
        <v>1137</v>
      </c>
      <c r="D108" s="592"/>
      <c r="E108" s="239">
        <v>0</v>
      </c>
      <c r="F108" s="240"/>
      <c r="G108" s="241"/>
      <c r="H108" s="242"/>
      <c r="I108" s="236"/>
      <c r="J108" s="243"/>
      <c r="K108" s="236"/>
      <c r="M108" s="237" t="s">
        <v>1137</v>
      </c>
      <c r="O108" s="225"/>
    </row>
    <row r="109" spans="1:80">
      <c r="A109" s="234"/>
      <c r="B109" s="238"/>
      <c r="C109" s="591" t="s">
        <v>1138</v>
      </c>
      <c r="D109" s="592"/>
      <c r="E109" s="239">
        <v>0</v>
      </c>
      <c r="F109" s="240"/>
      <c r="G109" s="241"/>
      <c r="H109" s="242"/>
      <c r="I109" s="236"/>
      <c r="J109" s="243"/>
      <c r="K109" s="236"/>
      <c r="M109" s="237" t="s">
        <v>1138</v>
      </c>
      <c r="O109" s="225"/>
    </row>
    <row r="110" spans="1:80">
      <c r="A110" s="234"/>
      <c r="B110" s="238"/>
      <c r="C110" s="591" t="s">
        <v>1201</v>
      </c>
      <c r="D110" s="592"/>
      <c r="E110" s="239">
        <v>4.2451999999999996</v>
      </c>
      <c r="F110" s="240"/>
      <c r="G110" s="241"/>
      <c r="H110" s="242"/>
      <c r="I110" s="236"/>
      <c r="J110" s="243"/>
      <c r="K110" s="236"/>
      <c r="M110" s="237" t="s">
        <v>1201</v>
      </c>
      <c r="O110" s="225"/>
    </row>
    <row r="111" spans="1:80">
      <c r="A111" s="234"/>
      <c r="B111" s="238"/>
      <c r="C111" s="591" t="s">
        <v>1202</v>
      </c>
      <c r="D111" s="592"/>
      <c r="E111" s="239">
        <v>4.2790999999999997</v>
      </c>
      <c r="F111" s="240"/>
      <c r="G111" s="241"/>
      <c r="H111" s="242"/>
      <c r="I111" s="236"/>
      <c r="J111" s="243"/>
      <c r="K111" s="236"/>
      <c r="M111" s="237" t="s">
        <v>1202</v>
      </c>
      <c r="O111" s="225"/>
    </row>
    <row r="112" spans="1:80">
      <c r="A112" s="234"/>
      <c r="B112" s="238"/>
      <c r="C112" s="591" t="s">
        <v>1203</v>
      </c>
      <c r="D112" s="592"/>
      <c r="E112" s="239">
        <v>21.267299999999999</v>
      </c>
      <c r="F112" s="240"/>
      <c r="G112" s="241"/>
      <c r="H112" s="242"/>
      <c r="I112" s="236"/>
      <c r="J112" s="243"/>
      <c r="K112" s="236"/>
      <c r="M112" s="237" t="s">
        <v>1203</v>
      </c>
      <c r="O112" s="225"/>
    </row>
    <row r="113" spans="1:80">
      <c r="A113" s="234"/>
      <c r="B113" s="238"/>
      <c r="C113" s="591" t="s">
        <v>1204</v>
      </c>
      <c r="D113" s="592"/>
      <c r="E113" s="239">
        <v>7.1146000000000003</v>
      </c>
      <c r="F113" s="240"/>
      <c r="G113" s="241"/>
      <c r="H113" s="242"/>
      <c r="I113" s="236"/>
      <c r="J113" s="243"/>
      <c r="K113" s="236"/>
      <c r="M113" s="237" t="s">
        <v>1204</v>
      </c>
      <c r="O113" s="225"/>
    </row>
    <row r="114" spans="1:80">
      <c r="A114" s="234"/>
      <c r="B114" s="238"/>
      <c r="C114" s="591" t="s">
        <v>1205</v>
      </c>
      <c r="D114" s="592"/>
      <c r="E114" s="239">
        <v>16.425999999999998</v>
      </c>
      <c r="F114" s="240"/>
      <c r="G114" s="241"/>
      <c r="H114" s="242"/>
      <c r="I114" s="236"/>
      <c r="J114" s="243"/>
      <c r="K114" s="236"/>
      <c r="M114" s="237" t="s">
        <v>1205</v>
      </c>
      <c r="O114" s="225"/>
    </row>
    <row r="115" spans="1:80">
      <c r="A115" s="226">
        <v>7</v>
      </c>
      <c r="B115" s="227" t="s">
        <v>150</v>
      </c>
      <c r="C115" s="228" t="s">
        <v>260</v>
      </c>
      <c r="D115" s="229" t="s">
        <v>128</v>
      </c>
      <c r="E115" s="230">
        <v>182.63919999999999</v>
      </c>
      <c r="F115" s="545"/>
      <c r="G115" s="231">
        <f>E115*F115</f>
        <v>0</v>
      </c>
      <c r="H115" s="232">
        <v>0</v>
      </c>
      <c r="I115" s="233">
        <f>E115*H115</f>
        <v>0</v>
      </c>
      <c r="J115" s="232">
        <v>0</v>
      </c>
      <c r="K115" s="233">
        <f>E115*J115</f>
        <v>0</v>
      </c>
      <c r="O115" s="225">
        <v>2</v>
      </c>
      <c r="AA115" s="198">
        <v>1</v>
      </c>
      <c r="AB115" s="198">
        <v>1</v>
      </c>
      <c r="AC115" s="198">
        <v>1</v>
      </c>
      <c r="AZ115" s="198">
        <v>1</v>
      </c>
      <c r="BA115" s="198">
        <f>IF(AZ115=1,G115,0)</f>
        <v>0</v>
      </c>
      <c r="BB115" s="198">
        <f>IF(AZ115=2,G115,0)</f>
        <v>0</v>
      </c>
      <c r="BC115" s="198">
        <f>IF(AZ115=3,G115,0)</f>
        <v>0</v>
      </c>
      <c r="BD115" s="198">
        <f>IF(AZ115=4,G115,0)</f>
        <v>0</v>
      </c>
      <c r="BE115" s="198">
        <f>IF(AZ115=5,G115,0)</f>
        <v>0</v>
      </c>
      <c r="CA115" s="225">
        <v>1</v>
      </c>
      <c r="CB115" s="225">
        <v>1</v>
      </c>
    </row>
    <row r="116" spans="1:80">
      <c r="A116" s="234"/>
      <c r="B116" s="238"/>
      <c r="C116" s="591" t="s">
        <v>1137</v>
      </c>
      <c r="D116" s="592"/>
      <c r="E116" s="239">
        <v>0</v>
      </c>
      <c r="F116" s="240"/>
      <c r="G116" s="241"/>
      <c r="H116" s="242"/>
      <c r="I116" s="236"/>
      <c r="J116" s="243"/>
      <c r="K116" s="236"/>
      <c r="M116" s="237" t="s">
        <v>1137</v>
      </c>
      <c r="O116" s="225"/>
    </row>
    <row r="117" spans="1:80">
      <c r="A117" s="234"/>
      <c r="B117" s="238"/>
      <c r="C117" s="591" t="s">
        <v>1138</v>
      </c>
      <c r="D117" s="592"/>
      <c r="E117" s="239">
        <v>0</v>
      </c>
      <c r="F117" s="240"/>
      <c r="G117" s="241"/>
      <c r="H117" s="242"/>
      <c r="I117" s="236"/>
      <c r="J117" s="243"/>
      <c r="K117" s="236"/>
      <c r="M117" s="237" t="s">
        <v>1138</v>
      </c>
      <c r="O117" s="225"/>
    </row>
    <row r="118" spans="1:80">
      <c r="A118" s="234"/>
      <c r="B118" s="238"/>
      <c r="C118" s="591" t="s">
        <v>1187</v>
      </c>
      <c r="D118" s="592"/>
      <c r="E118" s="239">
        <v>182.63919999999999</v>
      </c>
      <c r="F118" s="240"/>
      <c r="G118" s="241"/>
      <c r="H118" s="242"/>
      <c r="I118" s="236"/>
      <c r="J118" s="243"/>
      <c r="K118" s="236"/>
      <c r="M118" s="237" t="s">
        <v>1187</v>
      </c>
      <c r="O118" s="225"/>
    </row>
    <row r="119" spans="1:80">
      <c r="A119" s="244"/>
      <c r="B119" s="245" t="s">
        <v>90</v>
      </c>
      <c r="C119" s="246" t="s">
        <v>97</v>
      </c>
      <c r="D119" s="247"/>
      <c r="E119" s="248"/>
      <c r="F119" s="249"/>
      <c r="G119" s="250">
        <f>SUM(G7:G118)</f>
        <v>0</v>
      </c>
      <c r="H119" s="251"/>
      <c r="I119" s="252">
        <f>SUM(I7:I118)</f>
        <v>0</v>
      </c>
      <c r="J119" s="251"/>
      <c r="K119" s="252">
        <f>SUM(K7:K118)</f>
        <v>0</v>
      </c>
      <c r="O119" s="225">
        <v>4</v>
      </c>
      <c r="BA119" s="253">
        <f>SUM(BA7:BA118)</f>
        <v>0</v>
      </c>
      <c r="BB119" s="253">
        <f>SUM(BB7:BB118)</f>
        <v>0</v>
      </c>
      <c r="BC119" s="253">
        <f>SUM(BC7:BC118)</f>
        <v>0</v>
      </c>
      <c r="BD119" s="253">
        <f>SUM(BD7:BD118)</f>
        <v>0</v>
      </c>
      <c r="BE119" s="253">
        <f>SUM(BE7:BE118)</f>
        <v>0</v>
      </c>
    </row>
    <row r="120" spans="1:80">
      <c r="A120" s="215" t="s">
        <v>87</v>
      </c>
      <c r="B120" s="216" t="s">
        <v>261</v>
      </c>
      <c r="C120" s="217" t="s">
        <v>262</v>
      </c>
      <c r="D120" s="218"/>
      <c r="E120" s="219"/>
      <c r="F120" s="219"/>
      <c r="G120" s="220"/>
      <c r="H120" s="221"/>
      <c r="I120" s="222"/>
      <c r="J120" s="223"/>
      <c r="K120" s="224"/>
      <c r="O120" s="225">
        <v>1</v>
      </c>
    </row>
    <row r="121" spans="1:80">
      <c r="A121" s="226">
        <v>8</v>
      </c>
      <c r="B121" s="227" t="s">
        <v>1206</v>
      </c>
      <c r="C121" s="228" t="s">
        <v>1207</v>
      </c>
      <c r="D121" s="229" t="s">
        <v>532</v>
      </c>
      <c r="E121" s="230">
        <v>1</v>
      </c>
      <c r="F121" s="545"/>
      <c r="G121" s="231">
        <f>E121*F121</f>
        <v>0</v>
      </c>
      <c r="H121" s="232">
        <v>1.9850000000000001</v>
      </c>
      <c r="I121" s="233">
        <f>E121*H121</f>
        <v>1.9850000000000001</v>
      </c>
      <c r="J121" s="232">
        <v>0</v>
      </c>
      <c r="K121" s="233">
        <f>E121*J121</f>
        <v>0</v>
      </c>
      <c r="O121" s="225">
        <v>2</v>
      </c>
      <c r="AA121" s="198">
        <v>1</v>
      </c>
      <c r="AB121" s="198">
        <v>1</v>
      </c>
      <c r="AC121" s="198">
        <v>1</v>
      </c>
      <c r="AZ121" s="198">
        <v>1</v>
      </c>
      <c r="BA121" s="198">
        <f>IF(AZ121=1,G121,0)</f>
        <v>0</v>
      </c>
      <c r="BB121" s="198">
        <f>IF(AZ121=2,G121,0)</f>
        <v>0</v>
      </c>
      <c r="BC121" s="198">
        <f>IF(AZ121=3,G121,0)</f>
        <v>0</v>
      </c>
      <c r="BD121" s="198">
        <f>IF(AZ121=4,G121,0)</f>
        <v>0</v>
      </c>
      <c r="BE121" s="198">
        <f>IF(AZ121=5,G121,0)</f>
        <v>0</v>
      </c>
      <c r="CA121" s="225">
        <v>1</v>
      </c>
      <c r="CB121" s="225">
        <v>1</v>
      </c>
    </row>
    <row r="122" spans="1:80">
      <c r="A122" s="234"/>
      <c r="B122" s="235"/>
      <c r="C122" s="593" t="s">
        <v>201</v>
      </c>
      <c r="D122" s="594"/>
      <c r="E122" s="594"/>
      <c r="F122" s="594"/>
      <c r="G122" s="595"/>
      <c r="I122" s="236"/>
      <c r="K122" s="236"/>
      <c r="L122" s="237" t="s">
        <v>201</v>
      </c>
      <c r="O122" s="225">
        <v>3</v>
      </c>
    </row>
    <row r="123" spans="1:80">
      <c r="A123" s="234"/>
      <c r="B123" s="235"/>
      <c r="C123" s="593" t="s">
        <v>1208</v>
      </c>
      <c r="D123" s="594"/>
      <c r="E123" s="594"/>
      <c r="F123" s="594"/>
      <c r="G123" s="595"/>
      <c r="I123" s="236"/>
      <c r="K123" s="236"/>
      <c r="L123" s="237" t="s">
        <v>1208</v>
      </c>
      <c r="O123" s="225">
        <v>3</v>
      </c>
    </row>
    <row r="124" spans="1:80">
      <c r="A124" s="234"/>
      <c r="B124" s="235"/>
      <c r="C124" s="593" t="s">
        <v>1209</v>
      </c>
      <c r="D124" s="594"/>
      <c r="E124" s="594"/>
      <c r="F124" s="594"/>
      <c r="G124" s="595"/>
      <c r="I124" s="236"/>
      <c r="K124" s="236"/>
      <c r="L124" s="237" t="s">
        <v>1209</v>
      </c>
      <c r="O124" s="225">
        <v>3</v>
      </c>
    </row>
    <row r="125" spans="1:80">
      <c r="A125" s="234"/>
      <c r="B125" s="238"/>
      <c r="C125" s="591" t="s">
        <v>1137</v>
      </c>
      <c r="D125" s="592"/>
      <c r="E125" s="239">
        <v>0</v>
      </c>
      <c r="F125" s="240"/>
      <c r="G125" s="241"/>
      <c r="H125" s="242"/>
      <c r="I125" s="236"/>
      <c r="J125" s="243"/>
      <c r="K125" s="236"/>
      <c r="M125" s="237" t="s">
        <v>1137</v>
      </c>
      <c r="O125" s="225"/>
    </row>
    <row r="126" spans="1:80">
      <c r="A126" s="234"/>
      <c r="B126" s="238"/>
      <c r="C126" s="591" t="s">
        <v>1138</v>
      </c>
      <c r="D126" s="592"/>
      <c r="E126" s="239">
        <v>0</v>
      </c>
      <c r="F126" s="240"/>
      <c r="G126" s="241"/>
      <c r="H126" s="242"/>
      <c r="I126" s="236"/>
      <c r="J126" s="243"/>
      <c r="K126" s="236"/>
      <c r="M126" s="237" t="s">
        <v>1138</v>
      </c>
      <c r="O126" s="225"/>
    </row>
    <row r="127" spans="1:80">
      <c r="A127" s="234"/>
      <c r="B127" s="238"/>
      <c r="C127" s="591" t="s">
        <v>1210</v>
      </c>
      <c r="D127" s="592"/>
      <c r="E127" s="239">
        <v>1</v>
      </c>
      <c r="F127" s="240"/>
      <c r="G127" s="241"/>
      <c r="H127" s="242"/>
      <c r="I127" s="236"/>
      <c r="J127" s="243"/>
      <c r="K127" s="236"/>
      <c r="M127" s="237" t="s">
        <v>1210</v>
      </c>
      <c r="O127" s="225"/>
    </row>
    <row r="128" spans="1:80">
      <c r="A128" s="244"/>
      <c r="B128" s="245" t="s">
        <v>90</v>
      </c>
      <c r="C128" s="246" t="s">
        <v>263</v>
      </c>
      <c r="D128" s="247"/>
      <c r="E128" s="248"/>
      <c r="F128" s="249"/>
      <c r="G128" s="250">
        <f>SUM(G120:G127)</f>
        <v>0</v>
      </c>
      <c r="H128" s="251"/>
      <c r="I128" s="252">
        <f>SUM(I120:I127)</f>
        <v>1.9850000000000001</v>
      </c>
      <c r="J128" s="251"/>
      <c r="K128" s="252">
        <f>SUM(K120:K127)</f>
        <v>0</v>
      </c>
      <c r="O128" s="225">
        <v>4</v>
      </c>
      <c r="BA128" s="253">
        <f>SUM(BA120:BA127)</f>
        <v>0</v>
      </c>
      <c r="BB128" s="253">
        <f>SUM(BB120:BB127)</f>
        <v>0</v>
      </c>
      <c r="BC128" s="253">
        <f>SUM(BC120:BC127)</f>
        <v>0</v>
      </c>
      <c r="BD128" s="253">
        <f>SUM(BD120:BD127)</f>
        <v>0</v>
      </c>
      <c r="BE128" s="253">
        <f>SUM(BE120:BE127)</f>
        <v>0</v>
      </c>
    </row>
    <row r="129" spans="1:80">
      <c r="A129" s="215" t="s">
        <v>87</v>
      </c>
      <c r="B129" s="216" t="s">
        <v>1211</v>
      </c>
      <c r="C129" s="217" t="s">
        <v>1212</v>
      </c>
      <c r="D129" s="218"/>
      <c r="E129" s="219"/>
      <c r="F129" s="219"/>
      <c r="G129" s="220"/>
      <c r="H129" s="221"/>
      <c r="I129" s="222"/>
      <c r="J129" s="223"/>
      <c r="K129" s="224"/>
      <c r="O129" s="225">
        <v>1</v>
      </c>
    </row>
    <row r="130" spans="1:80">
      <c r="A130" s="226">
        <v>9</v>
      </c>
      <c r="B130" s="227" t="s">
        <v>1214</v>
      </c>
      <c r="C130" s="228" t="s">
        <v>1215</v>
      </c>
      <c r="D130" s="229" t="s">
        <v>128</v>
      </c>
      <c r="E130" s="230">
        <v>11.436</v>
      </c>
      <c r="F130" s="545"/>
      <c r="G130" s="231">
        <f>E130*F130</f>
        <v>0</v>
      </c>
      <c r="H130" s="232">
        <v>0</v>
      </c>
      <c r="I130" s="233">
        <f>E130*H130</f>
        <v>0</v>
      </c>
      <c r="J130" s="232">
        <v>0</v>
      </c>
      <c r="K130" s="233">
        <f>E130*J130</f>
        <v>0</v>
      </c>
      <c r="O130" s="225">
        <v>2</v>
      </c>
      <c r="AA130" s="198">
        <v>1</v>
      </c>
      <c r="AB130" s="198">
        <v>1</v>
      </c>
      <c r="AC130" s="198">
        <v>1</v>
      </c>
      <c r="AZ130" s="198">
        <v>1</v>
      </c>
      <c r="BA130" s="198">
        <f>IF(AZ130=1,G130,0)</f>
        <v>0</v>
      </c>
      <c r="BB130" s="198">
        <f>IF(AZ130=2,G130,0)</f>
        <v>0</v>
      </c>
      <c r="BC130" s="198">
        <f>IF(AZ130=3,G130,0)</f>
        <v>0</v>
      </c>
      <c r="BD130" s="198">
        <f>IF(AZ130=4,G130,0)</f>
        <v>0</v>
      </c>
      <c r="BE130" s="198">
        <f>IF(AZ130=5,G130,0)</f>
        <v>0</v>
      </c>
      <c r="CA130" s="225">
        <v>1</v>
      </c>
      <c r="CB130" s="225">
        <v>1</v>
      </c>
    </row>
    <row r="131" spans="1:80">
      <c r="A131" s="234"/>
      <c r="B131" s="238"/>
      <c r="C131" s="591" t="s">
        <v>1137</v>
      </c>
      <c r="D131" s="592"/>
      <c r="E131" s="239">
        <v>0</v>
      </c>
      <c r="F131" s="240"/>
      <c r="G131" s="241"/>
      <c r="H131" s="242"/>
      <c r="I131" s="236"/>
      <c r="J131" s="243"/>
      <c r="K131" s="236"/>
      <c r="M131" s="237" t="s">
        <v>1137</v>
      </c>
      <c r="O131" s="225"/>
    </row>
    <row r="132" spans="1:80">
      <c r="A132" s="234"/>
      <c r="B132" s="238"/>
      <c r="C132" s="591" t="s">
        <v>1138</v>
      </c>
      <c r="D132" s="592"/>
      <c r="E132" s="239">
        <v>0</v>
      </c>
      <c r="F132" s="240"/>
      <c r="G132" s="241"/>
      <c r="H132" s="242"/>
      <c r="I132" s="236"/>
      <c r="J132" s="243"/>
      <c r="K132" s="236"/>
      <c r="M132" s="237" t="s">
        <v>1138</v>
      </c>
      <c r="O132" s="225"/>
    </row>
    <row r="133" spans="1:80">
      <c r="A133" s="234"/>
      <c r="B133" s="238"/>
      <c r="C133" s="591" t="s">
        <v>1216</v>
      </c>
      <c r="D133" s="592"/>
      <c r="E133" s="239">
        <v>0.96799999999999997</v>
      </c>
      <c r="F133" s="240"/>
      <c r="G133" s="241"/>
      <c r="H133" s="242"/>
      <c r="I133" s="236"/>
      <c r="J133" s="243"/>
      <c r="K133" s="236"/>
      <c r="M133" s="237" t="s">
        <v>1216</v>
      </c>
      <c r="O133" s="225"/>
    </row>
    <row r="134" spans="1:80">
      <c r="A134" s="234"/>
      <c r="B134" s="238"/>
      <c r="C134" s="591" t="s">
        <v>1217</v>
      </c>
      <c r="D134" s="592"/>
      <c r="E134" s="239">
        <v>1</v>
      </c>
      <c r="F134" s="240"/>
      <c r="G134" s="241"/>
      <c r="H134" s="242"/>
      <c r="I134" s="236"/>
      <c r="J134" s="243"/>
      <c r="K134" s="236"/>
      <c r="M134" s="237" t="s">
        <v>1217</v>
      </c>
      <c r="O134" s="225"/>
    </row>
    <row r="135" spans="1:80">
      <c r="A135" s="234"/>
      <c r="B135" s="238"/>
      <c r="C135" s="591" t="s">
        <v>1218</v>
      </c>
      <c r="D135" s="592"/>
      <c r="E135" s="239">
        <v>4.5759999999999996</v>
      </c>
      <c r="F135" s="240"/>
      <c r="G135" s="241"/>
      <c r="H135" s="242"/>
      <c r="I135" s="236"/>
      <c r="J135" s="243"/>
      <c r="K135" s="236"/>
      <c r="M135" s="237" t="s">
        <v>1218</v>
      </c>
      <c r="O135" s="225"/>
    </row>
    <row r="136" spans="1:80">
      <c r="A136" s="234"/>
      <c r="B136" s="238"/>
      <c r="C136" s="591" t="s">
        <v>1219</v>
      </c>
      <c r="D136" s="592"/>
      <c r="E136" s="239">
        <v>1.456</v>
      </c>
      <c r="F136" s="240"/>
      <c r="G136" s="241"/>
      <c r="H136" s="242"/>
      <c r="I136" s="236"/>
      <c r="J136" s="243"/>
      <c r="K136" s="236"/>
      <c r="M136" s="237" t="s">
        <v>1219</v>
      </c>
      <c r="O136" s="225"/>
    </row>
    <row r="137" spans="1:80">
      <c r="A137" s="234"/>
      <c r="B137" s="238"/>
      <c r="C137" s="591" t="s">
        <v>1220</v>
      </c>
      <c r="D137" s="592"/>
      <c r="E137" s="239">
        <v>2.86</v>
      </c>
      <c r="F137" s="240"/>
      <c r="G137" s="241"/>
      <c r="H137" s="242"/>
      <c r="I137" s="236"/>
      <c r="J137" s="243"/>
      <c r="K137" s="236"/>
      <c r="M137" s="237" t="s">
        <v>1220</v>
      </c>
      <c r="O137" s="225"/>
    </row>
    <row r="138" spans="1:80">
      <c r="A138" s="234"/>
      <c r="B138" s="238"/>
      <c r="C138" s="591" t="s">
        <v>1221</v>
      </c>
      <c r="D138" s="592"/>
      <c r="E138" s="239">
        <v>0.38400000000000001</v>
      </c>
      <c r="F138" s="240"/>
      <c r="G138" s="241"/>
      <c r="H138" s="242"/>
      <c r="I138" s="236"/>
      <c r="J138" s="243"/>
      <c r="K138" s="236"/>
      <c r="M138" s="237" t="s">
        <v>1221</v>
      </c>
      <c r="O138" s="225"/>
    </row>
    <row r="139" spans="1:80">
      <c r="A139" s="234"/>
      <c r="B139" s="238"/>
      <c r="C139" s="591" t="s">
        <v>1222</v>
      </c>
      <c r="D139" s="592"/>
      <c r="E139" s="239">
        <v>0.192</v>
      </c>
      <c r="F139" s="240"/>
      <c r="G139" s="241"/>
      <c r="H139" s="242"/>
      <c r="I139" s="236"/>
      <c r="J139" s="243"/>
      <c r="K139" s="236"/>
      <c r="M139" s="237" t="s">
        <v>1222</v>
      </c>
      <c r="O139" s="225"/>
    </row>
    <row r="140" spans="1:80">
      <c r="A140" s="226">
        <v>10</v>
      </c>
      <c r="B140" s="227" t="s">
        <v>1223</v>
      </c>
      <c r="C140" s="228" t="s">
        <v>1224</v>
      </c>
      <c r="D140" s="229" t="s">
        <v>107</v>
      </c>
      <c r="E140" s="230">
        <v>7</v>
      </c>
      <c r="F140" s="545"/>
      <c r="G140" s="231">
        <f>E140*F140</f>
        <v>0</v>
      </c>
      <c r="H140" s="232">
        <v>6.6E-3</v>
      </c>
      <c r="I140" s="233">
        <f>E140*H140</f>
        <v>4.6199999999999998E-2</v>
      </c>
      <c r="J140" s="232">
        <v>0</v>
      </c>
      <c r="K140" s="233">
        <f>E140*J140</f>
        <v>0</v>
      </c>
      <c r="O140" s="225">
        <v>2</v>
      </c>
      <c r="AA140" s="198">
        <v>1</v>
      </c>
      <c r="AB140" s="198">
        <v>1</v>
      </c>
      <c r="AC140" s="198">
        <v>1</v>
      </c>
      <c r="AZ140" s="198">
        <v>1</v>
      </c>
      <c r="BA140" s="198">
        <f>IF(AZ140=1,G140,0)</f>
        <v>0</v>
      </c>
      <c r="BB140" s="198">
        <f>IF(AZ140=2,G140,0)</f>
        <v>0</v>
      </c>
      <c r="BC140" s="198">
        <f>IF(AZ140=3,G140,0)</f>
        <v>0</v>
      </c>
      <c r="BD140" s="198">
        <f>IF(AZ140=4,G140,0)</f>
        <v>0</v>
      </c>
      <c r="BE140" s="198">
        <f>IF(AZ140=5,G140,0)</f>
        <v>0</v>
      </c>
      <c r="CA140" s="225">
        <v>1</v>
      </c>
      <c r="CB140" s="225">
        <v>1</v>
      </c>
    </row>
    <row r="141" spans="1:80" ht="22.5">
      <c r="A141" s="234"/>
      <c r="B141" s="235"/>
      <c r="C141" s="593" t="s">
        <v>1225</v>
      </c>
      <c r="D141" s="594"/>
      <c r="E141" s="594"/>
      <c r="F141" s="594"/>
      <c r="G141" s="595"/>
      <c r="I141" s="236"/>
      <c r="K141" s="236"/>
      <c r="L141" s="237" t="s">
        <v>1225</v>
      </c>
      <c r="O141" s="225">
        <v>3</v>
      </c>
    </row>
    <row r="142" spans="1:80">
      <c r="A142" s="234"/>
      <c r="B142" s="238"/>
      <c r="C142" s="591" t="s">
        <v>1137</v>
      </c>
      <c r="D142" s="592"/>
      <c r="E142" s="239">
        <v>0</v>
      </c>
      <c r="F142" s="240"/>
      <c r="G142" s="241"/>
      <c r="H142" s="242"/>
      <c r="I142" s="236"/>
      <c r="J142" s="243"/>
      <c r="K142" s="236"/>
      <c r="M142" s="237" t="s">
        <v>1137</v>
      </c>
      <c r="O142" s="225"/>
    </row>
    <row r="143" spans="1:80">
      <c r="A143" s="234"/>
      <c r="B143" s="238"/>
      <c r="C143" s="591" t="s">
        <v>1138</v>
      </c>
      <c r="D143" s="592"/>
      <c r="E143" s="239">
        <v>0</v>
      </c>
      <c r="F143" s="240"/>
      <c r="G143" s="241"/>
      <c r="H143" s="242"/>
      <c r="I143" s="236"/>
      <c r="J143" s="243"/>
      <c r="K143" s="236"/>
      <c r="M143" s="237" t="s">
        <v>1138</v>
      </c>
      <c r="O143" s="225"/>
    </row>
    <row r="144" spans="1:80">
      <c r="A144" s="234"/>
      <c r="B144" s="238"/>
      <c r="C144" s="591" t="s">
        <v>1226</v>
      </c>
      <c r="D144" s="592"/>
      <c r="E144" s="239">
        <v>3</v>
      </c>
      <c r="F144" s="240"/>
      <c r="G144" s="241"/>
      <c r="H144" s="242"/>
      <c r="I144" s="236"/>
      <c r="J144" s="243"/>
      <c r="K144" s="236"/>
      <c r="M144" s="237" t="s">
        <v>1226</v>
      </c>
      <c r="O144" s="225"/>
    </row>
    <row r="145" spans="1:80">
      <c r="A145" s="234"/>
      <c r="B145" s="238"/>
      <c r="C145" s="591" t="s">
        <v>1227</v>
      </c>
      <c r="D145" s="592"/>
      <c r="E145" s="239">
        <v>4</v>
      </c>
      <c r="F145" s="240"/>
      <c r="G145" s="241"/>
      <c r="H145" s="242"/>
      <c r="I145" s="236"/>
      <c r="J145" s="243"/>
      <c r="K145" s="236"/>
      <c r="M145" s="237" t="s">
        <v>1227</v>
      </c>
      <c r="O145" s="225"/>
    </row>
    <row r="146" spans="1:80">
      <c r="A146" s="226">
        <v>11</v>
      </c>
      <c r="B146" s="227" t="s">
        <v>1228</v>
      </c>
      <c r="C146" s="228" t="s">
        <v>1229</v>
      </c>
      <c r="D146" s="229" t="s">
        <v>107</v>
      </c>
      <c r="E146" s="230">
        <v>3.03</v>
      </c>
      <c r="F146" s="545"/>
      <c r="G146" s="231">
        <f>E146*F146</f>
        <v>0</v>
      </c>
      <c r="H146" s="232">
        <v>5.2999999999999999E-2</v>
      </c>
      <c r="I146" s="233">
        <f>E146*H146</f>
        <v>0.16058999999999998</v>
      </c>
      <c r="J146" s="232"/>
      <c r="K146" s="233">
        <f>E146*J146</f>
        <v>0</v>
      </c>
      <c r="O146" s="225">
        <v>2</v>
      </c>
      <c r="AA146" s="198">
        <v>3</v>
      </c>
      <c r="AB146" s="198">
        <v>1</v>
      </c>
      <c r="AC146" s="198" t="s">
        <v>1228</v>
      </c>
      <c r="AZ146" s="198">
        <v>1</v>
      </c>
      <c r="BA146" s="198">
        <f>IF(AZ146=1,G146,0)</f>
        <v>0</v>
      </c>
      <c r="BB146" s="198">
        <f>IF(AZ146=2,G146,0)</f>
        <v>0</v>
      </c>
      <c r="BC146" s="198">
        <f>IF(AZ146=3,G146,0)</f>
        <v>0</v>
      </c>
      <c r="BD146" s="198">
        <f>IF(AZ146=4,G146,0)</f>
        <v>0</v>
      </c>
      <c r="BE146" s="198">
        <f>IF(AZ146=5,G146,0)</f>
        <v>0</v>
      </c>
      <c r="CA146" s="225">
        <v>3</v>
      </c>
      <c r="CB146" s="225">
        <v>1</v>
      </c>
    </row>
    <row r="147" spans="1:80">
      <c r="A147" s="234"/>
      <c r="B147" s="238"/>
      <c r="C147" s="591" t="s">
        <v>1137</v>
      </c>
      <c r="D147" s="592"/>
      <c r="E147" s="239">
        <v>0</v>
      </c>
      <c r="F147" s="240"/>
      <c r="G147" s="241"/>
      <c r="H147" s="242"/>
      <c r="I147" s="236"/>
      <c r="J147" s="243"/>
      <c r="K147" s="236"/>
      <c r="M147" s="237" t="s">
        <v>1137</v>
      </c>
      <c r="O147" s="225"/>
    </row>
    <row r="148" spans="1:80">
      <c r="A148" s="234"/>
      <c r="B148" s="238"/>
      <c r="C148" s="591" t="s">
        <v>1138</v>
      </c>
      <c r="D148" s="592"/>
      <c r="E148" s="239">
        <v>0</v>
      </c>
      <c r="F148" s="240"/>
      <c r="G148" s="241"/>
      <c r="H148" s="242"/>
      <c r="I148" s="236"/>
      <c r="J148" s="243"/>
      <c r="K148" s="236"/>
      <c r="M148" s="237" t="s">
        <v>1138</v>
      </c>
      <c r="O148" s="225"/>
    </row>
    <row r="149" spans="1:80">
      <c r="A149" s="234"/>
      <c r="B149" s="238"/>
      <c r="C149" s="591" t="s">
        <v>1230</v>
      </c>
      <c r="D149" s="592"/>
      <c r="E149" s="239">
        <v>3.03</v>
      </c>
      <c r="F149" s="240"/>
      <c r="G149" s="241"/>
      <c r="H149" s="242"/>
      <c r="I149" s="236"/>
      <c r="J149" s="243"/>
      <c r="K149" s="236"/>
      <c r="M149" s="237" t="s">
        <v>1230</v>
      </c>
      <c r="O149" s="225"/>
    </row>
    <row r="150" spans="1:80">
      <c r="A150" s="226">
        <v>12</v>
      </c>
      <c r="B150" s="227" t="s">
        <v>1231</v>
      </c>
      <c r="C150" s="228" t="s">
        <v>1232</v>
      </c>
      <c r="D150" s="229" t="s">
        <v>107</v>
      </c>
      <c r="E150" s="230">
        <v>4.04</v>
      </c>
      <c r="F150" s="545"/>
      <c r="G150" s="231">
        <f>E150*F150</f>
        <v>0</v>
      </c>
      <c r="H150" s="232">
        <v>6.8000000000000005E-2</v>
      </c>
      <c r="I150" s="233">
        <f>E150*H150</f>
        <v>0.27472000000000002</v>
      </c>
      <c r="J150" s="232"/>
      <c r="K150" s="233">
        <f>E150*J150</f>
        <v>0</v>
      </c>
      <c r="O150" s="225">
        <v>2</v>
      </c>
      <c r="AA150" s="198">
        <v>3</v>
      </c>
      <c r="AB150" s="198">
        <v>1</v>
      </c>
      <c r="AC150" s="198" t="s">
        <v>1231</v>
      </c>
      <c r="AZ150" s="198">
        <v>1</v>
      </c>
      <c r="BA150" s="198">
        <f>IF(AZ150=1,G150,0)</f>
        <v>0</v>
      </c>
      <c r="BB150" s="198">
        <f>IF(AZ150=2,G150,0)</f>
        <v>0</v>
      </c>
      <c r="BC150" s="198">
        <f>IF(AZ150=3,G150,0)</f>
        <v>0</v>
      </c>
      <c r="BD150" s="198">
        <f>IF(AZ150=4,G150,0)</f>
        <v>0</v>
      </c>
      <c r="BE150" s="198">
        <f>IF(AZ150=5,G150,0)</f>
        <v>0</v>
      </c>
      <c r="CA150" s="225">
        <v>3</v>
      </c>
      <c r="CB150" s="225">
        <v>1</v>
      </c>
    </row>
    <row r="151" spans="1:80">
      <c r="A151" s="234"/>
      <c r="B151" s="238"/>
      <c r="C151" s="591" t="s">
        <v>1137</v>
      </c>
      <c r="D151" s="592"/>
      <c r="E151" s="239">
        <v>0</v>
      </c>
      <c r="F151" s="240"/>
      <c r="G151" s="241"/>
      <c r="H151" s="242"/>
      <c r="I151" s="236"/>
      <c r="J151" s="243"/>
      <c r="K151" s="236"/>
      <c r="M151" s="237" t="s">
        <v>1137</v>
      </c>
      <c r="O151" s="225"/>
    </row>
    <row r="152" spans="1:80">
      <c r="A152" s="234"/>
      <c r="B152" s="238"/>
      <c r="C152" s="591" t="s">
        <v>1138</v>
      </c>
      <c r="D152" s="592"/>
      <c r="E152" s="239">
        <v>0</v>
      </c>
      <c r="F152" s="240"/>
      <c r="G152" s="241"/>
      <c r="H152" s="242"/>
      <c r="I152" s="236"/>
      <c r="J152" s="243"/>
      <c r="K152" s="236"/>
      <c r="M152" s="237" t="s">
        <v>1138</v>
      </c>
      <c r="O152" s="225"/>
    </row>
    <row r="153" spans="1:80">
      <c r="A153" s="234"/>
      <c r="B153" s="238"/>
      <c r="C153" s="591" t="s">
        <v>1233</v>
      </c>
      <c r="D153" s="592"/>
      <c r="E153" s="239">
        <v>4.04</v>
      </c>
      <c r="F153" s="240"/>
      <c r="G153" s="241"/>
      <c r="H153" s="242"/>
      <c r="I153" s="236"/>
      <c r="J153" s="243"/>
      <c r="K153" s="236"/>
      <c r="M153" s="237" t="s">
        <v>1233</v>
      </c>
      <c r="O153" s="225"/>
    </row>
    <row r="154" spans="1:80">
      <c r="A154" s="244"/>
      <c r="B154" s="245" t="s">
        <v>90</v>
      </c>
      <c r="C154" s="246" t="s">
        <v>1213</v>
      </c>
      <c r="D154" s="247"/>
      <c r="E154" s="248"/>
      <c r="F154" s="249"/>
      <c r="G154" s="250">
        <f>SUM(G129:G153)</f>
        <v>0</v>
      </c>
      <c r="H154" s="251"/>
      <c r="I154" s="252">
        <f>SUM(I129:I153)</f>
        <v>0.48150999999999999</v>
      </c>
      <c r="J154" s="251"/>
      <c r="K154" s="252">
        <f>SUM(K129:K153)</f>
        <v>0</v>
      </c>
      <c r="O154" s="225">
        <v>4</v>
      </c>
      <c r="BA154" s="253">
        <f>SUM(BA129:BA153)</f>
        <v>0</v>
      </c>
      <c r="BB154" s="253">
        <f>SUM(BB129:BB153)</f>
        <v>0</v>
      </c>
      <c r="BC154" s="253">
        <f>SUM(BC129:BC153)</f>
        <v>0</v>
      </c>
      <c r="BD154" s="253">
        <f>SUM(BD129:BD153)</f>
        <v>0</v>
      </c>
      <c r="BE154" s="253">
        <f>SUM(BE129:BE153)</f>
        <v>0</v>
      </c>
    </row>
    <row r="155" spans="1:80">
      <c r="A155" s="215" t="s">
        <v>87</v>
      </c>
      <c r="B155" s="216" t="s">
        <v>962</v>
      </c>
      <c r="C155" s="217" t="s">
        <v>963</v>
      </c>
      <c r="D155" s="218"/>
      <c r="E155" s="219"/>
      <c r="F155" s="219"/>
      <c r="G155" s="220"/>
      <c r="H155" s="221"/>
      <c r="I155" s="222"/>
      <c r="J155" s="223"/>
      <c r="K155" s="224"/>
      <c r="O155" s="225">
        <v>1</v>
      </c>
    </row>
    <row r="156" spans="1:80" ht="22.5">
      <c r="A156" s="226">
        <v>13</v>
      </c>
      <c r="B156" s="227" t="s">
        <v>1234</v>
      </c>
      <c r="C156" s="228" t="s">
        <v>1235</v>
      </c>
      <c r="D156" s="229" t="s">
        <v>532</v>
      </c>
      <c r="E156" s="230">
        <v>3</v>
      </c>
      <c r="F156" s="545"/>
      <c r="G156" s="231">
        <f>E156*F156</f>
        <v>0</v>
      </c>
      <c r="H156" s="232">
        <v>1.04681</v>
      </c>
      <c r="I156" s="233">
        <f>E156*H156</f>
        <v>3.1404300000000003</v>
      </c>
      <c r="J156" s="232">
        <v>0</v>
      </c>
      <c r="K156" s="233">
        <f>E156*J156</f>
        <v>0</v>
      </c>
      <c r="O156" s="225">
        <v>2</v>
      </c>
      <c r="AA156" s="198">
        <v>1</v>
      </c>
      <c r="AB156" s="198">
        <v>1</v>
      </c>
      <c r="AC156" s="198">
        <v>1</v>
      </c>
      <c r="AZ156" s="198">
        <v>1</v>
      </c>
      <c r="BA156" s="198">
        <f>IF(AZ156=1,G156,0)</f>
        <v>0</v>
      </c>
      <c r="BB156" s="198">
        <f>IF(AZ156=2,G156,0)</f>
        <v>0</v>
      </c>
      <c r="BC156" s="198">
        <f>IF(AZ156=3,G156,0)</f>
        <v>0</v>
      </c>
      <c r="BD156" s="198">
        <f>IF(AZ156=4,G156,0)</f>
        <v>0</v>
      </c>
      <c r="BE156" s="198">
        <f>IF(AZ156=5,G156,0)</f>
        <v>0</v>
      </c>
      <c r="CA156" s="225">
        <v>1</v>
      </c>
      <c r="CB156" s="225">
        <v>1</v>
      </c>
    </row>
    <row r="157" spans="1:80">
      <c r="A157" s="234"/>
      <c r="B157" s="235"/>
      <c r="C157" s="593" t="s">
        <v>201</v>
      </c>
      <c r="D157" s="594"/>
      <c r="E157" s="594"/>
      <c r="F157" s="594"/>
      <c r="G157" s="595"/>
      <c r="I157" s="236"/>
      <c r="K157" s="236"/>
      <c r="L157" s="237" t="s">
        <v>201</v>
      </c>
      <c r="O157" s="225">
        <v>3</v>
      </c>
    </row>
    <row r="158" spans="1:80">
      <c r="A158" s="234"/>
      <c r="B158" s="235"/>
      <c r="C158" s="593" t="s">
        <v>1236</v>
      </c>
      <c r="D158" s="594"/>
      <c r="E158" s="594"/>
      <c r="F158" s="594"/>
      <c r="G158" s="595"/>
      <c r="I158" s="236"/>
      <c r="K158" s="236"/>
      <c r="L158" s="237" t="s">
        <v>1236</v>
      </c>
      <c r="O158" s="225">
        <v>3</v>
      </c>
    </row>
    <row r="159" spans="1:80">
      <c r="A159" s="234"/>
      <c r="B159" s="235"/>
      <c r="C159" s="593" t="s">
        <v>1237</v>
      </c>
      <c r="D159" s="594"/>
      <c r="E159" s="594"/>
      <c r="F159" s="594"/>
      <c r="G159" s="595"/>
      <c r="I159" s="236"/>
      <c r="K159" s="236"/>
      <c r="L159" s="237" t="s">
        <v>1237</v>
      </c>
      <c r="O159" s="225">
        <v>3</v>
      </c>
    </row>
    <row r="160" spans="1:80">
      <c r="A160" s="234"/>
      <c r="B160" s="235"/>
      <c r="C160" s="593" t="s">
        <v>1238</v>
      </c>
      <c r="D160" s="594"/>
      <c r="E160" s="594"/>
      <c r="F160" s="594"/>
      <c r="G160" s="595"/>
      <c r="I160" s="236"/>
      <c r="K160" s="236"/>
      <c r="L160" s="237" t="s">
        <v>1238</v>
      </c>
      <c r="O160" s="225">
        <v>3</v>
      </c>
    </row>
    <row r="161" spans="1:80">
      <c r="A161" s="234"/>
      <c r="B161" s="238"/>
      <c r="C161" s="591" t="s">
        <v>1137</v>
      </c>
      <c r="D161" s="592"/>
      <c r="E161" s="239">
        <v>0</v>
      </c>
      <c r="F161" s="240"/>
      <c r="G161" s="241"/>
      <c r="H161" s="242"/>
      <c r="I161" s="236"/>
      <c r="J161" s="243"/>
      <c r="K161" s="236"/>
      <c r="M161" s="237" t="s">
        <v>1137</v>
      </c>
      <c r="O161" s="225"/>
    </row>
    <row r="162" spans="1:80">
      <c r="A162" s="234"/>
      <c r="B162" s="238"/>
      <c r="C162" s="591" t="s">
        <v>1138</v>
      </c>
      <c r="D162" s="592"/>
      <c r="E162" s="239">
        <v>0</v>
      </c>
      <c r="F162" s="240"/>
      <c r="G162" s="241"/>
      <c r="H162" s="242"/>
      <c r="I162" s="236"/>
      <c r="J162" s="243"/>
      <c r="K162" s="236"/>
      <c r="M162" s="237" t="s">
        <v>1138</v>
      </c>
      <c r="O162" s="225"/>
    </row>
    <row r="163" spans="1:80">
      <c r="A163" s="234"/>
      <c r="B163" s="238"/>
      <c r="C163" s="591" t="s">
        <v>1239</v>
      </c>
      <c r="D163" s="592"/>
      <c r="E163" s="239">
        <v>1</v>
      </c>
      <c r="F163" s="240"/>
      <c r="G163" s="241"/>
      <c r="H163" s="242"/>
      <c r="I163" s="236"/>
      <c r="J163" s="243"/>
      <c r="K163" s="236"/>
      <c r="M163" s="237" t="s">
        <v>1239</v>
      </c>
      <c r="O163" s="225"/>
    </row>
    <row r="164" spans="1:80">
      <c r="A164" s="234"/>
      <c r="B164" s="238"/>
      <c r="C164" s="591" t="s">
        <v>1240</v>
      </c>
      <c r="D164" s="592"/>
      <c r="E164" s="239">
        <v>1</v>
      </c>
      <c r="F164" s="240"/>
      <c r="G164" s="241"/>
      <c r="H164" s="242"/>
      <c r="I164" s="236"/>
      <c r="J164" s="243"/>
      <c r="K164" s="236"/>
      <c r="M164" s="237" t="s">
        <v>1240</v>
      </c>
      <c r="O164" s="225"/>
    </row>
    <row r="165" spans="1:80">
      <c r="A165" s="234"/>
      <c r="B165" s="238"/>
      <c r="C165" s="591" t="s">
        <v>1241</v>
      </c>
      <c r="D165" s="592"/>
      <c r="E165" s="239">
        <v>1</v>
      </c>
      <c r="F165" s="240"/>
      <c r="G165" s="241"/>
      <c r="H165" s="242"/>
      <c r="I165" s="236"/>
      <c r="J165" s="243"/>
      <c r="K165" s="236"/>
      <c r="M165" s="237" t="s">
        <v>1241</v>
      </c>
      <c r="O165" s="225"/>
    </row>
    <row r="166" spans="1:80">
      <c r="A166" s="226">
        <v>14</v>
      </c>
      <c r="B166" s="227" t="s">
        <v>1242</v>
      </c>
      <c r="C166" s="228" t="s">
        <v>1243</v>
      </c>
      <c r="D166" s="229" t="s">
        <v>123</v>
      </c>
      <c r="E166" s="230">
        <v>26.1</v>
      </c>
      <c r="F166" s="545"/>
      <c r="G166" s="231">
        <f>E166*F166</f>
        <v>0</v>
      </c>
      <c r="H166" s="232">
        <v>1E-4</v>
      </c>
      <c r="I166" s="233">
        <f>E166*H166</f>
        <v>2.6100000000000003E-3</v>
      </c>
      <c r="J166" s="232">
        <v>0</v>
      </c>
      <c r="K166" s="233">
        <f>E166*J166</f>
        <v>0</v>
      </c>
      <c r="O166" s="225">
        <v>2</v>
      </c>
      <c r="AA166" s="198">
        <v>1</v>
      </c>
      <c r="AB166" s="198">
        <v>1</v>
      </c>
      <c r="AC166" s="198">
        <v>1</v>
      </c>
      <c r="AZ166" s="198">
        <v>1</v>
      </c>
      <c r="BA166" s="198">
        <f>IF(AZ166=1,G166,0)</f>
        <v>0</v>
      </c>
      <c r="BB166" s="198">
        <f>IF(AZ166=2,G166,0)</f>
        <v>0</v>
      </c>
      <c r="BC166" s="198">
        <f>IF(AZ166=3,G166,0)</f>
        <v>0</v>
      </c>
      <c r="BD166" s="198">
        <f>IF(AZ166=4,G166,0)</f>
        <v>0</v>
      </c>
      <c r="BE166" s="198">
        <f>IF(AZ166=5,G166,0)</f>
        <v>0</v>
      </c>
      <c r="CA166" s="225">
        <v>1</v>
      </c>
      <c r="CB166" s="225">
        <v>1</v>
      </c>
    </row>
    <row r="167" spans="1:80" ht="33.75">
      <c r="A167" s="234"/>
      <c r="B167" s="235"/>
      <c r="C167" s="593" t="s">
        <v>1244</v>
      </c>
      <c r="D167" s="594"/>
      <c r="E167" s="594"/>
      <c r="F167" s="594"/>
      <c r="G167" s="595"/>
      <c r="I167" s="236"/>
      <c r="K167" s="236"/>
      <c r="L167" s="237" t="s">
        <v>1244</v>
      </c>
      <c r="O167" s="225">
        <v>3</v>
      </c>
    </row>
    <row r="168" spans="1:80">
      <c r="A168" s="234"/>
      <c r="B168" s="238"/>
      <c r="C168" s="591" t="s">
        <v>1137</v>
      </c>
      <c r="D168" s="592"/>
      <c r="E168" s="239">
        <v>0</v>
      </c>
      <c r="F168" s="240"/>
      <c r="G168" s="241"/>
      <c r="H168" s="242"/>
      <c r="I168" s="236"/>
      <c r="J168" s="243"/>
      <c r="K168" s="236"/>
      <c r="M168" s="237" t="s">
        <v>1137</v>
      </c>
      <c r="O168" s="225"/>
    </row>
    <row r="169" spans="1:80">
      <c r="A169" s="234"/>
      <c r="B169" s="238"/>
      <c r="C169" s="591" t="s">
        <v>1138</v>
      </c>
      <c r="D169" s="592"/>
      <c r="E169" s="239">
        <v>0</v>
      </c>
      <c r="F169" s="240"/>
      <c r="G169" s="241"/>
      <c r="H169" s="242"/>
      <c r="I169" s="236"/>
      <c r="J169" s="243"/>
      <c r="K169" s="236"/>
      <c r="M169" s="237" t="s">
        <v>1138</v>
      </c>
      <c r="O169" s="225"/>
    </row>
    <row r="170" spans="1:80">
      <c r="A170" s="234"/>
      <c r="B170" s="238"/>
      <c r="C170" s="591" t="s">
        <v>1245</v>
      </c>
      <c r="D170" s="592"/>
      <c r="E170" s="239">
        <v>13.6</v>
      </c>
      <c r="F170" s="240"/>
      <c r="G170" s="241"/>
      <c r="H170" s="242"/>
      <c r="I170" s="236"/>
      <c r="J170" s="243"/>
      <c r="K170" s="236"/>
      <c r="M170" s="237" t="s">
        <v>1245</v>
      </c>
      <c r="O170" s="225"/>
    </row>
    <row r="171" spans="1:80">
      <c r="A171" s="234"/>
      <c r="B171" s="238"/>
      <c r="C171" s="591" t="s">
        <v>1246</v>
      </c>
      <c r="D171" s="592"/>
      <c r="E171" s="239">
        <v>12.5</v>
      </c>
      <c r="F171" s="240"/>
      <c r="G171" s="241"/>
      <c r="H171" s="242"/>
      <c r="I171" s="236"/>
      <c r="J171" s="243"/>
      <c r="K171" s="236"/>
      <c r="M171" s="237" t="s">
        <v>1246</v>
      </c>
      <c r="O171" s="225"/>
    </row>
    <row r="172" spans="1:80">
      <c r="A172" s="226">
        <v>15</v>
      </c>
      <c r="B172" s="227" t="s">
        <v>1247</v>
      </c>
      <c r="C172" s="228" t="s">
        <v>1248</v>
      </c>
      <c r="D172" s="229" t="s">
        <v>123</v>
      </c>
      <c r="E172" s="230">
        <v>57.7</v>
      </c>
      <c r="F172" s="545"/>
      <c r="G172" s="231">
        <f>E172*F172</f>
        <v>0</v>
      </c>
      <c r="H172" s="232">
        <v>1.1E-4</v>
      </c>
      <c r="I172" s="233">
        <f>E172*H172</f>
        <v>6.3470000000000002E-3</v>
      </c>
      <c r="J172" s="232">
        <v>0</v>
      </c>
      <c r="K172" s="233">
        <f>E172*J172</f>
        <v>0</v>
      </c>
      <c r="O172" s="225">
        <v>2</v>
      </c>
      <c r="AA172" s="198">
        <v>1</v>
      </c>
      <c r="AB172" s="198">
        <v>1</v>
      </c>
      <c r="AC172" s="198">
        <v>1</v>
      </c>
      <c r="AZ172" s="198">
        <v>1</v>
      </c>
      <c r="BA172" s="198">
        <f>IF(AZ172=1,G172,0)</f>
        <v>0</v>
      </c>
      <c r="BB172" s="198">
        <f>IF(AZ172=2,G172,0)</f>
        <v>0</v>
      </c>
      <c r="BC172" s="198">
        <f>IF(AZ172=3,G172,0)</f>
        <v>0</v>
      </c>
      <c r="BD172" s="198">
        <f>IF(AZ172=4,G172,0)</f>
        <v>0</v>
      </c>
      <c r="BE172" s="198">
        <f>IF(AZ172=5,G172,0)</f>
        <v>0</v>
      </c>
      <c r="CA172" s="225">
        <v>1</v>
      </c>
      <c r="CB172" s="225">
        <v>1</v>
      </c>
    </row>
    <row r="173" spans="1:80" ht="33.75">
      <c r="A173" s="234"/>
      <c r="B173" s="235"/>
      <c r="C173" s="593" t="s">
        <v>1244</v>
      </c>
      <c r="D173" s="594"/>
      <c r="E173" s="594"/>
      <c r="F173" s="594"/>
      <c r="G173" s="595"/>
      <c r="I173" s="236"/>
      <c r="K173" s="236"/>
      <c r="L173" s="237" t="s">
        <v>1244</v>
      </c>
      <c r="O173" s="225">
        <v>3</v>
      </c>
    </row>
    <row r="174" spans="1:80">
      <c r="A174" s="234"/>
      <c r="B174" s="238"/>
      <c r="C174" s="591" t="s">
        <v>1137</v>
      </c>
      <c r="D174" s="592"/>
      <c r="E174" s="239">
        <v>0</v>
      </c>
      <c r="F174" s="240"/>
      <c r="G174" s="241"/>
      <c r="H174" s="242"/>
      <c r="I174" s="236"/>
      <c r="J174" s="243"/>
      <c r="K174" s="236"/>
      <c r="M174" s="237" t="s">
        <v>1137</v>
      </c>
      <c r="O174" s="225"/>
    </row>
    <row r="175" spans="1:80">
      <c r="A175" s="234"/>
      <c r="B175" s="238"/>
      <c r="C175" s="591" t="s">
        <v>1138</v>
      </c>
      <c r="D175" s="592"/>
      <c r="E175" s="239">
        <v>0</v>
      </c>
      <c r="F175" s="240"/>
      <c r="G175" s="241"/>
      <c r="H175" s="242"/>
      <c r="I175" s="236"/>
      <c r="J175" s="243"/>
      <c r="K175" s="236"/>
      <c r="M175" s="237" t="s">
        <v>1138</v>
      </c>
      <c r="O175" s="225"/>
    </row>
    <row r="176" spans="1:80">
      <c r="A176" s="234"/>
      <c r="B176" s="238"/>
      <c r="C176" s="591" t="s">
        <v>1249</v>
      </c>
      <c r="D176" s="592"/>
      <c r="E176" s="239">
        <v>57.7</v>
      </c>
      <c r="F176" s="240"/>
      <c r="G176" s="241"/>
      <c r="H176" s="242"/>
      <c r="I176" s="236"/>
      <c r="J176" s="243"/>
      <c r="K176" s="236"/>
      <c r="M176" s="237" t="s">
        <v>1249</v>
      </c>
      <c r="O176" s="225"/>
    </row>
    <row r="177" spans="1:80">
      <c r="A177" s="226">
        <v>16</v>
      </c>
      <c r="B177" s="227" t="s">
        <v>1250</v>
      </c>
      <c r="C177" s="228" t="s">
        <v>1251</v>
      </c>
      <c r="D177" s="229" t="s">
        <v>123</v>
      </c>
      <c r="E177" s="230">
        <v>18.2</v>
      </c>
      <c r="F177" s="545"/>
      <c r="G177" s="231">
        <f>E177*F177</f>
        <v>0</v>
      </c>
      <c r="H177" s="232">
        <v>1.6000000000000001E-4</v>
      </c>
      <c r="I177" s="233">
        <f>E177*H177</f>
        <v>2.9120000000000001E-3</v>
      </c>
      <c r="J177" s="232">
        <v>0</v>
      </c>
      <c r="K177" s="233">
        <f>E177*J177</f>
        <v>0</v>
      </c>
      <c r="O177" s="225">
        <v>2</v>
      </c>
      <c r="AA177" s="198">
        <v>1</v>
      </c>
      <c r="AB177" s="198">
        <v>1</v>
      </c>
      <c r="AC177" s="198">
        <v>1</v>
      </c>
      <c r="AZ177" s="198">
        <v>1</v>
      </c>
      <c r="BA177" s="198">
        <f>IF(AZ177=1,G177,0)</f>
        <v>0</v>
      </c>
      <c r="BB177" s="198">
        <f>IF(AZ177=2,G177,0)</f>
        <v>0</v>
      </c>
      <c r="BC177" s="198">
        <f>IF(AZ177=3,G177,0)</f>
        <v>0</v>
      </c>
      <c r="BD177" s="198">
        <f>IF(AZ177=4,G177,0)</f>
        <v>0</v>
      </c>
      <c r="BE177" s="198">
        <f>IF(AZ177=5,G177,0)</f>
        <v>0</v>
      </c>
      <c r="CA177" s="225">
        <v>1</v>
      </c>
      <c r="CB177" s="225">
        <v>1</v>
      </c>
    </row>
    <row r="178" spans="1:80" ht="33.75">
      <c r="A178" s="234"/>
      <c r="B178" s="235"/>
      <c r="C178" s="593" t="s">
        <v>1244</v>
      </c>
      <c r="D178" s="594"/>
      <c r="E178" s="594"/>
      <c r="F178" s="594"/>
      <c r="G178" s="595"/>
      <c r="I178" s="236"/>
      <c r="K178" s="236"/>
      <c r="L178" s="237" t="s">
        <v>1244</v>
      </c>
      <c r="O178" s="225">
        <v>3</v>
      </c>
    </row>
    <row r="179" spans="1:80">
      <c r="A179" s="234"/>
      <c r="B179" s="238"/>
      <c r="C179" s="591" t="s">
        <v>1137</v>
      </c>
      <c r="D179" s="592"/>
      <c r="E179" s="239">
        <v>0</v>
      </c>
      <c r="F179" s="240"/>
      <c r="G179" s="241"/>
      <c r="H179" s="242"/>
      <c r="I179" s="236"/>
      <c r="J179" s="243"/>
      <c r="K179" s="236"/>
      <c r="M179" s="237" t="s">
        <v>1137</v>
      </c>
      <c r="O179" s="225"/>
    </row>
    <row r="180" spans="1:80">
      <c r="A180" s="234"/>
      <c r="B180" s="238"/>
      <c r="C180" s="591" t="s">
        <v>1138</v>
      </c>
      <c r="D180" s="592"/>
      <c r="E180" s="239">
        <v>0</v>
      </c>
      <c r="F180" s="240"/>
      <c r="G180" s="241"/>
      <c r="H180" s="242"/>
      <c r="I180" s="236"/>
      <c r="J180" s="243"/>
      <c r="K180" s="236"/>
      <c r="M180" s="237" t="s">
        <v>1138</v>
      </c>
      <c r="O180" s="225"/>
    </row>
    <row r="181" spans="1:80">
      <c r="A181" s="234"/>
      <c r="B181" s="238"/>
      <c r="C181" s="591" t="s">
        <v>1252</v>
      </c>
      <c r="D181" s="592"/>
      <c r="E181" s="239">
        <v>18.2</v>
      </c>
      <c r="F181" s="240"/>
      <c r="G181" s="241"/>
      <c r="H181" s="242"/>
      <c r="I181" s="236"/>
      <c r="J181" s="243"/>
      <c r="K181" s="236"/>
      <c r="M181" s="237" t="s">
        <v>1252</v>
      </c>
      <c r="O181" s="225"/>
    </row>
    <row r="182" spans="1:80">
      <c r="A182" s="226">
        <v>17</v>
      </c>
      <c r="B182" s="227" t="s">
        <v>1253</v>
      </c>
      <c r="C182" s="228" t="s">
        <v>1254</v>
      </c>
      <c r="D182" s="229" t="s">
        <v>123</v>
      </c>
      <c r="E182" s="230">
        <v>28.6</v>
      </c>
      <c r="F182" s="545"/>
      <c r="G182" s="231">
        <f>E182*F182</f>
        <v>0</v>
      </c>
      <c r="H182" s="232">
        <v>1.0000000000000001E-5</v>
      </c>
      <c r="I182" s="233">
        <f>E182*H182</f>
        <v>2.8600000000000001E-4</v>
      </c>
      <c r="J182" s="232">
        <v>0</v>
      </c>
      <c r="K182" s="233">
        <f>E182*J182</f>
        <v>0</v>
      </c>
      <c r="O182" s="225">
        <v>2</v>
      </c>
      <c r="AA182" s="198">
        <v>1</v>
      </c>
      <c r="AB182" s="198">
        <v>1</v>
      </c>
      <c r="AC182" s="198">
        <v>1</v>
      </c>
      <c r="AZ182" s="198">
        <v>1</v>
      </c>
      <c r="BA182" s="198">
        <f>IF(AZ182=1,G182,0)</f>
        <v>0</v>
      </c>
      <c r="BB182" s="198">
        <f>IF(AZ182=2,G182,0)</f>
        <v>0</v>
      </c>
      <c r="BC182" s="198">
        <f>IF(AZ182=3,G182,0)</f>
        <v>0</v>
      </c>
      <c r="BD182" s="198">
        <f>IF(AZ182=4,G182,0)</f>
        <v>0</v>
      </c>
      <c r="BE182" s="198">
        <f>IF(AZ182=5,G182,0)</f>
        <v>0</v>
      </c>
      <c r="CA182" s="225">
        <v>1</v>
      </c>
      <c r="CB182" s="225">
        <v>1</v>
      </c>
    </row>
    <row r="183" spans="1:80" ht="33.75">
      <c r="A183" s="234"/>
      <c r="B183" s="235"/>
      <c r="C183" s="593" t="s">
        <v>1244</v>
      </c>
      <c r="D183" s="594"/>
      <c r="E183" s="594"/>
      <c r="F183" s="594"/>
      <c r="G183" s="595"/>
      <c r="I183" s="236"/>
      <c r="K183" s="236"/>
      <c r="L183" s="237" t="s">
        <v>1244</v>
      </c>
      <c r="O183" s="225">
        <v>3</v>
      </c>
    </row>
    <row r="184" spans="1:80">
      <c r="A184" s="234"/>
      <c r="B184" s="238"/>
      <c r="C184" s="591" t="s">
        <v>1137</v>
      </c>
      <c r="D184" s="592"/>
      <c r="E184" s="239">
        <v>0</v>
      </c>
      <c r="F184" s="240"/>
      <c r="G184" s="241"/>
      <c r="H184" s="242"/>
      <c r="I184" s="236"/>
      <c r="J184" s="243"/>
      <c r="K184" s="236"/>
      <c r="M184" s="237" t="s">
        <v>1137</v>
      </c>
      <c r="O184" s="225"/>
    </row>
    <row r="185" spans="1:80">
      <c r="A185" s="234"/>
      <c r="B185" s="238"/>
      <c r="C185" s="591" t="s">
        <v>1138</v>
      </c>
      <c r="D185" s="592"/>
      <c r="E185" s="239">
        <v>0</v>
      </c>
      <c r="F185" s="240"/>
      <c r="G185" s="241"/>
      <c r="H185" s="242"/>
      <c r="I185" s="236"/>
      <c r="J185" s="243"/>
      <c r="K185" s="236"/>
      <c r="M185" s="237" t="s">
        <v>1138</v>
      </c>
      <c r="O185" s="225"/>
    </row>
    <row r="186" spans="1:80">
      <c r="A186" s="234"/>
      <c r="B186" s="238"/>
      <c r="C186" s="591" t="s">
        <v>1255</v>
      </c>
      <c r="D186" s="592"/>
      <c r="E186" s="239">
        <v>28.6</v>
      </c>
      <c r="F186" s="240"/>
      <c r="G186" s="241"/>
      <c r="H186" s="242"/>
      <c r="I186" s="236"/>
      <c r="J186" s="243"/>
      <c r="K186" s="236"/>
      <c r="M186" s="237" t="s">
        <v>1255</v>
      </c>
      <c r="O186" s="225"/>
    </row>
    <row r="187" spans="1:80">
      <c r="A187" s="226">
        <v>18</v>
      </c>
      <c r="B187" s="227" t="s">
        <v>1256</v>
      </c>
      <c r="C187" s="228" t="s">
        <v>1257</v>
      </c>
      <c r="D187" s="229" t="s">
        <v>123</v>
      </c>
      <c r="E187" s="230">
        <v>83.8</v>
      </c>
      <c r="F187" s="545"/>
      <c r="G187" s="231">
        <f>E187*F187</f>
        <v>0</v>
      </c>
      <c r="H187" s="232">
        <v>0</v>
      </c>
      <c r="I187" s="233">
        <f>E187*H187</f>
        <v>0</v>
      </c>
      <c r="J187" s="232">
        <v>0</v>
      </c>
      <c r="K187" s="233">
        <f>E187*J187</f>
        <v>0</v>
      </c>
      <c r="O187" s="225">
        <v>2</v>
      </c>
      <c r="AA187" s="198">
        <v>1</v>
      </c>
      <c r="AB187" s="198">
        <v>1</v>
      </c>
      <c r="AC187" s="198">
        <v>1</v>
      </c>
      <c r="AZ187" s="198">
        <v>1</v>
      </c>
      <c r="BA187" s="198">
        <f>IF(AZ187=1,G187,0)</f>
        <v>0</v>
      </c>
      <c r="BB187" s="198">
        <f>IF(AZ187=2,G187,0)</f>
        <v>0</v>
      </c>
      <c r="BC187" s="198">
        <f>IF(AZ187=3,G187,0)</f>
        <v>0</v>
      </c>
      <c r="BD187" s="198">
        <f>IF(AZ187=4,G187,0)</f>
        <v>0</v>
      </c>
      <c r="BE187" s="198">
        <f>IF(AZ187=5,G187,0)</f>
        <v>0</v>
      </c>
      <c r="CA187" s="225">
        <v>1</v>
      </c>
      <c r="CB187" s="225">
        <v>1</v>
      </c>
    </row>
    <row r="188" spans="1:80">
      <c r="A188" s="234"/>
      <c r="B188" s="235"/>
      <c r="C188" s="593" t="s">
        <v>1258</v>
      </c>
      <c r="D188" s="594"/>
      <c r="E188" s="594"/>
      <c r="F188" s="594"/>
      <c r="G188" s="595"/>
      <c r="I188" s="236"/>
      <c r="K188" s="236"/>
      <c r="L188" s="237" t="s">
        <v>1258</v>
      </c>
      <c r="O188" s="225">
        <v>3</v>
      </c>
    </row>
    <row r="189" spans="1:80">
      <c r="A189" s="234"/>
      <c r="B189" s="238"/>
      <c r="C189" s="591" t="s">
        <v>1137</v>
      </c>
      <c r="D189" s="592"/>
      <c r="E189" s="239">
        <v>0</v>
      </c>
      <c r="F189" s="240"/>
      <c r="G189" s="241"/>
      <c r="H189" s="242"/>
      <c r="I189" s="236"/>
      <c r="J189" s="243"/>
      <c r="K189" s="236"/>
      <c r="M189" s="237" t="s">
        <v>1137</v>
      </c>
      <c r="O189" s="225"/>
    </row>
    <row r="190" spans="1:80">
      <c r="A190" s="234"/>
      <c r="B190" s="238"/>
      <c r="C190" s="591" t="s">
        <v>1138</v>
      </c>
      <c r="D190" s="592"/>
      <c r="E190" s="239">
        <v>0</v>
      </c>
      <c r="F190" s="240"/>
      <c r="G190" s="241"/>
      <c r="H190" s="242"/>
      <c r="I190" s="236"/>
      <c r="J190" s="243"/>
      <c r="K190" s="236"/>
      <c r="M190" s="237" t="s">
        <v>1138</v>
      </c>
      <c r="O190" s="225"/>
    </row>
    <row r="191" spans="1:80">
      <c r="A191" s="234"/>
      <c r="B191" s="238"/>
      <c r="C191" s="591" t="s">
        <v>1245</v>
      </c>
      <c r="D191" s="592"/>
      <c r="E191" s="239">
        <v>13.6</v>
      </c>
      <c r="F191" s="240"/>
      <c r="G191" s="241"/>
      <c r="H191" s="242"/>
      <c r="I191" s="236"/>
      <c r="J191" s="243"/>
      <c r="K191" s="236"/>
      <c r="M191" s="237" t="s">
        <v>1245</v>
      </c>
      <c r="O191" s="225"/>
    </row>
    <row r="192" spans="1:80">
      <c r="A192" s="234"/>
      <c r="B192" s="238"/>
      <c r="C192" s="591" t="s">
        <v>1246</v>
      </c>
      <c r="D192" s="592"/>
      <c r="E192" s="239">
        <v>12.5</v>
      </c>
      <c r="F192" s="240"/>
      <c r="G192" s="241"/>
      <c r="H192" s="242"/>
      <c r="I192" s="236"/>
      <c r="J192" s="243"/>
      <c r="K192" s="236"/>
      <c r="M192" s="237" t="s">
        <v>1246</v>
      </c>
      <c r="O192" s="225"/>
    </row>
    <row r="193" spans="1:80">
      <c r="A193" s="234"/>
      <c r="B193" s="238"/>
      <c r="C193" s="591" t="s">
        <v>1249</v>
      </c>
      <c r="D193" s="592"/>
      <c r="E193" s="239">
        <v>57.7</v>
      </c>
      <c r="F193" s="240"/>
      <c r="G193" s="241"/>
      <c r="H193" s="242"/>
      <c r="I193" s="236"/>
      <c r="J193" s="243"/>
      <c r="K193" s="236"/>
      <c r="M193" s="237" t="s">
        <v>1249</v>
      </c>
      <c r="O193" s="225"/>
    </row>
    <row r="194" spans="1:80" ht="22.5">
      <c r="A194" s="226">
        <v>19</v>
      </c>
      <c r="B194" s="227" t="s">
        <v>1259</v>
      </c>
      <c r="C194" s="228" t="s">
        <v>1260</v>
      </c>
      <c r="D194" s="229" t="s">
        <v>123</v>
      </c>
      <c r="E194" s="230">
        <v>18.2</v>
      </c>
      <c r="F194" s="545"/>
      <c r="G194" s="231">
        <f>E194*F194</f>
        <v>0</v>
      </c>
      <c r="H194" s="232">
        <v>0</v>
      </c>
      <c r="I194" s="233">
        <f>E194*H194</f>
        <v>0</v>
      </c>
      <c r="J194" s="232">
        <v>0</v>
      </c>
      <c r="K194" s="233">
        <f>E194*J194</f>
        <v>0</v>
      </c>
      <c r="O194" s="225">
        <v>2</v>
      </c>
      <c r="AA194" s="198">
        <v>1</v>
      </c>
      <c r="AB194" s="198">
        <v>0</v>
      </c>
      <c r="AC194" s="198">
        <v>0</v>
      </c>
      <c r="AZ194" s="198">
        <v>1</v>
      </c>
      <c r="BA194" s="198">
        <f>IF(AZ194=1,G194,0)</f>
        <v>0</v>
      </c>
      <c r="BB194" s="198">
        <f>IF(AZ194=2,G194,0)</f>
        <v>0</v>
      </c>
      <c r="BC194" s="198">
        <f>IF(AZ194=3,G194,0)</f>
        <v>0</v>
      </c>
      <c r="BD194" s="198">
        <f>IF(AZ194=4,G194,0)</f>
        <v>0</v>
      </c>
      <c r="BE194" s="198">
        <f>IF(AZ194=5,G194,0)</f>
        <v>0</v>
      </c>
      <c r="CA194" s="225">
        <v>1</v>
      </c>
      <c r="CB194" s="225">
        <v>0</v>
      </c>
    </row>
    <row r="195" spans="1:80">
      <c r="A195" s="234"/>
      <c r="B195" s="235"/>
      <c r="C195" s="593" t="s">
        <v>1258</v>
      </c>
      <c r="D195" s="594"/>
      <c r="E195" s="594"/>
      <c r="F195" s="594"/>
      <c r="G195" s="595"/>
      <c r="I195" s="236"/>
      <c r="K195" s="236"/>
      <c r="L195" s="237" t="s">
        <v>1258</v>
      </c>
      <c r="O195" s="225">
        <v>3</v>
      </c>
    </row>
    <row r="196" spans="1:80">
      <c r="A196" s="234"/>
      <c r="B196" s="235"/>
      <c r="C196" s="593" t="s">
        <v>1261</v>
      </c>
      <c r="D196" s="594"/>
      <c r="E196" s="594"/>
      <c r="F196" s="594"/>
      <c r="G196" s="595"/>
      <c r="I196" s="236"/>
      <c r="K196" s="236"/>
      <c r="L196" s="237" t="s">
        <v>1261</v>
      </c>
      <c r="O196" s="225">
        <v>3</v>
      </c>
    </row>
    <row r="197" spans="1:80">
      <c r="A197" s="234"/>
      <c r="B197" s="238"/>
      <c r="C197" s="591" t="s">
        <v>1137</v>
      </c>
      <c r="D197" s="592"/>
      <c r="E197" s="239">
        <v>0</v>
      </c>
      <c r="F197" s="240"/>
      <c r="G197" s="241"/>
      <c r="H197" s="242"/>
      <c r="I197" s="236"/>
      <c r="J197" s="243"/>
      <c r="K197" s="236"/>
      <c r="M197" s="237" t="s">
        <v>1137</v>
      </c>
      <c r="O197" s="225"/>
    </row>
    <row r="198" spans="1:80">
      <c r="A198" s="234"/>
      <c r="B198" s="238"/>
      <c r="C198" s="591" t="s">
        <v>1138</v>
      </c>
      <c r="D198" s="592"/>
      <c r="E198" s="239">
        <v>0</v>
      </c>
      <c r="F198" s="240"/>
      <c r="G198" s="241"/>
      <c r="H198" s="242"/>
      <c r="I198" s="236"/>
      <c r="J198" s="243"/>
      <c r="K198" s="236"/>
      <c r="M198" s="237" t="s">
        <v>1138</v>
      </c>
      <c r="O198" s="225"/>
    </row>
    <row r="199" spans="1:80">
      <c r="A199" s="234"/>
      <c r="B199" s="238"/>
      <c r="C199" s="591" t="s">
        <v>1252</v>
      </c>
      <c r="D199" s="592"/>
      <c r="E199" s="239">
        <v>18.2</v>
      </c>
      <c r="F199" s="240"/>
      <c r="G199" s="241"/>
      <c r="H199" s="242"/>
      <c r="I199" s="236"/>
      <c r="J199" s="243"/>
      <c r="K199" s="236"/>
      <c r="M199" s="237" t="s">
        <v>1252</v>
      </c>
      <c r="O199" s="225"/>
    </row>
    <row r="200" spans="1:80" ht="22.5">
      <c r="A200" s="226">
        <v>20</v>
      </c>
      <c r="B200" s="227" t="s">
        <v>1262</v>
      </c>
      <c r="C200" s="228" t="s">
        <v>1263</v>
      </c>
      <c r="D200" s="229" t="s">
        <v>123</v>
      </c>
      <c r="E200" s="230">
        <v>28.6</v>
      </c>
      <c r="F200" s="545"/>
      <c r="G200" s="231">
        <f>E200*F200</f>
        <v>0</v>
      </c>
      <c r="H200" s="232">
        <v>0</v>
      </c>
      <c r="I200" s="233">
        <f>E200*H200</f>
        <v>0</v>
      </c>
      <c r="J200" s="232">
        <v>0</v>
      </c>
      <c r="K200" s="233">
        <f>E200*J200</f>
        <v>0</v>
      </c>
      <c r="O200" s="225">
        <v>2</v>
      </c>
      <c r="AA200" s="198">
        <v>1</v>
      </c>
      <c r="AB200" s="198">
        <v>1</v>
      </c>
      <c r="AC200" s="198">
        <v>1</v>
      </c>
      <c r="AZ200" s="198">
        <v>1</v>
      </c>
      <c r="BA200" s="198">
        <f>IF(AZ200=1,G200,0)</f>
        <v>0</v>
      </c>
      <c r="BB200" s="198">
        <f>IF(AZ200=2,G200,0)</f>
        <v>0</v>
      </c>
      <c r="BC200" s="198">
        <f>IF(AZ200=3,G200,0)</f>
        <v>0</v>
      </c>
      <c r="BD200" s="198">
        <f>IF(AZ200=4,G200,0)</f>
        <v>0</v>
      </c>
      <c r="BE200" s="198">
        <f>IF(AZ200=5,G200,0)</f>
        <v>0</v>
      </c>
      <c r="CA200" s="225">
        <v>1</v>
      </c>
      <c r="CB200" s="225">
        <v>1</v>
      </c>
    </row>
    <row r="201" spans="1:80">
      <c r="A201" s="234"/>
      <c r="B201" s="235"/>
      <c r="C201" s="593" t="s">
        <v>1258</v>
      </c>
      <c r="D201" s="594"/>
      <c r="E201" s="594"/>
      <c r="F201" s="594"/>
      <c r="G201" s="595"/>
      <c r="I201" s="236"/>
      <c r="K201" s="236"/>
      <c r="L201" s="237" t="s">
        <v>1258</v>
      </c>
      <c r="O201" s="225">
        <v>3</v>
      </c>
    </row>
    <row r="202" spans="1:80">
      <c r="A202" s="234"/>
      <c r="B202" s="235"/>
      <c r="C202" s="593" t="s">
        <v>1261</v>
      </c>
      <c r="D202" s="594"/>
      <c r="E202" s="594"/>
      <c r="F202" s="594"/>
      <c r="G202" s="595"/>
      <c r="I202" s="236"/>
      <c r="K202" s="236"/>
      <c r="L202" s="237" t="s">
        <v>1261</v>
      </c>
      <c r="O202" s="225">
        <v>3</v>
      </c>
    </row>
    <row r="203" spans="1:80">
      <c r="A203" s="234"/>
      <c r="B203" s="238"/>
      <c r="C203" s="591" t="s">
        <v>1137</v>
      </c>
      <c r="D203" s="592"/>
      <c r="E203" s="239">
        <v>0</v>
      </c>
      <c r="F203" s="240"/>
      <c r="G203" s="241"/>
      <c r="H203" s="242"/>
      <c r="I203" s="236"/>
      <c r="J203" s="243"/>
      <c r="K203" s="236"/>
      <c r="M203" s="237" t="s">
        <v>1137</v>
      </c>
      <c r="O203" s="225"/>
    </row>
    <row r="204" spans="1:80">
      <c r="A204" s="234"/>
      <c r="B204" s="238"/>
      <c r="C204" s="591" t="s">
        <v>1138</v>
      </c>
      <c r="D204" s="592"/>
      <c r="E204" s="239">
        <v>0</v>
      </c>
      <c r="F204" s="240"/>
      <c r="G204" s="241"/>
      <c r="H204" s="242"/>
      <c r="I204" s="236"/>
      <c r="J204" s="243"/>
      <c r="K204" s="236"/>
      <c r="M204" s="237" t="s">
        <v>1138</v>
      </c>
      <c r="O204" s="225"/>
    </row>
    <row r="205" spans="1:80">
      <c r="A205" s="234"/>
      <c r="B205" s="238"/>
      <c r="C205" s="591" t="s">
        <v>1255</v>
      </c>
      <c r="D205" s="592"/>
      <c r="E205" s="239">
        <v>28.6</v>
      </c>
      <c r="F205" s="240"/>
      <c r="G205" s="241"/>
      <c r="H205" s="242"/>
      <c r="I205" s="236"/>
      <c r="J205" s="243"/>
      <c r="K205" s="236"/>
      <c r="M205" s="237" t="s">
        <v>1255</v>
      </c>
      <c r="O205" s="225"/>
    </row>
    <row r="206" spans="1:80" ht="22.5">
      <c r="A206" s="226">
        <v>21</v>
      </c>
      <c r="B206" s="227" t="s">
        <v>1264</v>
      </c>
      <c r="C206" s="228" t="s">
        <v>1265</v>
      </c>
      <c r="D206" s="229" t="s">
        <v>107</v>
      </c>
      <c r="E206" s="230">
        <v>3</v>
      </c>
      <c r="F206" s="545"/>
      <c r="G206" s="231">
        <f>E206*F206</f>
        <v>0</v>
      </c>
      <c r="H206" s="232">
        <v>1.2356100000000001</v>
      </c>
      <c r="I206" s="233">
        <f>E206*H206</f>
        <v>3.7068300000000001</v>
      </c>
      <c r="J206" s="232">
        <v>0</v>
      </c>
      <c r="K206" s="233">
        <f>E206*J206</f>
        <v>0</v>
      </c>
      <c r="O206" s="225">
        <v>2</v>
      </c>
      <c r="AA206" s="198">
        <v>1</v>
      </c>
      <c r="AB206" s="198">
        <v>1</v>
      </c>
      <c r="AC206" s="198">
        <v>1</v>
      </c>
      <c r="AZ206" s="198">
        <v>1</v>
      </c>
      <c r="BA206" s="198">
        <f>IF(AZ206=1,G206,0)</f>
        <v>0</v>
      </c>
      <c r="BB206" s="198">
        <f>IF(AZ206=2,G206,0)</f>
        <v>0</v>
      </c>
      <c r="BC206" s="198">
        <f>IF(AZ206=3,G206,0)</f>
        <v>0</v>
      </c>
      <c r="BD206" s="198">
        <f>IF(AZ206=4,G206,0)</f>
        <v>0</v>
      </c>
      <c r="BE206" s="198">
        <f>IF(AZ206=5,G206,0)</f>
        <v>0</v>
      </c>
      <c r="CA206" s="225">
        <v>1</v>
      </c>
      <c r="CB206" s="225">
        <v>1</v>
      </c>
    </row>
    <row r="207" spans="1:80">
      <c r="A207" s="234"/>
      <c r="B207" s="235"/>
      <c r="C207" s="593" t="s">
        <v>201</v>
      </c>
      <c r="D207" s="594"/>
      <c r="E207" s="594"/>
      <c r="F207" s="594"/>
      <c r="G207" s="595"/>
      <c r="I207" s="236"/>
      <c r="K207" s="236"/>
      <c r="L207" s="237" t="s">
        <v>201</v>
      </c>
      <c r="O207" s="225">
        <v>3</v>
      </c>
    </row>
    <row r="208" spans="1:80">
      <c r="A208" s="234"/>
      <c r="B208" s="235"/>
      <c r="C208" s="593" t="s">
        <v>1266</v>
      </c>
      <c r="D208" s="594"/>
      <c r="E208" s="594"/>
      <c r="F208" s="594"/>
      <c r="G208" s="595"/>
      <c r="I208" s="236"/>
      <c r="K208" s="236"/>
      <c r="L208" s="237" t="s">
        <v>1266</v>
      </c>
      <c r="O208" s="225">
        <v>3</v>
      </c>
    </row>
    <row r="209" spans="1:80">
      <c r="A209" s="234"/>
      <c r="B209" s="235"/>
      <c r="C209" s="593" t="s">
        <v>1267</v>
      </c>
      <c r="D209" s="594"/>
      <c r="E209" s="594"/>
      <c r="F209" s="594"/>
      <c r="G209" s="595"/>
      <c r="I209" s="236"/>
      <c r="K209" s="236"/>
      <c r="L209" s="237" t="s">
        <v>1267</v>
      </c>
      <c r="O209" s="225">
        <v>3</v>
      </c>
    </row>
    <row r="210" spans="1:80">
      <c r="A210" s="234"/>
      <c r="B210" s="235"/>
      <c r="C210" s="593" t="s">
        <v>1268</v>
      </c>
      <c r="D210" s="594"/>
      <c r="E210" s="594"/>
      <c r="F210" s="594"/>
      <c r="G210" s="595"/>
      <c r="I210" s="236"/>
      <c r="K210" s="236"/>
      <c r="L210" s="237" t="s">
        <v>1268</v>
      </c>
      <c r="O210" s="225">
        <v>3</v>
      </c>
    </row>
    <row r="211" spans="1:80">
      <c r="A211" s="234"/>
      <c r="B211" s="235"/>
      <c r="C211" s="593" t="s">
        <v>1269</v>
      </c>
      <c r="D211" s="594"/>
      <c r="E211" s="594"/>
      <c r="F211" s="594"/>
      <c r="G211" s="595"/>
      <c r="I211" s="236"/>
      <c r="K211" s="236"/>
      <c r="L211" s="237" t="s">
        <v>1269</v>
      </c>
      <c r="O211" s="225">
        <v>3</v>
      </c>
    </row>
    <row r="212" spans="1:80">
      <c r="A212" s="234"/>
      <c r="B212" s="235"/>
      <c r="C212" s="593" t="s">
        <v>1270</v>
      </c>
      <c r="D212" s="594"/>
      <c r="E212" s="594"/>
      <c r="F212" s="594"/>
      <c r="G212" s="595"/>
      <c r="I212" s="236"/>
      <c r="K212" s="236"/>
      <c r="L212" s="237" t="s">
        <v>1270</v>
      </c>
      <c r="O212" s="225">
        <v>3</v>
      </c>
    </row>
    <row r="213" spans="1:80">
      <c r="A213" s="234"/>
      <c r="B213" s="238"/>
      <c r="C213" s="591" t="s">
        <v>1137</v>
      </c>
      <c r="D213" s="592"/>
      <c r="E213" s="239">
        <v>0</v>
      </c>
      <c r="F213" s="240"/>
      <c r="G213" s="241"/>
      <c r="H213" s="242"/>
      <c r="I213" s="236"/>
      <c r="J213" s="243"/>
      <c r="K213" s="236"/>
      <c r="M213" s="237" t="s">
        <v>1137</v>
      </c>
      <c r="O213" s="225"/>
    </row>
    <row r="214" spans="1:80">
      <c r="A214" s="234"/>
      <c r="B214" s="238"/>
      <c r="C214" s="591" t="s">
        <v>1138</v>
      </c>
      <c r="D214" s="592"/>
      <c r="E214" s="239">
        <v>0</v>
      </c>
      <c r="F214" s="240"/>
      <c r="G214" s="241"/>
      <c r="H214" s="242"/>
      <c r="I214" s="236"/>
      <c r="J214" s="243"/>
      <c r="K214" s="236"/>
      <c r="M214" s="237" t="s">
        <v>1138</v>
      </c>
      <c r="O214" s="225"/>
    </row>
    <row r="215" spans="1:80">
      <c r="A215" s="234"/>
      <c r="B215" s="238"/>
      <c r="C215" s="591" t="s">
        <v>1271</v>
      </c>
      <c r="D215" s="592"/>
      <c r="E215" s="239">
        <v>1</v>
      </c>
      <c r="F215" s="240"/>
      <c r="G215" s="241"/>
      <c r="H215" s="242"/>
      <c r="I215" s="236"/>
      <c r="J215" s="243"/>
      <c r="K215" s="236"/>
      <c r="M215" s="237" t="s">
        <v>1271</v>
      </c>
      <c r="O215" s="225"/>
    </row>
    <row r="216" spans="1:80">
      <c r="A216" s="234"/>
      <c r="B216" s="238"/>
      <c r="C216" s="591" t="s">
        <v>1272</v>
      </c>
      <c r="D216" s="592"/>
      <c r="E216" s="239">
        <v>1</v>
      </c>
      <c r="F216" s="240"/>
      <c r="G216" s="241"/>
      <c r="H216" s="242"/>
      <c r="I216" s="236"/>
      <c r="J216" s="243"/>
      <c r="K216" s="236"/>
      <c r="M216" s="237" t="s">
        <v>1272</v>
      </c>
      <c r="O216" s="225"/>
    </row>
    <row r="217" spans="1:80">
      <c r="A217" s="234"/>
      <c r="B217" s="238"/>
      <c r="C217" s="591" t="s">
        <v>1273</v>
      </c>
      <c r="D217" s="592"/>
      <c r="E217" s="239">
        <v>1</v>
      </c>
      <c r="F217" s="240"/>
      <c r="G217" s="241"/>
      <c r="H217" s="242"/>
      <c r="I217" s="236"/>
      <c r="J217" s="243"/>
      <c r="K217" s="236"/>
      <c r="M217" s="237" t="s">
        <v>1273</v>
      </c>
      <c r="O217" s="225"/>
    </row>
    <row r="218" spans="1:80" ht="22.5">
      <c r="A218" s="226">
        <v>22</v>
      </c>
      <c r="B218" s="227" t="s">
        <v>1274</v>
      </c>
      <c r="C218" s="228" t="s">
        <v>1275</v>
      </c>
      <c r="D218" s="229" t="s">
        <v>107</v>
      </c>
      <c r="E218" s="230">
        <v>4</v>
      </c>
      <c r="F218" s="545"/>
      <c r="G218" s="231">
        <f>E218*F218</f>
        <v>0</v>
      </c>
      <c r="H218" s="232">
        <v>0</v>
      </c>
      <c r="I218" s="233">
        <f>E218*H218</f>
        <v>0</v>
      </c>
      <c r="J218" s="232">
        <v>0</v>
      </c>
      <c r="K218" s="233">
        <f>E218*J218</f>
        <v>0</v>
      </c>
      <c r="O218" s="225">
        <v>2</v>
      </c>
      <c r="AA218" s="198">
        <v>1</v>
      </c>
      <c r="AB218" s="198">
        <v>1</v>
      </c>
      <c r="AC218" s="198">
        <v>1</v>
      </c>
      <c r="AZ218" s="198">
        <v>1</v>
      </c>
      <c r="BA218" s="198">
        <f>IF(AZ218=1,G218,0)</f>
        <v>0</v>
      </c>
      <c r="BB218" s="198">
        <f>IF(AZ218=2,G218,0)</f>
        <v>0</v>
      </c>
      <c r="BC218" s="198">
        <f>IF(AZ218=3,G218,0)</f>
        <v>0</v>
      </c>
      <c r="BD218" s="198">
        <f>IF(AZ218=4,G218,0)</f>
        <v>0</v>
      </c>
      <c r="BE218" s="198">
        <f>IF(AZ218=5,G218,0)</f>
        <v>0</v>
      </c>
      <c r="CA218" s="225">
        <v>1</v>
      </c>
      <c r="CB218" s="225">
        <v>1</v>
      </c>
    </row>
    <row r="219" spans="1:80">
      <c r="A219" s="234"/>
      <c r="B219" s="235"/>
      <c r="C219" s="593" t="s">
        <v>1276</v>
      </c>
      <c r="D219" s="594"/>
      <c r="E219" s="594"/>
      <c r="F219" s="594"/>
      <c r="G219" s="595"/>
      <c r="I219" s="236"/>
      <c r="K219" s="236"/>
      <c r="L219" s="237" t="s">
        <v>1276</v>
      </c>
      <c r="O219" s="225">
        <v>3</v>
      </c>
    </row>
    <row r="220" spans="1:80">
      <c r="A220" s="234"/>
      <c r="B220" s="235"/>
      <c r="C220" s="593" t="s">
        <v>1277</v>
      </c>
      <c r="D220" s="594"/>
      <c r="E220" s="594"/>
      <c r="F220" s="594"/>
      <c r="G220" s="595"/>
      <c r="I220" s="236"/>
      <c r="K220" s="236"/>
      <c r="L220" s="237" t="s">
        <v>1277</v>
      </c>
      <c r="O220" s="225">
        <v>3</v>
      </c>
    </row>
    <row r="221" spans="1:80">
      <c r="A221" s="234"/>
      <c r="B221" s="238"/>
      <c r="C221" s="591" t="s">
        <v>1137</v>
      </c>
      <c r="D221" s="592"/>
      <c r="E221" s="239">
        <v>0</v>
      </c>
      <c r="F221" s="240"/>
      <c r="G221" s="241"/>
      <c r="H221" s="242"/>
      <c r="I221" s="236"/>
      <c r="J221" s="243"/>
      <c r="K221" s="236"/>
      <c r="M221" s="237" t="s">
        <v>1137</v>
      </c>
      <c r="O221" s="225"/>
    </row>
    <row r="222" spans="1:80">
      <c r="A222" s="234"/>
      <c r="B222" s="238"/>
      <c r="C222" s="591" t="s">
        <v>1138</v>
      </c>
      <c r="D222" s="592"/>
      <c r="E222" s="239">
        <v>0</v>
      </c>
      <c r="F222" s="240"/>
      <c r="G222" s="241"/>
      <c r="H222" s="242"/>
      <c r="I222" s="236"/>
      <c r="J222" s="243"/>
      <c r="K222" s="236"/>
      <c r="M222" s="237" t="s">
        <v>1138</v>
      </c>
      <c r="O222" s="225"/>
    </row>
    <row r="223" spans="1:80">
      <c r="A223" s="234"/>
      <c r="B223" s="238"/>
      <c r="C223" s="591" t="s">
        <v>1278</v>
      </c>
      <c r="D223" s="592"/>
      <c r="E223" s="239">
        <v>4</v>
      </c>
      <c r="F223" s="240"/>
      <c r="G223" s="241"/>
      <c r="H223" s="242"/>
      <c r="I223" s="236"/>
      <c r="J223" s="243"/>
      <c r="K223" s="236"/>
      <c r="M223" s="237" t="s">
        <v>1278</v>
      </c>
      <c r="O223" s="225"/>
    </row>
    <row r="224" spans="1:80" ht="22.5">
      <c r="A224" s="226">
        <v>23</v>
      </c>
      <c r="B224" s="227" t="s">
        <v>1279</v>
      </c>
      <c r="C224" s="228" t="s">
        <v>1280</v>
      </c>
      <c r="D224" s="229" t="s">
        <v>107</v>
      </c>
      <c r="E224" s="230">
        <v>1</v>
      </c>
      <c r="F224" s="545"/>
      <c r="G224" s="231">
        <f>E224*F224</f>
        <v>0</v>
      </c>
      <c r="H224" s="232">
        <v>0</v>
      </c>
      <c r="I224" s="233">
        <f>E224*H224</f>
        <v>0</v>
      </c>
      <c r="J224" s="232">
        <v>0</v>
      </c>
      <c r="K224" s="233">
        <f>E224*J224</f>
        <v>0</v>
      </c>
      <c r="O224" s="225">
        <v>2</v>
      </c>
      <c r="AA224" s="198">
        <v>1</v>
      </c>
      <c r="AB224" s="198">
        <v>1</v>
      </c>
      <c r="AC224" s="198">
        <v>1</v>
      </c>
      <c r="AZ224" s="198">
        <v>1</v>
      </c>
      <c r="BA224" s="198">
        <f>IF(AZ224=1,G224,0)</f>
        <v>0</v>
      </c>
      <c r="BB224" s="198">
        <f>IF(AZ224=2,G224,0)</f>
        <v>0</v>
      </c>
      <c r="BC224" s="198">
        <f>IF(AZ224=3,G224,0)</f>
        <v>0</v>
      </c>
      <c r="BD224" s="198">
        <f>IF(AZ224=4,G224,0)</f>
        <v>0</v>
      </c>
      <c r="BE224" s="198">
        <f>IF(AZ224=5,G224,0)</f>
        <v>0</v>
      </c>
      <c r="CA224" s="225">
        <v>1</v>
      </c>
      <c r="CB224" s="225">
        <v>1</v>
      </c>
    </row>
    <row r="225" spans="1:80">
      <c r="A225" s="234"/>
      <c r="B225" s="235"/>
      <c r="C225" s="593" t="s">
        <v>1281</v>
      </c>
      <c r="D225" s="594"/>
      <c r="E225" s="594"/>
      <c r="F225" s="594"/>
      <c r="G225" s="595"/>
      <c r="I225" s="236"/>
      <c r="K225" s="236"/>
      <c r="L225" s="237" t="s">
        <v>1281</v>
      </c>
      <c r="O225" s="225">
        <v>3</v>
      </c>
    </row>
    <row r="226" spans="1:80">
      <c r="A226" s="234"/>
      <c r="B226" s="235"/>
      <c r="C226" s="593" t="s">
        <v>1277</v>
      </c>
      <c r="D226" s="594"/>
      <c r="E226" s="594"/>
      <c r="F226" s="594"/>
      <c r="G226" s="595"/>
      <c r="I226" s="236"/>
      <c r="K226" s="236"/>
      <c r="L226" s="237" t="s">
        <v>1277</v>
      </c>
      <c r="O226" s="225">
        <v>3</v>
      </c>
    </row>
    <row r="227" spans="1:80">
      <c r="A227" s="234"/>
      <c r="B227" s="238"/>
      <c r="C227" s="591" t="s">
        <v>1137</v>
      </c>
      <c r="D227" s="592"/>
      <c r="E227" s="239">
        <v>0</v>
      </c>
      <c r="F227" s="240"/>
      <c r="G227" s="241"/>
      <c r="H227" s="242"/>
      <c r="I227" s="236"/>
      <c r="J227" s="243"/>
      <c r="K227" s="236"/>
      <c r="M227" s="237" t="s">
        <v>1137</v>
      </c>
      <c r="O227" s="225"/>
    </row>
    <row r="228" spans="1:80">
      <c r="A228" s="234"/>
      <c r="B228" s="238"/>
      <c r="C228" s="591" t="s">
        <v>1138</v>
      </c>
      <c r="D228" s="592"/>
      <c r="E228" s="239">
        <v>0</v>
      </c>
      <c r="F228" s="240"/>
      <c r="G228" s="241"/>
      <c r="H228" s="242"/>
      <c r="I228" s="236"/>
      <c r="J228" s="243"/>
      <c r="K228" s="236"/>
      <c r="M228" s="237" t="s">
        <v>1138</v>
      </c>
      <c r="O228" s="225"/>
    </row>
    <row r="229" spans="1:80">
      <c r="A229" s="234"/>
      <c r="B229" s="238"/>
      <c r="C229" s="591" t="s">
        <v>1282</v>
      </c>
      <c r="D229" s="592"/>
      <c r="E229" s="239">
        <v>1</v>
      </c>
      <c r="F229" s="240"/>
      <c r="G229" s="241"/>
      <c r="H229" s="242"/>
      <c r="I229" s="236"/>
      <c r="J229" s="243"/>
      <c r="K229" s="236"/>
      <c r="M229" s="237" t="s">
        <v>1282</v>
      </c>
      <c r="O229" s="225"/>
    </row>
    <row r="230" spans="1:80" ht="22.5">
      <c r="A230" s="226">
        <v>24</v>
      </c>
      <c r="B230" s="227" t="s">
        <v>1283</v>
      </c>
      <c r="C230" s="228" t="s">
        <v>1284</v>
      </c>
      <c r="D230" s="229" t="s">
        <v>107</v>
      </c>
      <c r="E230" s="230">
        <v>5</v>
      </c>
      <c r="F230" s="545"/>
      <c r="G230" s="231">
        <f>E230*F230</f>
        <v>0</v>
      </c>
      <c r="H230" s="232">
        <v>0</v>
      </c>
      <c r="I230" s="233">
        <f>E230*H230</f>
        <v>0</v>
      </c>
      <c r="J230" s="232">
        <v>0</v>
      </c>
      <c r="K230" s="233">
        <f>E230*J230</f>
        <v>0</v>
      </c>
      <c r="O230" s="225">
        <v>2</v>
      </c>
      <c r="AA230" s="198">
        <v>1</v>
      </c>
      <c r="AB230" s="198">
        <v>1</v>
      </c>
      <c r="AC230" s="198">
        <v>1</v>
      </c>
      <c r="AZ230" s="198">
        <v>1</v>
      </c>
      <c r="BA230" s="198">
        <f>IF(AZ230=1,G230,0)</f>
        <v>0</v>
      </c>
      <c r="BB230" s="198">
        <f>IF(AZ230=2,G230,0)</f>
        <v>0</v>
      </c>
      <c r="BC230" s="198">
        <f>IF(AZ230=3,G230,0)</f>
        <v>0</v>
      </c>
      <c r="BD230" s="198">
        <f>IF(AZ230=4,G230,0)</f>
        <v>0</v>
      </c>
      <c r="BE230" s="198">
        <f>IF(AZ230=5,G230,0)</f>
        <v>0</v>
      </c>
      <c r="CA230" s="225">
        <v>1</v>
      </c>
      <c r="CB230" s="225">
        <v>1</v>
      </c>
    </row>
    <row r="231" spans="1:80" ht="22.5">
      <c r="A231" s="234"/>
      <c r="B231" s="235"/>
      <c r="C231" s="593" t="s">
        <v>1285</v>
      </c>
      <c r="D231" s="594"/>
      <c r="E231" s="594"/>
      <c r="F231" s="594"/>
      <c r="G231" s="595"/>
      <c r="I231" s="236"/>
      <c r="K231" s="236"/>
      <c r="L231" s="237" t="s">
        <v>1285</v>
      </c>
      <c r="O231" s="225">
        <v>3</v>
      </c>
    </row>
    <row r="232" spans="1:80">
      <c r="A232" s="234"/>
      <c r="B232" s="235"/>
      <c r="C232" s="593" t="s">
        <v>1286</v>
      </c>
      <c r="D232" s="594"/>
      <c r="E232" s="594"/>
      <c r="F232" s="594"/>
      <c r="G232" s="595"/>
      <c r="I232" s="236"/>
      <c r="K232" s="236"/>
      <c r="L232" s="237" t="s">
        <v>1286</v>
      </c>
      <c r="O232" s="225">
        <v>3</v>
      </c>
    </row>
    <row r="233" spans="1:80">
      <c r="A233" s="234"/>
      <c r="B233" s="238"/>
      <c r="C233" s="591" t="s">
        <v>1137</v>
      </c>
      <c r="D233" s="592"/>
      <c r="E233" s="239">
        <v>0</v>
      </c>
      <c r="F233" s="240"/>
      <c r="G233" s="241"/>
      <c r="H233" s="242"/>
      <c r="I233" s="236"/>
      <c r="J233" s="243"/>
      <c r="K233" s="236"/>
      <c r="M233" s="237" t="s">
        <v>1137</v>
      </c>
      <c r="O233" s="225"/>
    </row>
    <row r="234" spans="1:80">
      <c r="A234" s="234"/>
      <c r="B234" s="238"/>
      <c r="C234" s="591" t="s">
        <v>1138</v>
      </c>
      <c r="D234" s="592"/>
      <c r="E234" s="239">
        <v>0</v>
      </c>
      <c r="F234" s="240"/>
      <c r="G234" s="241"/>
      <c r="H234" s="242"/>
      <c r="I234" s="236"/>
      <c r="J234" s="243"/>
      <c r="K234" s="236"/>
      <c r="M234" s="237" t="s">
        <v>1138</v>
      </c>
      <c r="O234" s="225"/>
    </row>
    <row r="235" spans="1:80">
      <c r="A235" s="234"/>
      <c r="B235" s="238"/>
      <c r="C235" s="591" t="s">
        <v>1287</v>
      </c>
      <c r="D235" s="592"/>
      <c r="E235" s="239">
        <v>5</v>
      </c>
      <c r="F235" s="240"/>
      <c r="G235" s="241"/>
      <c r="H235" s="242"/>
      <c r="I235" s="236"/>
      <c r="J235" s="243"/>
      <c r="K235" s="236"/>
      <c r="M235" s="237" t="s">
        <v>1287</v>
      </c>
      <c r="O235" s="225"/>
    </row>
    <row r="236" spans="1:80">
      <c r="A236" s="226">
        <v>25</v>
      </c>
      <c r="B236" s="227" t="s">
        <v>1288</v>
      </c>
      <c r="C236" s="228" t="s">
        <v>1289</v>
      </c>
      <c r="D236" s="229" t="s">
        <v>532</v>
      </c>
      <c r="E236" s="230">
        <v>1</v>
      </c>
      <c r="F236" s="545"/>
      <c r="G236" s="231">
        <f>E236*F236</f>
        <v>0</v>
      </c>
      <c r="H236" s="232">
        <v>0</v>
      </c>
      <c r="I236" s="233">
        <f>E236*H236</f>
        <v>0</v>
      </c>
      <c r="J236" s="232">
        <v>0</v>
      </c>
      <c r="K236" s="233">
        <f>E236*J236</f>
        <v>0</v>
      </c>
      <c r="O236" s="225">
        <v>2</v>
      </c>
      <c r="AA236" s="198">
        <v>1</v>
      </c>
      <c r="AB236" s="198">
        <v>1</v>
      </c>
      <c r="AC236" s="198">
        <v>1</v>
      </c>
      <c r="AZ236" s="198">
        <v>1</v>
      </c>
      <c r="BA236" s="198">
        <f>IF(AZ236=1,G236,0)</f>
        <v>0</v>
      </c>
      <c r="BB236" s="198">
        <f>IF(AZ236=2,G236,0)</f>
        <v>0</v>
      </c>
      <c r="BC236" s="198">
        <f>IF(AZ236=3,G236,0)</f>
        <v>0</v>
      </c>
      <c r="BD236" s="198">
        <f>IF(AZ236=4,G236,0)</f>
        <v>0</v>
      </c>
      <c r="BE236" s="198">
        <f>IF(AZ236=5,G236,0)</f>
        <v>0</v>
      </c>
      <c r="CA236" s="225">
        <v>1</v>
      </c>
      <c r="CB236" s="225">
        <v>1</v>
      </c>
    </row>
    <row r="237" spans="1:80">
      <c r="A237" s="234"/>
      <c r="B237" s="238"/>
      <c r="C237" s="591" t="s">
        <v>1137</v>
      </c>
      <c r="D237" s="592"/>
      <c r="E237" s="239">
        <v>0</v>
      </c>
      <c r="F237" s="240"/>
      <c r="G237" s="241"/>
      <c r="H237" s="242"/>
      <c r="I237" s="236"/>
      <c r="J237" s="243"/>
      <c r="K237" s="236"/>
      <c r="M237" s="237" t="s">
        <v>1137</v>
      </c>
      <c r="O237" s="225"/>
    </row>
    <row r="238" spans="1:80">
      <c r="A238" s="234"/>
      <c r="B238" s="238"/>
      <c r="C238" s="591" t="s">
        <v>1138</v>
      </c>
      <c r="D238" s="592"/>
      <c r="E238" s="239">
        <v>0</v>
      </c>
      <c r="F238" s="240"/>
      <c r="G238" s="241"/>
      <c r="H238" s="242"/>
      <c r="I238" s="236"/>
      <c r="J238" s="243"/>
      <c r="K238" s="236"/>
      <c r="M238" s="237" t="s">
        <v>1138</v>
      </c>
      <c r="O238" s="225"/>
    </row>
    <row r="239" spans="1:80">
      <c r="A239" s="234"/>
      <c r="B239" s="238"/>
      <c r="C239" s="591" t="s">
        <v>1290</v>
      </c>
      <c r="D239" s="592"/>
      <c r="E239" s="239">
        <v>1</v>
      </c>
      <c r="F239" s="240"/>
      <c r="G239" s="241"/>
      <c r="H239" s="242"/>
      <c r="I239" s="236"/>
      <c r="J239" s="243"/>
      <c r="K239" s="236"/>
      <c r="M239" s="237" t="s">
        <v>1290</v>
      </c>
      <c r="O239" s="225"/>
    </row>
    <row r="240" spans="1:80">
      <c r="A240" s="226">
        <v>26</v>
      </c>
      <c r="B240" s="227" t="s">
        <v>1291</v>
      </c>
      <c r="C240" s="228" t="s">
        <v>1292</v>
      </c>
      <c r="D240" s="229" t="s">
        <v>107</v>
      </c>
      <c r="E240" s="230">
        <v>8</v>
      </c>
      <c r="F240" s="545"/>
      <c r="G240" s="231">
        <f>E240*F240</f>
        <v>0</v>
      </c>
      <c r="H240" s="232">
        <v>7.0200000000000002E-3</v>
      </c>
      <c r="I240" s="233">
        <f>E240*H240</f>
        <v>5.6160000000000002E-2</v>
      </c>
      <c r="J240" s="232">
        <v>0</v>
      </c>
      <c r="K240" s="233">
        <f>E240*J240</f>
        <v>0</v>
      </c>
      <c r="O240" s="225">
        <v>2</v>
      </c>
      <c r="AA240" s="198">
        <v>1</v>
      </c>
      <c r="AB240" s="198">
        <v>1</v>
      </c>
      <c r="AC240" s="198">
        <v>1</v>
      </c>
      <c r="AZ240" s="198">
        <v>1</v>
      </c>
      <c r="BA240" s="198">
        <f>IF(AZ240=1,G240,0)</f>
        <v>0</v>
      </c>
      <c r="BB240" s="198">
        <f>IF(AZ240=2,G240,0)</f>
        <v>0</v>
      </c>
      <c r="BC240" s="198">
        <f>IF(AZ240=3,G240,0)</f>
        <v>0</v>
      </c>
      <c r="BD240" s="198">
        <f>IF(AZ240=4,G240,0)</f>
        <v>0</v>
      </c>
      <c r="BE240" s="198">
        <f>IF(AZ240=5,G240,0)</f>
        <v>0</v>
      </c>
      <c r="CA240" s="225">
        <v>1</v>
      </c>
      <c r="CB240" s="225">
        <v>1</v>
      </c>
    </row>
    <row r="241" spans="1:80">
      <c r="A241" s="234"/>
      <c r="B241" s="238"/>
      <c r="C241" s="591" t="s">
        <v>1137</v>
      </c>
      <c r="D241" s="592"/>
      <c r="E241" s="239">
        <v>0</v>
      </c>
      <c r="F241" s="240"/>
      <c r="G241" s="241"/>
      <c r="H241" s="242"/>
      <c r="I241" s="236"/>
      <c r="J241" s="243"/>
      <c r="K241" s="236"/>
      <c r="M241" s="237" t="s">
        <v>1137</v>
      </c>
      <c r="O241" s="225"/>
    </row>
    <row r="242" spans="1:80">
      <c r="A242" s="234"/>
      <c r="B242" s="238"/>
      <c r="C242" s="591" t="s">
        <v>1138</v>
      </c>
      <c r="D242" s="592"/>
      <c r="E242" s="239">
        <v>0</v>
      </c>
      <c r="F242" s="240"/>
      <c r="G242" s="241"/>
      <c r="H242" s="242"/>
      <c r="I242" s="236"/>
      <c r="J242" s="243"/>
      <c r="K242" s="236"/>
      <c r="M242" s="237" t="s">
        <v>1138</v>
      </c>
      <c r="O242" s="225"/>
    </row>
    <row r="243" spans="1:80">
      <c r="A243" s="234"/>
      <c r="B243" s="238"/>
      <c r="C243" s="591" t="s">
        <v>1293</v>
      </c>
      <c r="D243" s="592"/>
      <c r="E243" s="239">
        <v>5</v>
      </c>
      <c r="F243" s="240"/>
      <c r="G243" s="241"/>
      <c r="H243" s="242"/>
      <c r="I243" s="236"/>
      <c r="J243" s="243"/>
      <c r="K243" s="236"/>
      <c r="M243" s="237" t="s">
        <v>1293</v>
      </c>
      <c r="O243" s="225"/>
    </row>
    <row r="244" spans="1:80">
      <c r="A244" s="234"/>
      <c r="B244" s="238"/>
      <c r="C244" s="591" t="s">
        <v>1294</v>
      </c>
      <c r="D244" s="592"/>
      <c r="E244" s="239">
        <v>3</v>
      </c>
      <c r="F244" s="240"/>
      <c r="G244" s="241"/>
      <c r="H244" s="242"/>
      <c r="I244" s="236"/>
      <c r="J244" s="243"/>
      <c r="K244" s="236"/>
      <c r="M244" s="237" t="s">
        <v>1294</v>
      </c>
      <c r="O244" s="225"/>
    </row>
    <row r="245" spans="1:80">
      <c r="A245" s="226">
        <v>27</v>
      </c>
      <c r="B245" s="227" t="s">
        <v>1295</v>
      </c>
      <c r="C245" s="228" t="s">
        <v>1296</v>
      </c>
      <c r="D245" s="229" t="s">
        <v>123</v>
      </c>
      <c r="E245" s="230">
        <v>14.864800000000001</v>
      </c>
      <c r="F245" s="545"/>
      <c r="G245" s="231">
        <f>E245*F245</f>
        <v>0</v>
      </c>
      <c r="H245" s="232">
        <v>3.2100000000000002E-3</v>
      </c>
      <c r="I245" s="233">
        <f>E245*H245</f>
        <v>4.7716008000000004E-2</v>
      </c>
      <c r="J245" s="232"/>
      <c r="K245" s="233">
        <f>E245*J245</f>
        <v>0</v>
      </c>
      <c r="O245" s="225">
        <v>2</v>
      </c>
      <c r="AA245" s="198">
        <v>3</v>
      </c>
      <c r="AB245" s="198">
        <v>1</v>
      </c>
      <c r="AC245" s="198" t="s">
        <v>1295</v>
      </c>
      <c r="AZ245" s="198">
        <v>1</v>
      </c>
      <c r="BA245" s="198">
        <f>IF(AZ245=1,G245,0)</f>
        <v>0</v>
      </c>
      <c r="BB245" s="198">
        <f>IF(AZ245=2,G245,0)</f>
        <v>0</v>
      </c>
      <c r="BC245" s="198">
        <f>IF(AZ245=3,G245,0)</f>
        <v>0</v>
      </c>
      <c r="BD245" s="198">
        <f>IF(AZ245=4,G245,0)</f>
        <v>0</v>
      </c>
      <c r="BE245" s="198">
        <f>IF(AZ245=5,G245,0)</f>
        <v>0</v>
      </c>
      <c r="CA245" s="225">
        <v>3</v>
      </c>
      <c r="CB245" s="225">
        <v>1</v>
      </c>
    </row>
    <row r="246" spans="1:80">
      <c r="A246" s="234"/>
      <c r="B246" s="235"/>
      <c r="C246" s="593" t="s">
        <v>1297</v>
      </c>
      <c r="D246" s="594"/>
      <c r="E246" s="594"/>
      <c r="F246" s="594"/>
      <c r="G246" s="595"/>
      <c r="I246" s="236"/>
      <c r="K246" s="236"/>
      <c r="L246" s="237" t="s">
        <v>1297</v>
      </c>
      <c r="O246" s="225">
        <v>3</v>
      </c>
    </row>
    <row r="247" spans="1:80">
      <c r="A247" s="234"/>
      <c r="B247" s="235"/>
      <c r="C247" s="593" t="s">
        <v>1298</v>
      </c>
      <c r="D247" s="594"/>
      <c r="E247" s="594"/>
      <c r="F247" s="594"/>
      <c r="G247" s="595"/>
      <c r="I247" s="236"/>
      <c r="K247" s="236"/>
      <c r="L247" s="237" t="s">
        <v>1298</v>
      </c>
      <c r="O247" s="225">
        <v>3</v>
      </c>
    </row>
    <row r="248" spans="1:80">
      <c r="A248" s="234"/>
      <c r="B248" s="238"/>
      <c r="C248" s="591" t="s">
        <v>1137</v>
      </c>
      <c r="D248" s="592"/>
      <c r="E248" s="239">
        <v>0</v>
      </c>
      <c r="F248" s="240"/>
      <c r="G248" s="241"/>
      <c r="H248" s="242"/>
      <c r="I248" s="236"/>
      <c r="J248" s="243"/>
      <c r="K248" s="236"/>
      <c r="M248" s="237" t="s">
        <v>1137</v>
      </c>
      <c r="O248" s="225"/>
    </row>
    <row r="249" spans="1:80">
      <c r="A249" s="234"/>
      <c r="B249" s="238"/>
      <c r="C249" s="591" t="s">
        <v>1138</v>
      </c>
      <c r="D249" s="592"/>
      <c r="E249" s="239">
        <v>0</v>
      </c>
      <c r="F249" s="240"/>
      <c r="G249" s="241"/>
      <c r="H249" s="242"/>
      <c r="I249" s="236"/>
      <c r="J249" s="243"/>
      <c r="K249" s="236"/>
      <c r="M249" s="237" t="s">
        <v>1138</v>
      </c>
      <c r="O249" s="225"/>
    </row>
    <row r="250" spans="1:80">
      <c r="A250" s="234"/>
      <c r="B250" s="238"/>
      <c r="C250" s="591" t="s">
        <v>1299</v>
      </c>
      <c r="D250" s="592"/>
      <c r="E250" s="239">
        <v>14.864800000000001</v>
      </c>
      <c r="F250" s="240"/>
      <c r="G250" s="241"/>
      <c r="H250" s="242"/>
      <c r="I250" s="236"/>
      <c r="J250" s="243"/>
      <c r="K250" s="236"/>
      <c r="M250" s="237" t="s">
        <v>1299</v>
      </c>
      <c r="O250" s="225"/>
    </row>
    <row r="251" spans="1:80">
      <c r="A251" s="226">
        <v>28</v>
      </c>
      <c r="B251" s="227" t="s">
        <v>1300</v>
      </c>
      <c r="C251" s="228" t="s">
        <v>1301</v>
      </c>
      <c r="D251" s="229" t="s">
        <v>123</v>
      </c>
      <c r="E251" s="230">
        <v>13.6625</v>
      </c>
      <c r="F251" s="545"/>
      <c r="G251" s="231">
        <f>E251*F251</f>
        <v>0</v>
      </c>
      <c r="H251" s="232">
        <v>3.2100000000000002E-3</v>
      </c>
      <c r="I251" s="233">
        <f>E251*H251</f>
        <v>4.3856625000000003E-2</v>
      </c>
      <c r="J251" s="232"/>
      <c r="K251" s="233">
        <f>E251*J251</f>
        <v>0</v>
      </c>
      <c r="O251" s="225">
        <v>2</v>
      </c>
      <c r="AA251" s="198">
        <v>3</v>
      </c>
      <c r="AB251" s="198">
        <v>1</v>
      </c>
      <c r="AC251" s="198" t="s">
        <v>1300</v>
      </c>
      <c r="AZ251" s="198">
        <v>1</v>
      </c>
      <c r="BA251" s="198">
        <f>IF(AZ251=1,G251,0)</f>
        <v>0</v>
      </c>
      <c r="BB251" s="198">
        <f>IF(AZ251=2,G251,0)</f>
        <v>0</v>
      </c>
      <c r="BC251" s="198">
        <f>IF(AZ251=3,G251,0)</f>
        <v>0</v>
      </c>
      <c r="BD251" s="198">
        <f>IF(AZ251=4,G251,0)</f>
        <v>0</v>
      </c>
      <c r="BE251" s="198">
        <f>IF(AZ251=5,G251,0)</f>
        <v>0</v>
      </c>
      <c r="CA251" s="225">
        <v>3</v>
      </c>
      <c r="CB251" s="225">
        <v>1</v>
      </c>
    </row>
    <row r="252" spans="1:80">
      <c r="A252" s="234"/>
      <c r="B252" s="235"/>
      <c r="C252" s="593" t="s">
        <v>1302</v>
      </c>
      <c r="D252" s="594"/>
      <c r="E252" s="594"/>
      <c r="F252" s="594"/>
      <c r="G252" s="595"/>
      <c r="I252" s="236"/>
      <c r="K252" s="236"/>
      <c r="L252" s="237" t="s">
        <v>1302</v>
      </c>
      <c r="O252" s="225">
        <v>3</v>
      </c>
    </row>
    <row r="253" spans="1:80">
      <c r="A253" s="234"/>
      <c r="B253" s="238"/>
      <c r="C253" s="591" t="s">
        <v>1137</v>
      </c>
      <c r="D253" s="592"/>
      <c r="E253" s="239">
        <v>0</v>
      </c>
      <c r="F253" s="240"/>
      <c r="G253" s="241"/>
      <c r="H253" s="242"/>
      <c r="I253" s="236"/>
      <c r="J253" s="243"/>
      <c r="K253" s="236"/>
      <c r="M253" s="237" t="s">
        <v>1137</v>
      </c>
      <c r="O253" s="225"/>
    </row>
    <row r="254" spans="1:80">
      <c r="A254" s="234"/>
      <c r="B254" s="238"/>
      <c r="C254" s="591" t="s">
        <v>1138</v>
      </c>
      <c r="D254" s="592"/>
      <c r="E254" s="239">
        <v>0</v>
      </c>
      <c r="F254" s="240"/>
      <c r="G254" s="241"/>
      <c r="H254" s="242"/>
      <c r="I254" s="236"/>
      <c r="J254" s="243"/>
      <c r="K254" s="236"/>
      <c r="M254" s="237" t="s">
        <v>1138</v>
      </c>
      <c r="O254" s="225"/>
    </row>
    <row r="255" spans="1:80">
      <c r="A255" s="234"/>
      <c r="B255" s="238"/>
      <c r="C255" s="591" t="s">
        <v>1303</v>
      </c>
      <c r="D255" s="592"/>
      <c r="E255" s="239">
        <v>13.6625</v>
      </c>
      <c r="F255" s="240"/>
      <c r="G255" s="241"/>
      <c r="H255" s="242"/>
      <c r="I255" s="236"/>
      <c r="J255" s="243"/>
      <c r="K255" s="236"/>
      <c r="M255" s="237" t="s">
        <v>1303</v>
      </c>
      <c r="O255" s="225"/>
    </row>
    <row r="256" spans="1:80">
      <c r="A256" s="226">
        <v>29</v>
      </c>
      <c r="B256" s="227" t="s">
        <v>1304</v>
      </c>
      <c r="C256" s="228" t="s">
        <v>1305</v>
      </c>
      <c r="D256" s="229" t="s">
        <v>123</v>
      </c>
      <c r="E256" s="230">
        <v>63.066099999999999</v>
      </c>
      <c r="F256" s="545"/>
      <c r="G256" s="231">
        <f>E256*F256</f>
        <v>0</v>
      </c>
      <c r="H256" s="232">
        <v>2.52E-2</v>
      </c>
      <c r="I256" s="233">
        <f>E256*H256</f>
        <v>1.58926572</v>
      </c>
      <c r="J256" s="232"/>
      <c r="K256" s="233">
        <f>E256*J256</f>
        <v>0</v>
      </c>
      <c r="O256" s="225">
        <v>2</v>
      </c>
      <c r="AA256" s="198">
        <v>3</v>
      </c>
      <c r="AB256" s="198">
        <v>1</v>
      </c>
      <c r="AC256" s="198" t="s">
        <v>1304</v>
      </c>
      <c r="AZ256" s="198">
        <v>1</v>
      </c>
      <c r="BA256" s="198">
        <f>IF(AZ256=1,G256,0)</f>
        <v>0</v>
      </c>
      <c r="BB256" s="198">
        <f>IF(AZ256=2,G256,0)</f>
        <v>0</v>
      </c>
      <c r="BC256" s="198">
        <f>IF(AZ256=3,G256,0)</f>
        <v>0</v>
      </c>
      <c r="BD256" s="198">
        <f>IF(AZ256=4,G256,0)</f>
        <v>0</v>
      </c>
      <c r="BE256" s="198">
        <f>IF(AZ256=5,G256,0)</f>
        <v>0</v>
      </c>
      <c r="CA256" s="225">
        <v>3</v>
      </c>
      <c r="CB256" s="225">
        <v>1</v>
      </c>
    </row>
    <row r="257" spans="1:80">
      <c r="A257" s="234"/>
      <c r="B257" s="235"/>
      <c r="C257" s="593" t="s">
        <v>1302</v>
      </c>
      <c r="D257" s="594"/>
      <c r="E257" s="594"/>
      <c r="F257" s="594"/>
      <c r="G257" s="595"/>
      <c r="I257" s="236"/>
      <c r="K257" s="236"/>
      <c r="L257" s="237" t="s">
        <v>1302</v>
      </c>
      <c r="O257" s="225">
        <v>3</v>
      </c>
    </row>
    <row r="258" spans="1:80">
      <c r="A258" s="234"/>
      <c r="B258" s="238"/>
      <c r="C258" s="591" t="s">
        <v>1137</v>
      </c>
      <c r="D258" s="592"/>
      <c r="E258" s="239">
        <v>0</v>
      </c>
      <c r="F258" s="240"/>
      <c r="G258" s="241"/>
      <c r="H258" s="242"/>
      <c r="I258" s="236"/>
      <c r="J258" s="243"/>
      <c r="K258" s="236"/>
      <c r="M258" s="237" t="s">
        <v>1137</v>
      </c>
      <c r="O258" s="225"/>
    </row>
    <row r="259" spans="1:80">
      <c r="A259" s="234"/>
      <c r="B259" s="238"/>
      <c r="C259" s="591" t="s">
        <v>1138</v>
      </c>
      <c r="D259" s="592"/>
      <c r="E259" s="239">
        <v>0</v>
      </c>
      <c r="F259" s="240"/>
      <c r="G259" s="241"/>
      <c r="H259" s="242"/>
      <c r="I259" s="236"/>
      <c r="J259" s="243"/>
      <c r="K259" s="236"/>
      <c r="M259" s="237" t="s">
        <v>1138</v>
      </c>
      <c r="O259" s="225"/>
    </row>
    <row r="260" spans="1:80">
      <c r="A260" s="234"/>
      <c r="B260" s="238"/>
      <c r="C260" s="591" t="s">
        <v>1306</v>
      </c>
      <c r="D260" s="592"/>
      <c r="E260" s="239">
        <v>63.066099999999999</v>
      </c>
      <c r="F260" s="240"/>
      <c r="G260" s="241"/>
      <c r="H260" s="242"/>
      <c r="I260" s="236"/>
      <c r="J260" s="243"/>
      <c r="K260" s="236"/>
      <c r="M260" s="237" t="s">
        <v>1306</v>
      </c>
      <c r="O260" s="225"/>
    </row>
    <row r="261" spans="1:80">
      <c r="A261" s="226">
        <v>30</v>
      </c>
      <c r="B261" s="227" t="s">
        <v>1307</v>
      </c>
      <c r="C261" s="228" t="s">
        <v>1308</v>
      </c>
      <c r="D261" s="229" t="s">
        <v>123</v>
      </c>
      <c r="E261" s="230">
        <v>19.892600000000002</v>
      </c>
      <c r="F261" s="545"/>
      <c r="G261" s="231">
        <f>E261*F261</f>
        <v>0</v>
      </c>
      <c r="H261" s="232">
        <v>7.79E-3</v>
      </c>
      <c r="I261" s="233">
        <f>E261*H261</f>
        <v>0.15496335400000003</v>
      </c>
      <c r="J261" s="232"/>
      <c r="K261" s="233">
        <f>E261*J261</f>
        <v>0</v>
      </c>
      <c r="O261" s="225">
        <v>2</v>
      </c>
      <c r="AA261" s="198">
        <v>3</v>
      </c>
      <c r="AB261" s="198">
        <v>1</v>
      </c>
      <c r="AC261" s="198" t="s">
        <v>1307</v>
      </c>
      <c r="AZ261" s="198">
        <v>1</v>
      </c>
      <c r="BA261" s="198">
        <f>IF(AZ261=1,G261,0)</f>
        <v>0</v>
      </c>
      <c r="BB261" s="198">
        <f>IF(AZ261=2,G261,0)</f>
        <v>0</v>
      </c>
      <c r="BC261" s="198">
        <f>IF(AZ261=3,G261,0)</f>
        <v>0</v>
      </c>
      <c r="BD261" s="198">
        <f>IF(AZ261=4,G261,0)</f>
        <v>0</v>
      </c>
      <c r="BE261" s="198">
        <f>IF(AZ261=5,G261,0)</f>
        <v>0</v>
      </c>
      <c r="CA261" s="225">
        <v>3</v>
      </c>
      <c r="CB261" s="225">
        <v>1</v>
      </c>
    </row>
    <row r="262" spans="1:80">
      <c r="A262" s="234"/>
      <c r="B262" s="235"/>
      <c r="C262" s="593" t="s">
        <v>1309</v>
      </c>
      <c r="D262" s="594"/>
      <c r="E262" s="594"/>
      <c r="F262" s="594"/>
      <c r="G262" s="595"/>
      <c r="I262" s="236"/>
      <c r="K262" s="236"/>
      <c r="L262" s="237" t="s">
        <v>1309</v>
      </c>
      <c r="O262" s="225">
        <v>3</v>
      </c>
    </row>
    <row r="263" spans="1:80">
      <c r="A263" s="234"/>
      <c r="B263" s="238"/>
      <c r="C263" s="591" t="s">
        <v>1137</v>
      </c>
      <c r="D263" s="592"/>
      <c r="E263" s="239">
        <v>0</v>
      </c>
      <c r="F263" s="240"/>
      <c r="G263" s="241"/>
      <c r="H263" s="242"/>
      <c r="I263" s="236"/>
      <c r="J263" s="243"/>
      <c r="K263" s="236"/>
      <c r="M263" s="237" t="s">
        <v>1137</v>
      </c>
      <c r="O263" s="225"/>
    </row>
    <row r="264" spans="1:80">
      <c r="A264" s="234"/>
      <c r="B264" s="238"/>
      <c r="C264" s="591" t="s">
        <v>1138</v>
      </c>
      <c r="D264" s="592"/>
      <c r="E264" s="239">
        <v>0</v>
      </c>
      <c r="F264" s="240"/>
      <c r="G264" s="241"/>
      <c r="H264" s="242"/>
      <c r="I264" s="236"/>
      <c r="J264" s="243"/>
      <c r="K264" s="236"/>
      <c r="M264" s="237" t="s">
        <v>1138</v>
      </c>
      <c r="O264" s="225"/>
    </row>
    <row r="265" spans="1:80">
      <c r="A265" s="234"/>
      <c r="B265" s="238"/>
      <c r="C265" s="591" t="s">
        <v>1310</v>
      </c>
      <c r="D265" s="592"/>
      <c r="E265" s="239">
        <v>19.892600000000002</v>
      </c>
      <c r="F265" s="240"/>
      <c r="G265" s="241"/>
      <c r="H265" s="242"/>
      <c r="I265" s="236"/>
      <c r="J265" s="243"/>
      <c r="K265" s="236"/>
      <c r="M265" s="237" t="s">
        <v>1310</v>
      </c>
      <c r="O265" s="225"/>
    </row>
    <row r="266" spans="1:80">
      <c r="A266" s="226">
        <v>31</v>
      </c>
      <c r="B266" s="227" t="s">
        <v>1311</v>
      </c>
      <c r="C266" s="228" t="s">
        <v>1312</v>
      </c>
      <c r="D266" s="229" t="s">
        <v>123</v>
      </c>
      <c r="E266" s="230">
        <v>31.259799999999998</v>
      </c>
      <c r="F266" s="545"/>
      <c r="G266" s="231">
        <f>E266*F266</f>
        <v>0</v>
      </c>
      <c r="H266" s="232">
        <v>9.9900000000000003E-2</v>
      </c>
      <c r="I266" s="233">
        <f>E266*H266</f>
        <v>3.1228540200000001</v>
      </c>
      <c r="J266" s="232"/>
      <c r="K266" s="233">
        <f>E266*J266</f>
        <v>0</v>
      </c>
      <c r="O266" s="225">
        <v>2</v>
      </c>
      <c r="AA266" s="198">
        <v>3</v>
      </c>
      <c r="AB266" s="198">
        <v>1</v>
      </c>
      <c r="AC266" s="198" t="s">
        <v>1311</v>
      </c>
      <c r="AZ266" s="198">
        <v>1</v>
      </c>
      <c r="BA266" s="198">
        <f>IF(AZ266=1,G266,0)</f>
        <v>0</v>
      </c>
      <c r="BB266" s="198">
        <f>IF(AZ266=2,G266,0)</f>
        <v>0</v>
      </c>
      <c r="BC266" s="198">
        <f>IF(AZ266=3,G266,0)</f>
        <v>0</v>
      </c>
      <c r="BD266" s="198">
        <f>IF(AZ266=4,G266,0)</f>
        <v>0</v>
      </c>
      <c r="BE266" s="198">
        <f>IF(AZ266=5,G266,0)</f>
        <v>0</v>
      </c>
      <c r="CA266" s="225">
        <v>3</v>
      </c>
      <c r="CB266" s="225">
        <v>1</v>
      </c>
    </row>
    <row r="267" spans="1:80">
      <c r="A267" s="234"/>
      <c r="B267" s="235"/>
      <c r="C267" s="593" t="s">
        <v>1309</v>
      </c>
      <c r="D267" s="594"/>
      <c r="E267" s="594"/>
      <c r="F267" s="594"/>
      <c r="G267" s="595"/>
      <c r="I267" s="236"/>
      <c r="K267" s="236"/>
      <c r="L267" s="237" t="s">
        <v>1309</v>
      </c>
      <c r="O267" s="225">
        <v>3</v>
      </c>
    </row>
    <row r="268" spans="1:80">
      <c r="A268" s="234"/>
      <c r="B268" s="238"/>
      <c r="C268" s="591" t="s">
        <v>1137</v>
      </c>
      <c r="D268" s="592"/>
      <c r="E268" s="239">
        <v>0</v>
      </c>
      <c r="F268" s="240"/>
      <c r="G268" s="241"/>
      <c r="H268" s="242"/>
      <c r="I268" s="236"/>
      <c r="J268" s="243"/>
      <c r="K268" s="236"/>
      <c r="M268" s="237" t="s">
        <v>1137</v>
      </c>
      <c r="O268" s="225"/>
    </row>
    <row r="269" spans="1:80">
      <c r="A269" s="234"/>
      <c r="B269" s="238"/>
      <c r="C269" s="591" t="s">
        <v>1138</v>
      </c>
      <c r="D269" s="592"/>
      <c r="E269" s="239">
        <v>0</v>
      </c>
      <c r="F269" s="240"/>
      <c r="G269" s="241"/>
      <c r="H269" s="242"/>
      <c r="I269" s="236"/>
      <c r="J269" s="243"/>
      <c r="K269" s="236"/>
      <c r="M269" s="237" t="s">
        <v>1138</v>
      </c>
      <c r="O269" s="225"/>
    </row>
    <row r="270" spans="1:80">
      <c r="A270" s="234"/>
      <c r="B270" s="238"/>
      <c r="C270" s="591" t="s">
        <v>1313</v>
      </c>
      <c r="D270" s="592"/>
      <c r="E270" s="239">
        <v>31.259799999999998</v>
      </c>
      <c r="F270" s="240"/>
      <c r="G270" s="241"/>
      <c r="H270" s="242"/>
      <c r="I270" s="236"/>
      <c r="J270" s="243"/>
      <c r="K270" s="236"/>
      <c r="M270" s="237" t="s">
        <v>1313</v>
      </c>
      <c r="O270" s="225"/>
    </row>
    <row r="271" spans="1:80">
      <c r="A271" s="226">
        <v>32</v>
      </c>
      <c r="B271" s="227" t="s">
        <v>1314</v>
      </c>
      <c r="C271" s="228" t="s">
        <v>1315</v>
      </c>
      <c r="D271" s="229" t="s">
        <v>107</v>
      </c>
      <c r="E271" s="230">
        <v>6.09</v>
      </c>
      <c r="F271" s="545"/>
      <c r="G271" s="231">
        <f>E271*F271</f>
        <v>0</v>
      </c>
      <c r="H271" s="232">
        <v>3.6999999999999999E-4</v>
      </c>
      <c r="I271" s="233">
        <f>E271*H271</f>
        <v>2.2532999999999997E-3</v>
      </c>
      <c r="J271" s="232"/>
      <c r="K271" s="233">
        <f>E271*J271</f>
        <v>0</v>
      </c>
      <c r="O271" s="225">
        <v>2</v>
      </c>
      <c r="AA271" s="198">
        <v>3</v>
      </c>
      <c r="AB271" s="198">
        <v>1</v>
      </c>
      <c r="AC271" s="198">
        <v>28650651</v>
      </c>
      <c r="AZ271" s="198">
        <v>1</v>
      </c>
      <c r="BA271" s="198">
        <f>IF(AZ271=1,G271,0)</f>
        <v>0</v>
      </c>
      <c r="BB271" s="198">
        <f>IF(AZ271=2,G271,0)</f>
        <v>0</v>
      </c>
      <c r="BC271" s="198">
        <f>IF(AZ271=3,G271,0)</f>
        <v>0</v>
      </c>
      <c r="BD271" s="198">
        <f>IF(AZ271=4,G271,0)</f>
        <v>0</v>
      </c>
      <c r="BE271" s="198">
        <f>IF(AZ271=5,G271,0)</f>
        <v>0</v>
      </c>
      <c r="CA271" s="225">
        <v>3</v>
      </c>
      <c r="CB271" s="225">
        <v>1</v>
      </c>
    </row>
    <row r="272" spans="1:80">
      <c r="A272" s="234"/>
      <c r="B272" s="235"/>
      <c r="C272" s="593" t="s">
        <v>1316</v>
      </c>
      <c r="D272" s="594"/>
      <c r="E272" s="594"/>
      <c r="F272" s="594"/>
      <c r="G272" s="595"/>
      <c r="I272" s="236"/>
      <c r="K272" s="236"/>
      <c r="L272" s="237" t="s">
        <v>1316</v>
      </c>
      <c r="O272" s="225">
        <v>3</v>
      </c>
    </row>
    <row r="273" spans="1:80">
      <c r="A273" s="234"/>
      <c r="B273" s="238"/>
      <c r="C273" s="591" t="s">
        <v>1137</v>
      </c>
      <c r="D273" s="592"/>
      <c r="E273" s="239">
        <v>0</v>
      </c>
      <c r="F273" s="240"/>
      <c r="G273" s="241"/>
      <c r="H273" s="242"/>
      <c r="I273" s="236"/>
      <c r="J273" s="243"/>
      <c r="K273" s="236"/>
      <c r="M273" s="237" t="s">
        <v>1137</v>
      </c>
      <c r="O273" s="225"/>
    </row>
    <row r="274" spans="1:80">
      <c r="A274" s="234"/>
      <c r="B274" s="238"/>
      <c r="C274" s="591" t="s">
        <v>1138</v>
      </c>
      <c r="D274" s="592"/>
      <c r="E274" s="239">
        <v>0</v>
      </c>
      <c r="F274" s="240"/>
      <c r="G274" s="241"/>
      <c r="H274" s="242"/>
      <c r="I274" s="236"/>
      <c r="J274" s="243"/>
      <c r="K274" s="236"/>
      <c r="M274" s="237" t="s">
        <v>1138</v>
      </c>
      <c r="O274" s="225"/>
    </row>
    <row r="275" spans="1:80">
      <c r="A275" s="234"/>
      <c r="B275" s="238"/>
      <c r="C275" s="591" t="s">
        <v>1317</v>
      </c>
      <c r="D275" s="592"/>
      <c r="E275" s="239">
        <v>6.09</v>
      </c>
      <c r="F275" s="240"/>
      <c r="G275" s="241"/>
      <c r="H275" s="242"/>
      <c r="I275" s="236"/>
      <c r="J275" s="243"/>
      <c r="K275" s="236"/>
      <c r="M275" s="237" t="s">
        <v>1317</v>
      </c>
      <c r="O275" s="225"/>
    </row>
    <row r="276" spans="1:80">
      <c r="A276" s="226">
        <v>33</v>
      </c>
      <c r="B276" s="227" t="s">
        <v>1318</v>
      </c>
      <c r="C276" s="228" t="s">
        <v>1319</v>
      </c>
      <c r="D276" s="229" t="s">
        <v>107</v>
      </c>
      <c r="E276" s="230">
        <v>1.0149999999999999</v>
      </c>
      <c r="F276" s="545"/>
      <c r="G276" s="231">
        <f>E276*F276</f>
        <v>0</v>
      </c>
      <c r="H276" s="232">
        <v>3.6999999999999999E-4</v>
      </c>
      <c r="I276" s="233">
        <f>E276*H276</f>
        <v>3.7554999999999994E-4</v>
      </c>
      <c r="J276" s="232"/>
      <c r="K276" s="233">
        <f>E276*J276</f>
        <v>0</v>
      </c>
      <c r="O276" s="225">
        <v>2</v>
      </c>
      <c r="AA276" s="198">
        <v>3</v>
      </c>
      <c r="AB276" s="198">
        <v>1</v>
      </c>
      <c r="AC276" s="198">
        <v>28650652</v>
      </c>
      <c r="AZ276" s="198">
        <v>1</v>
      </c>
      <c r="BA276" s="198">
        <f>IF(AZ276=1,G276,0)</f>
        <v>0</v>
      </c>
      <c r="BB276" s="198">
        <f>IF(AZ276=2,G276,0)</f>
        <v>0</v>
      </c>
      <c r="BC276" s="198">
        <f>IF(AZ276=3,G276,0)</f>
        <v>0</v>
      </c>
      <c r="BD276" s="198">
        <f>IF(AZ276=4,G276,0)</f>
        <v>0</v>
      </c>
      <c r="BE276" s="198">
        <f>IF(AZ276=5,G276,0)</f>
        <v>0</v>
      </c>
      <c r="CA276" s="225">
        <v>3</v>
      </c>
      <c r="CB276" s="225">
        <v>1</v>
      </c>
    </row>
    <row r="277" spans="1:80">
      <c r="A277" s="234"/>
      <c r="B277" s="235"/>
      <c r="C277" s="593" t="s">
        <v>1316</v>
      </c>
      <c r="D277" s="594"/>
      <c r="E277" s="594"/>
      <c r="F277" s="594"/>
      <c r="G277" s="595"/>
      <c r="I277" s="236"/>
      <c r="K277" s="236"/>
      <c r="L277" s="237" t="s">
        <v>1316</v>
      </c>
      <c r="O277" s="225">
        <v>3</v>
      </c>
    </row>
    <row r="278" spans="1:80">
      <c r="A278" s="234"/>
      <c r="B278" s="238"/>
      <c r="C278" s="591" t="s">
        <v>1137</v>
      </c>
      <c r="D278" s="592"/>
      <c r="E278" s="239">
        <v>0</v>
      </c>
      <c r="F278" s="240"/>
      <c r="G278" s="241"/>
      <c r="H278" s="242"/>
      <c r="I278" s="236"/>
      <c r="J278" s="243"/>
      <c r="K278" s="236"/>
      <c r="M278" s="237" t="s">
        <v>1137</v>
      </c>
      <c r="O278" s="225"/>
    </row>
    <row r="279" spans="1:80">
      <c r="A279" s="234"/>
      <c r="B279" s="238"/>
      <c r="C279" s="591" t="s">
        <v>1138</v>
      </c>
      <c r="D279" s="592"/>
      <c r="E279" s="239">
        <v>0</v>
      </c>
      <c r="F279" s="240"/>
      <c r="G279" s="241"/>
      <c r="H279" s="242"/>
      <c r="I279" s="236"/>
      <c r="J279" s="243"/>
      <c r="K279" s="236"/>
      <c r="M279" s="237" t="s">
        <v>1138</v>
      </c>
      <c r="O279" s="225"/>
    </row>
    <row r="280" spans="1:80">
      <c r="A280" s="234"/>
      <c r="B280" s="238"/>
      <c r="C280" s="591" t="s">
        <v>1320</v>
      </c>
      <c r="D280" s="592"/>
      <c r="E280" s="239">
        <v>1.0149999999999999</v>
      </c>
      <c r="F280" s="240"/>
      <c r="G280" s="241"/>
      <c r="H280" s="242"/>
      <c r="I280" s="236"/>
      <c r="J280" s="243"/>
      <c r="K280" s="236"/>
      <c r="M280" s="237" t="s">
        <v>1320</v>
      </c>
      <c r="O280" s="225"/>
    </row>
    <row r="281" spans="1:80">
      <c r="A281" s="226">
        <v>34</v>
      </c>
      <c r="B281" s="227" t="s">
        <v>1321</v>
      </c>
      <c r="C281" s="228" t="s">
        <v>1322</v>
      </c>
      <c r="D281" s="229" t="s">
        <v>107</v>
      </c>
      <c r="E281" s="230">
        <v>11.164999999999999</v>
      </c>
      <c r="F281" s="545"/>
      <c r="G281" s="231">
        <f>E281*F281</f>
        <v>0</v>
      </c>
      <c r="H281" s="232">
        <v>3.6999999999999999E-4</v>
      </c>
      <c r="I281" s="233">
        <f>E281*H281</f>
        <v>4.1310499999999998E-3</v>
      </c>
      <c r="J281" s="232"/>
      <c r="K281" s="233">
        <f>E281*J281</f>
        <v>0</v>
      </c>
      <c r="O281" s="225">
        <v>2</v>
      </c>
      <c r="AA281" s="198">
        <v>3</v>
      </c>
      <c r="AB281" s="198">
        <v>1</v>
      </c>
      <c r="AC281" s="198">
        <v>28650653</v>
      </c>
      <c r="AZ281" s="198">
        <v>1</v>
      </c>
      <c r="BA281" s="198">
        <f>IF(AZ281=1,G281,0)</f>
        <v>0</v>
      </c>
      <c r="BB281" s="198">
        <f>IF(AZ281=2,G281,0)</f>
        <v>0</v>
      </c>
      <c r="BC281" s="198">
        <f>IF(AZ281=3,G281,0)</f>
        <v>0</v>
      </c>
      <c r="BD281" s="198">
        <f>IF(AZ281=4,G281,0)</f>
        <v>0</v>
      </c>
      <c r="BE281" s="198">
        <f>IF(AZ281=5,G281,0)</f>
        <v>0</v>
      </c>
      <c r="CA281" s="225">
        <v>3</v>
      </c>
      <c r="CB281" s="225">
        <v>1</v>
      </c>
    </row>
    <row r="282" spans="1:80">
      <c r="A282" s="234"/>
      <c r="B282" s="235"/>
      <c r="C282" s="593" t="s">
        <v>1316</v>
      </c>
      <c r="D282" s="594"/>
      <c r="E282" s="594"/>
      <c r="F282" s="594"/>
      <c r="G282" s="595"/>
      <c r="I282" s="236"/>
      <c r="K282" s="236"/>
      <c r="L282" s="237" t="s">
        <v>1316</v>
      </c>
      <c r="O282" s="225">
        <v>3</v>
      </c>
    </row>
    <row r="283" spans="1:80">
      <c r="A283" s="234"/>
      <c r="B283" s="238"/>
      <c r="C283" s="591" t="s">
        <v>1137</v>
      </c>
      <c r="D283" s="592"/>
      <c r="E283" s="239">
        <v>0</v>
      </c>
      <c r="F283" s="240"/>
      <c r="G283" s="241"/>
      <c r="H283" s="242"/>
      <c r="I283" s="236"/>
      <c r="J283" s="243"/>
      <c r="K283" s="236"/>
      <c r="M283" s="237" t="s">
        <v>1137</v>
      </c>
      <c r="O283" s="225"/>
    </row>
    <row r="284" spans="1:80">
      <c r="A284" s="234"/>
      <c r="B284" s="238"/>
      <c r="C284" s="591" t="s">
        <v>1138</v>
      </c>
      <c r="D284" s="592"/>
      <c r="E284" s="239">
        <v>0</v>
      </c>
      <c r="F284" s="240"/>
      <c r="G284" s="241"/>
      <c r="H284" s="242"/>
      <c r="I284" s="236"/>
      <c r="J284" s="243"/>
      <c r="K284" s="236"/>
      <c r="M284" s="237" t="s">
        <v>1138</v>
      </c>
      <c r="O284" s="225"/>
    </row>
    <row r="285" spans="1:80">
      <c r="A285" s="234"/>
      <c r="B285" s="238"/>
      <c r="C285" s="591" t="s">
        <v>1323</v>
      </c>
      <c r="D285" s="592"/>
      <c r="E285" s="239">
        <v>11.164999999999999</v>
      </c>
      <c r="F285" s="240"/>
      <c r="G285" s="241"/>
      <c r="H285" s="242"/>
      <c r="I285" s="236"/>
      <c r="J285" s="243"/>
      <c r="K285" s="236"/>
      <c r="M285" s="237" t="s">
        <v>1323</v>
      </c>
      <c r="O285" s="225"/>
    </row>
    <row r="286" spans="1:80">
      <c r="A286" s="226">
        <v>35</v>
      </c>
      <c r="B286" s="227" t="s">
        <v>1324</v>
      </c>
      <c r="C286" s="228" t="s">
        <v>1325</v>
      </c>
      <c r="D286" s="229" t="s">
        <v>107</v>
      </c>
      <c r="E286" s="230">
        <v>1.0149999999999999</v>
      </c>
      <c r="F286" s="545"/>
      <c r="G286" s="231">
        <f>E286*F286</f>
        <v>0</v>
      </c>
      <c r="H286" s="232">
        <v>3.6999999999999999E-4</v>
      </c>
      <c r="I286" s="233">
        <f>E286*H286</f>
        <v>3.7554999999999994E-4</v>
      </c>
      <c r="J286" s="232"/>
      <c r="K286" s="233">
        <f>E286*J286</f>
        <v>0</v>
      </c>
      <c r="O286" s="225">
        <v>2</v>
      </c>
      <c r="AA286" s="198">
        <v>3</v>
      </c>
      <c r="AB286" s="198">
        <v>1</v>
      </c>
      <c r="AC286" s="198">
        <v>28650693</v>
      </c>
      <c r="AZ286" s="198">
        <v>1</v>
      </c>
      <c r="BA286" s="198">
        <f>IF(AZ286=1,G286,0)</f>
        <v>0</v>
      </c>
      <c r="BB286" s="198">
        <f>IF(AZ286=2,G286,0)</f>
        <v>0</v>
      </c>
      <c r="BC286" s="198">
        <f>IF(AZ286=3,G286,0)</f>
        <v>0</v>
      </c>
      <c r="BD286" s="198">
        <f>IF(AZ286=4,G286,0)</f>
        <v>0</v>
      </c>
      <c r="BE286" s="198">
        <f>IF(AZ286=5,G286,0)</f>
        <v>0</v>
      </c>
      <c r="CA286" s="225">
        <v>3</v>
      </c>
      <c r="CB286" s="225">
        <v>1</v>
      </c>
    </row>
    <row r="287" spans="1:80">
      <c r="A287" s="234"/>
      <c r="B287" s="235"/>
      <c r="C287" s="593" t="s">
        <v>1316</v>
      </c>
      <c r="D287" s="594"/>
      <c r="E287" s="594"/>
      <c r="F287" s="594"/>
      <c r="G287" s="595"/>
      <c r="I287" s="236"/>
      <c r="K287" s="236"/>
      <c r="L287" s="237" t="s">
        <v>1316</v>
      </c>
      <c r="O287" s="225">
        <v>3</v>
      </c>
    </row>
    <row r="288" spans="1:80">
      <c r="A288" s="234"/>
      <c r="B288" s="238"/>
      <c r="C288" s="591" t="s">
        <v>1137</v>
      </c>
      <c r="D288" s="592"/>
      <c r="E288" s="239">
        <v>0</v>
      </c>
      <c r="F288" s="240"/>
      <c r="G288" s="241"/>
      <c r="H288" s="242"/>
      <c r="I288" s="236"/>
      <c r="J288" s="243"/>
      <c r="K288" s="236"/>
      <c r="M288" s="237" t="s">
        <v>1137</v>
      </c>
      <c r="O288" s="225"/>
    </row>
    <row r="289" spans="1:80">
      <c r="A289" s="234"/>
      <c r="B289" s="238"/>
      <c r="C289" s="591" t="s">
        <v>1138</v>
      </c>
      <c r="D289" s="592"/>
      <c r="E289" s="239">
        <v>0</v>
      </c>
      <c r="F289" s="240"/>
      <c r="G289" s="241"/>
      <c r="H289" s="242"/>
      <c r="I289" s="236"/>
      <c r="J289" s="243"/>
      <c r="K289" s="236"/>
      <c r="M289" s="237" t="s">
        <v>1138</v>
      </c>
      <c r="O289" s="225"/>
    </row>
    <row r="290" spans="1:80">
      <c r="A290" s="234"/>
      <c r="B290" s="238"/>
      <c r="C290" s="591" t="s">
        <v>1326</v>
      </c>
      <c r="D290" s="592"/>
      <c r="E290" s="239">
        <v>1.0149999999999999</v>
      </c>
      <c r="F290" s="240"/>
      <c r="G290" s="241"/>
      <c r="H290" s="242"/>
      <c r="I290" s="236"/>
      <c r="J290" s="243"/>
      <c r="K290" s="236"/>
      <c r="M290" s="237" t="s">
        <v>1326</v>
      </c>
      <c r="O290" s="225"/>
    </row>
    <row r="291" spans="1:80">
      <c r="A291" s="226">
        <v>36</v>
      </c>
      <c r="B291" s="227" t="s">
        <v>1327</v>
      </c>
      <c r="C291" s="228" t="s">
        <v>1328</v>
      </c>
      <c r="D291" s="229" t="s">
        <v>107</v>
      </c>
      <c r="E291" s="230">
        <v>1.0149999999999999</v>
      </c>
      <c r="F291" s="545"/>
      <c r="G291" s="231">
        <f>E291*F291</f>
        <v>0</v>
      </c>
      <c r="H291" s="232">
        <v>3.6999999999999999E-4</v>
      </c>
      <c r="I291" s="233">
        <f>E291*H291</f>
        <v>3.7554999999999994E-4</v>
      </c>
      <c r="J291" s="232"/>
      <c r="K291" s="233">
        <f>E291*J291</f>
        <v>0</v>
      </c>
      <c r="O291" s="225">
        <v>2</v>
      </c>
      <c r="AA291" s="198">
        <v>3</v>
      </c>
      <c r="AB291" s="198">
        <v>1</v>
      </c>
      <c r="AC291" s="198">
        <v>28650694</v>
      </c>
      <c r="AZ291" s="198">
        <v>1</v>
      </c>
      <c r="BA291" s="198">
        <f>IF(AZ291=1,G291,0)</f>
        <v>0</v>
      </c>
      <c r="BB291" s="198">
        <f>IF(AZ291=2,G291,0)</f>
        <v>0</v>
      </c>
      <c r="BC291" s="198">
        <f>IF(AZ291=3,G291,0)</f>
        <v>0</v>
      </c>
      <c r="BD291" s="198">
        <f>IF(AZ291=4,G291,0)</f>
        <v>0</v>
      </c>
      <c r="BE291" s="198">
        <f>IF(AZ291=5,G291,0)</f>
        <v>0</v>
      </c>
      <c r="CA291" s="225">
        <v>3</v>
      </c>
      <c r="CB291" s="225">
        <v>1</v>
      </c>
    </row>
    <row r="292" spans="1:80">
      <c r="A292" s="234"/>
      <c r="B292" s="235"/>
      <c r="C292" s="593" t="s">
        <v>1316</v>
      </c>
      <c r="D292" s="594"/>
      <c r="E292" s="594"/>
      <c r="F292" s="594"/>
      <c r="G292" s="595"/>
      <c r="I292" s="236"/>
      <c r="K292" s="236"/>
      <c r="L292" s="237" t="s">
        <v>1316</v>
      </c>
      <c r="O292" s="225">
        <v>3</v>
      </c>
    </row>
    <row r="293" spans="1:80">
      <c r="A293" s="234"/>
      <c r="B293" s="238"/>
      <c r="C293" s="591" t="s">
        <v>1137</v>
      </c>
      <c r="D293" s="592"/>
      <c r="E293" s="239">
        <v>0</v>
      </c>
      <c r="F293" s="240"/>
      <c r="G293" s="241"/>
      <c r="H293" s="242"/>
      <c r="I293" s="236"/>
      <c r="J293" s="243"/>
      <c r="K293" s="236"/>
      <c r="M293" s="237" t="s">
        <v>1137</v>
      </c>
      <c r="O293" s="225"/>
    </row>
    <row r="294" spans="1:80">
      <c r="A294" s="234"/>
      <c r="B294" s="238"/>
      <c r="C294" s="591" t="s">
        <v>1138</v>
      </c>
      <c r="D294" s="592"/>
      <c r="E294" s="239">
        <v>0</v>
      </c>
      <c r="F294" s="240"/>
      <c r="G294" s="241"/>
      <c r="H294" s="242"/>
      <c r="I294" s="236"/>
      <c r="J294" s="243"/>
      <c r="K294" s="236"/>
      <c r="M294" s="237" t="s">
        <v>1138</v>
      </c>
      <c r="O294" s="225"/>
    </row>
    <row r="295" spans="1:80">
      <c r="A295" s="234"/>
      <c r="B295" s="238"/>
      <c r="C295" s="591" t="s">
        <v>1329</v>
      </c>
      <c r="D295" s="592"/>
      <c r="E295" s="239">
        <v>1.0149999999999999</v>
      </c>
      <c r="F295" s="240"/>
      <c r="G295" s="241"/>
      <c r="H295" s="242"/>
      <c r="I295" s="236"/>
      <c r="J295" s="243"/>
      <c r="K295" s="236"/>
      <c r="M295" s="237" t="s">
        <v>1329</v>
      </c>
      <c r="O295" s="225"/>
    </row>
    <row r="296" spans="1:80">
      <c r="A296" s="226">
        <v>37</v>
      </c>
      <c r="B296" s="227" t="s">
        <v>1330</v>
      </c>
      <c r="C296" s="228" t="s">
        <v>1331</v>
      </c>
      <c r="D296" s="229" t="s">
        <v>107</v>
      </c>
      <c r="E296" s="230">
        <v>1.0149999999999999</v>
      </c>
      <c r="F296" s="545"/>
      <c r="G296" s="231">
        <f>E296*F296</f>
        <v>0</v>
      </c>
      <c r="H296" s="232">
        <v>3.6999999999999999E-4</v>
      </c>
      <c r="I296" s="233">
        <f>E296*H296</f>
        <v>3.7554999999999994E-4</v>
      </c>
      <c r="J296" s="232"/>
      <c r="K296" s="233">
        <f>E296*J296</f>
        <v>0</v>
      </c>
      <c r="O296" s="225">
        <v>2</v>
      </c>
      <c r="AA296" s="198">
        <v>3</v>
      </c>
      <c r="AB296" s="198">
        <v>1</v>
      </c>
      <c r="AC296" s="198">
        <v>28650705</v>
      </c>
      <c r="AZ296" s="198">
        <v>1</v>
      </c>
      <c r="BA296" s="198">
        <f>IF(AZ296=1,G296,0)</f>
        <v>0</v>
      </c>
      <c r="BB296" s="198">
        <f>IF(AZ296=2,G296,0)</f>
        <v>0</v>
      </c>
      <c r="BC296" s="198">
        <f>IF(AZ296=3,G296,0)</f>
        <v>0</v>
      </c>
      <c r="BD296" s="198">
        <f>IF(AZ296=4,G296,0)</f>
        <v>0</v>
      </c>
      <c r="BE296" s="198">
        <f>IF(AZ296=5,G296,0)</f>
        <v>0</v>
      </c>
      <c r="CA296" s="225">
        <v>3</v>
      </c>
      <c r="CB296" s="225">
        <v>1</v>
      </c>
    </row>
    <row r="297" spans="1:80">
      <c r="A297" s="234"/>
      <c r="B297" s="235"/>
      <c r="C297" s="593" t="s">
        <v>1316</v>
      </c>
      <c r="D297" s="594"/>
      <c r="E297" s="594"/>
      <c r="F297" s="594"/>
      <c r="G297" s="595"/>
      <c r="I297" s="236"/>
      <c r="K297" s="236"/>
      <c r="L297" s="237" t="s">
        <v>1316</v>
      </c>
      <c r="O297" s="225">
        <v>3</v>
      </c>
    </row>
    <row r="298" spans="1:80">
      <c r="A298" s="234"/>
      <c r="B298" s="238"/>
      <c r="C298" s="591" t="s">
        <v>1137</v>
      </c>
      <c r="D298" s="592"/>
      <c r="E298" s="239">
        <v>0</v>
      </c>
      <c r="F298" s="240"/>
      <c r="G298" s="241"/>
      <c r="H298" s="242"/>
      <c r="I298" s="236"/>
      <c r="J298" s="243"/>
      <c r="K298" s="236"/>
      <c r="M298" s="237" t="s">
        <v>1137</v>
      </c>
      <c r="O298" s="225"/>
    </row>
    <row r="299" spans="1:80">
      <c r="A299" s="234"/>
      <c r="B299" s="238"/>
      <c r="C299" s="591" t="s">
        <v>1138</v>
      </c>
      <c r="D299" s="592"/>
      <c r="E299" s="239">
        <v>0</v>
      </c>
      <c r="F299" s="240"/>
      <c r="G299" s="241"/>
      <c r="H299" s="242"/>
      <c r="I299" s="236"/>
      <c r="J299" s="243"/>
      <c r="K299" s="236"/>
      <c r="M299" s="237" t="s">
        <v>1138</v>
      </c>
      <c r="O299" s="225"/>
    </row>
    <row r="300" spans="1:80">
      <c r="A300" s="234"/>
      <c r="B300" s="238"/>
      <c r="C300" s="591" t="s">
        <v>1332</v>
      </c>
      <c r="D300" s="592"/>
      <c r="E300" s="239">
        <v>1.0149999999999999</v>
      </c>
      <c r="F300" s="240"/>
      <c r="G300" s="241"/>
      <c r="H300" s="242"/>
      <c r="I300" s="236"/>
      <c r="J300" s="243"/>
      <c r="K300" s="236"/>
      <c r="M300" s="237" t="s">
        <v>1332</v>
      </c>
      <c r="O300" s="225"/>
    </row>
    <row r="301" spans="1:80">
      <c r="A301" s="226">
        <v>38</v>
      </c>
      <c r="B301" s="227" t="s">
        <v>1333</v>
      </c>
      <c r="C301" s="228" t="s">
        <v>1334</v>
      </c>
      <c r="D301" s="229" t="s">
        <v>107</v>
      </c>
      <c r="E301" s="230">
        <v>1.0149999999999999</v>
      </c>
      <c r="F301" s="545"/>
      <c r="G301" s="231">
        <f>E301*F301</f>
        <v>0</v>
      </c>
      <c r="H301" s="232">
        <v>3.6999999999999999E-4</v>
      </c>
      <c r="I301" s="233">
        <f>E301*H301</f>
        <v>3.7554999999999994E-4</v>
      </c>
      <c r="J301" s="232"/>
      <c r="K301" s="233">
        <f>E301*J301</f>
        <v>0</v>
      </c>
      <c r="O301" s="225">
        <v>2</v>
      </c>
      <c r="AA301" s="198">
        <v>3</v>
      </c>
      <c r="AB301" s="198">
        <v>1</v>
      </c>
      <c r="AC301" s="198">
        <v>28650743</v>
      </c>
      <c r="AZ301" s="198">
        <v>1</v>
      </c>
      <c r="BA301" s="198">
        <f>IF(AZ301=1,G301,0)</f>
        <v>0</v>
      </c>
      <c r="BB301" s="198">
        <f>IF(AZ301=2,G301,0)</f>
        <v>0</v>
      </c>
      <c r="BC301" s="198">
        <f>IF(AZ301=3,G301,0)</f>
        <v>0</v>
      </c>
      <c r="BD301" s="198">
        <f>IF(AZ301=4,G301,0)</f>
        <v>0</v>
      </c>
      <c r="BE301" s="198">
        <f>IF(AZ301=5,G301,0)</f>
        <v>0</v>
      </c>
      <c r="CA301" s="225">
        <v>3</v>
      </c>
      <c r="CB301" s="225">
        <v>1</v>
      </c>
    </row>
    <row r="302" spans="1:80">
      <c r="A302" s="234"/>
      <c r="B302" s="235"/>
      <c r="C302" s="593" t="s">
        <v>1316</v>
      </c>
      <c r="D302" s="594"/>
      <c r="E302" s="594"/>
      <c r="F302" s="594"/>
      <c r="G302" s="595"/>
      <c r="I302" s="236"/>
      <c r="K302" s="236"/>
      <c r="L302" s="237" t="s">
        <v>1316</v>
      </c>
      <c r="O302" s="225">
        <v>3</v>
      </c>
    </row>
    <row r="303" spans="1:80">
      <c r="A303" s="234"/>
      <c r="B303" s="238"/>
      <c r="C303" s="591" t="s">
        <v>1137</v>
      </c>
      <c r="D303" s="592"/>
      <c r="E303" s="239">
        <v>0</v>
      </c>
      <c r="F303" s="240"/>
      <c r="G303" s="241"/>
      <c r="H303" s="242"/>
      <c r="I303" s="236"/>
      <c r="J303" s="243"/>
      <c r="K303" s="236"/>
      <c r="M303" s="237" t="s">
        <v>1137</v>
      </c>
      <c r="O303" s="225"/>
    </row>
    <row r="304" spans="1:80">
      <c r="A304" s="234"/>
      <c r="B304" s="238"/>
      <c r="C304" s="591" t="s">
        <v>1138</v>
      </c>
      <c r="D304" s="592"/>
      <c r="E304" s="239">
        <v>0</v>
      </c>
      <c r="F304" s="240"/>
      <c r="G304" s="241"/>
      <c r="H304" s="242"/>
      <c r="I304" s="236"/>
      <c r="J304" s="243"/>
      <c r="K304" s="236"/>
      <c r="M304" s="237" t="s">
        <v>1138</v>
      </c>
      <c r="O304" s="225"/>
    </row>
    <row r="305" spans="1:80">
      <c r="A305" s="234"/>
      <c r="B305" s="238"/>
      <c r="C305" s="591" t="s">
        <v>1335</v>
      </c>
      <c r="D305" s="592"/>
      <c r="E305" s="239">
        <v>1.0149999999999999</v>
      </c>
      <c r="F305" s="240"/>
      <c r="G305" s="241"/>
      <c r="H305" s="242"/>
      <c r="I305" s="236"/>
      <c r="J305" s="243"/>
      <c r="K305" s="236"/>
      <c r="M305" s="237" t="s">
        <v>1335</v>
      </c>
      <c r="O305" s="225"/>
    </row>
    <row r="306" spans="1:80">
      <c r="A306" s="226">
        <v>39</v>
      </c>
      <c r="B306" s="227" t="s">
        <v>1336</v>
      </c>
      <c r="C306" s="228" t="s">
        <v>1337</v>
      </c>
      <c r="D306" s="229" t="s">
        <v>107</v>
      </c>
      <c r="E306" s="230">
        <v>1.0149999999999999</v>
      </c>
      <c r="F306" s="545"/>
      <c r="G306" s="231">
        <f>E306*F306</f>
        <v>0</v>
      </c>
      <c r="H306" s="232">
        <v>3.6999999999999999E-4</v>
      </c>
      <c r="I306" s="233">
        <f>E306*H306</f>
        <v>3.7554999999999994E-4</v>
      </c>
      <c r="J306" s="232"/>
      <c r="K306" s="233">
        <f>E306*J306</f>
        <v>0</v>
      </c>
      <c r="O306" s="225">
        <v>2</v>
      </c>
      <c r="AA306" s="198">
        <v>3</v>
      </c>
      <c r="AB306" s="198">
        <v>1</v>
      </c>
      <c r="AC306" s="198">
        <v>28650745</v>
      </c>
      <c r="AZ306" s="198">
        <v>1</v>
      </c>
      <c r="BA306" s="198">
        <f>IF(AZ306=1,G306,0)</f>
        <v>0</v>
      </c>
      <c r="BB306" s="198">
        <f>IF(AZ306=2,G306,0)</f>
        <v>0</v>
      </c>
      <c r="BC306" s="198">
        <f>IF(AZ306=3,G306,0)</f>
        <v>0</v>
      </c>
      <c r="BD306" s="198">
        <f>IF(AZ306=4,G306,0)</f>
        <v>0</v>
      </c>
      <c r="BE306" s="198">
        <f>IF(AZ306=5,G306,0)</f>
        <v>0</v>
      </c>
      <c r="CA306" s="225">
        <v>3</v>
      </c>
      <c r="CB306" s="225">
        <v>1</v>
      </c>
    </row>
    <row r="307" spans="1:80">
      <c r="A307" s="234"/>
      <c r="B307" s="235"/>
      <c r="C307" s="593" t="s">
        <v>1316</v>
      </c>
      <c r="D307" s="594"/>
      <c r="E307" s="594"/>
      <c r="F307" s="594"/>
      <c r="G307" s="595"/>
      <c r="I307" s="236"/>
      <c r="K307" s="236"/>
      <c r="L307" s="237" t="s">
        <v>1316</v>
      </c>
      <c r="O307" s="225">
        <v>3</v>
      </c>
    </row>
    <row r="308" spans="1:80">
      <c r="A308" s="234"/>
      <c r="B308" s="238"/>
      <c r="C308" s="591" t="s">
        <v>1137</v>
      </c>
      <c r="D308" s="592"/>
      <c r="E308" s="239">
        <v>0</v>
      </c>
      <c r="F308" s="240"/>
      <c r="G308" s="241"/>
      <c r="H308" s="242"/>
      <c r="I308" s="236"/>
      <c r="J308" s="243"/>
      <c r="K308" s="236"/>
      <c r="M308" s="237" t="s">
        <v>1137</v>
      </c>
      <c r="O308" s="225"/>
    </row>
    <row r="309" spans="1:80">
      <c r="A309" s="234"/>
      <c r="B309" s="238"/>
      <c r="C309" s="591" t="s">
        <v>1138</v>
      </c>
      <c r="D309" s="592"/>
      <c r="E309" s="239">
        <v>0</v>
      </c>
      <c r="F309" s="240"/>
      <c r="G309" s="241"/>
      <c r="H309" s="242"/>
      <c r="I309" s="236"/>
      <c r="J309" s="243"/>
      <c r="K309" s="236"/>
      <c r="M309" s="237" t="s">
        <v>1138</v>
      </c>
      <c r="O309" s="225"/>
    </row>
    <row r="310" spans="1:80">
      <c r="A310" s="234"/>
      <c r="B310" s="238"/>
      <c r="C310" s="591" t="s">
        <v>1338</v>
      </c>
      <c r="D310" s="592"/>
      <c r="E310" s="239">
        <v>1.0149999999999999</v>
      </c>
      <c r="F310" s="240"/>
      <c r="G310" s="241"/>
      <c r="H310" s="242"/>
      <c r="I310" s="236"/>
      <c r="J310" s="243"/>
      <c r="K310" s="236"/>
      <c r="M310" s="237" t="s">
        <v>1338</v>
      </c>
      <c r="O310" s="225"/>
    </row>
    <row r="311" spans="1:80">
      <c r="A311" s="226">
        <v>40</v>
      </c>
      <c r="B311" s="227" t="s">
        <v>1339</v>
      </c>
      <c r="C311" s="228" t="s">
        <v>1340</v>
      </c>
      <c r="D311" s="229" t="s">
        <v>107</v>
      </c>
      <c r="E311" s="230">
        <v>8</v>
      </c>
      <c r="F311" s="545"/>
      <c r="G311" s="231">
        <f>E311*F311</f>
        <v>0</v>
      </c>
      <c r="H311" s="232">
        <v>0.19600000000000001</v>
      </c>
      <c r="I311" s="233">
        <f>E311*H311</f>
        <v>1.5680000000000001</v>
      </c>
      <c r="J311" s="232"/>
      <c r="K311" s="233">
        <f>E311*J311</f>
        <v>0</v>
      </c>
      <c r="O311" s="225">
        <v>2</v>
      </c>
      <c r="AA311" s="198">
        <v>3</v>
      </c>
      <c r="AB311" s="198">
        <v>1</v>
      </c>
      <c r="AC311" s="198" t="s">
        <v>1339</v>
      </c>
      <c r="AZ311" s="198">
        <v>1</v>
      </c>
      <c r="BA311" s="198">
        <f>IF(AZ311=1,G311,0)</f>
        <v>0</v>
      </c>
      <c r="BB311" s="198">
        <f>IF(AZ311=2,G311,0)</f>
        <v>0</v>
      </c>
      <c r="BC311" s="198">
        <f>IF(AZ311=3,G311,0)</f>
        <v>0</v>
      </c>
      <c r="BD311" s="198">
        <f>IF(AZ311=4,G311,0)</f>
        <v>0</v>
      </c>
      <c r="BE311" s="198">
        <f>IF(AZ311=5,G311,0)</f>
        <v>0</v>
      </c>
      <c r="CA311" s="225">
        <v>3</v>
      </c>
      <c r="CB311" s="225">
        <v>1</v>
      </c>
    </row>
    <row r="312" spans="1:80">
      <c r="A312" s="234"/>
      <c r="B312" s="238"/>
      <c r="C312" s="591" t="s">
        <v>1293</v>
      </c>
      <c r="D312" s="592"/>
      <c r="E312" s="239">
        <v>5</v>
      </c>
      <c r="F312" s="240"/>
      <c r="G312" s="241"/>
      <c r="H312" s="242"/>
      <c r="I312" s="236"/>
      <c r="J312" s="243"/>
      <c r="K312" s="236"/>
      <c r="M312" s="237" t="s">
        <v>1293</v>
      </c>
      <c r="O312" s="225"/>
    </row>
    <row r="313" spans="1:80">
      <c r="A313" s="234"/>
      <c r="B313" s="238"/>
      <c r="C313" s="591" t="s">
        <v>1294</v>
      </c>
      <c r="D313" s="592"/>
      <c r="E313" s="239">
        <v>3</v>
      </c>
      <c r="F313" s="240"/>
      <c r="G313" s="241"/>
      <c r="H313" s="242"/>
      <c r="I313" s="236"/>
      <c r="J313" s="243"/>
      <c r="K313" s="236"/>
      <c r="M313" s="237" t="s">
        <v>1294</v>
      </c>
      <c r="O313" s="225"/>
    </row>
    <row r="314" spans="1:80">
      <c r="A314" s="234"/>
      <c r="B314" s="238"/>
      <c r="C314" s="591" t="s">
        <v>1137</v>
      </c>
      <c r="D314" s="592"/>
      <c r="E314" s="239">
        <v>0</v>
      </c>
      <c r="F314" s="240"/>
      <c r="G314" s="241"/>
      <c r="H314" s="242"/>
      <c r="I314" s="236"/>
      <c r="J314" s="243"/>
      <c r="K314" s="236"/>
      <c r="M314" s="237" t="s">
        <v>1137</v>
      </c>
      <c r="O314" s="225"/>
    </row>
    <row r="315" spans="1:80">
      <c r="A315" s="234"/>
      <c r="B315" s="238"/>
      <c r="C315" s="591" t="s">
        <v>1138</v>
      </c>
      <c r="D315" s="592"/>
      <c r="E315" s="239">
        <v>0</v>
      </c>
      <c r="F315" s="240"/>
      <c r="G315" s="241"/>
      <c r="H315" s="242"/>
      <c r="I315" s="236"/>
      <c r="J315" s="243"/>
      <c r="K315" s="236"/>
      <c r="M315" s="237" t="s">
        <v>1138</v>
      </c>
      <c r="O315" s="225"/>
    </row>
    <row r="316" spans="1:80">
      <c r="A316" s="226">
        <v>41</v>
      </c>
      <c r="B316" s="227" t="s">
        <v>1341</v>
      </c>
      <c r="C316" s="228" t="s">
        <v>1342</v>
      </c>
      <c r="D316" s="229" t="s">
        <v>107</v>
      </c>
      <c r="E316" s="230">
        <v>4.04</v>
      </c>
      <c r="F316" s="545"/>
      <c r="G316" s="231">
        <f>E316*F316</f>
        <v>0</v>
      </c>
      <c r="H316" s="232">
        <v>0.59499999999999997</v>
      </c>
      <c r="I316" s="233">
        <f>E316*H316</f>
        <v>2.4037999999999999</v>
      </c>
      <c r="J316" s="232"/>
      <c r="K316" s="233">
        <f>E316*J316</f>
        <v>0</v>
      </c>
      <c r="O316" s="225">
        <v>2</v>
      </c>
      <c r="AA316" s="198">
        <v>3</v>
      </c>
      <c r="AB316" s="198">
        <v>1</v>
      </c>
      <c r="AC316" s="198" t="s">
        <v>1341</v>
      </c>
      <c r="AZ316" s="198">
        <v>1</v>
      </c>
      <c r="BA316" s="198">
        <f>IF(AZ316=1,G316,0)</f>
        <v>0</v>
      </c>
      <c r="BB316" s="198">
        <f>IF(AZ316=2,G316,0)</f>
        <v>0</v>
      </c>
      <c r="BC316" s="198">
        <f>IF(AZ316=3,G316,0)</f>
        <v>0</v>
      </c>
      <c r="BD316" s="198">
        <f>IF(AZ316=4,G316,0)</f>
        <v>0</v>
      </c>
      <c r="BE316" s="198">
        <f>IF(AZ316=5,G316,0)</f>
        <v>0</v>
      </c>
      <c r="CA316" s="225">
        <v>3</v>
      </c>
      <c r="CB316" s="225">
        <v>1</v>
      </c>
    </row>
    <row r="317" spans="1:80">
      <c r="A317" s="234"/>
      <c r="B317" s="238"/>
      <c r="C317" s="591" t="s">
        <v>1137</v>
      </c>
      <c r="D317" s="592"/>
      <c r="E317" s="239">
        <v>0</v>
      </c>
      <c r="F317" s="240"/>
      <c r="G317" s="241"/>
      <c r="H317" s="242"/>
      <c r="I317" s="236"/>
      <c r="J317" s="243"/>
      <c r="K317" s="236"/>
      <c r="M317" s="237" t="s">
        <v>1137</v>
      </c>
      <c r="O317" s="225"/>
    </row>
    <row r="318" spans="1:80">
      <c r="A318" s="234"/>
      <c r="B318" s="238"/>
      <c r="C318" s="591" t="s">
        <v>1138</v>
      </c>
      <c r="D318" s="592"/>
      <c r="E318" s="239">
        <v>0</v>
      </c>
      <c r="F318" s="240"/>
      <c r="G318" s="241"/>
      <c r="H318" s="242"/>
      <c r="I318" s="236"/>
      <c r="J318" s="243"/>
      <c r="K318" s="236"/>
      <c r="M318" s="237" t="s">
        <v>1138</v>
      </c>
      <c r="O318" s="225"/>
    </row>
    <row r="319" spans="1:80">
      <c r="A319" s="234"/>
      <c r="B319" s="238"/>
      <c r="C319" s="591" t="s">
        <v>1343</v>
      </c>
      <c r="D319" s="592"/>
      <c r="E319" s="239">
        <v>4.04</v>
      </c>
      <c r="F319" s="240"/>
      <c r="G319" s="241"/>
      <c r="H319" s="242"/>
      <c r="I319" s="236"/>
      <c r="J319" s="243"/>
      <c r="K319" s="236"/>
      <c r="M319" s="237" t="s">
        <v>1343</v>
      </c>
      <c r="O319" s="225"/>
    </row>
    <row r="320" spans="1:80">
      <c r="A320" s="226">
        <v>42</v>
      </c>
      <c r="B320" s="227" t="s">
        <v>1344</v>
      </c>
      <c r="C320" s="228" t="s">
        <v>1345</v>
      </c>
      <c r="D320" s="229" t="s">
        <v>107</v>
      </c>
      <c r="E320" s="230">
        <v>1.01</v>
      </c>
      <c r="F320" s="545"/>
      <c r="G320" s="231">
        <f>E320*F320</f>
        <v>0</v>
      </c>
      <c r="H320" s="232">
        <v>0.435</v>
      </c>
      <c r="I320" s="233">
        <f>E320*H320</f>
        <v>0.43935000000000002</v>
      </c>
      <c r="J320" s="232"/>
      <c r="K320" s="233">
        <f>E320*J320</f>
        <v>0</v>
      </c>
      <c r="O320" s="225">
        <v>2</v>
      </c>
      <c r="AA320" s="198">
        <v>3</v>
      </c>
      <c r="AB320" s="198">
        <v>1</v>
      </c>
      <c r="AC320" s="198" t="s">
        <v>1344</v>
      </c>
      <c r="AZ320" s="198">
        <v>1</v>
      </c>
      <c r="BA320" s="198">
        <f>IF(AZ320=1,G320,0)</f>
        <v>0</v>
      </c>
      <c r="BB320" s="198">
        <f>IF(AZ320=2,G320,0)</f>
        <v>0</v>
      </c>
      <c r="BC320" s="198">
        <f>IF(AZ320=3,G320,0)</f>
        <v>0</v>
      </c>
      <c r="BD320" s="198">
        <f>IF(AZ320=4,G320,0)</f>
        <v>0</v>
      </c>
      <c r="BE320" s="198">
        <f>IF(AZ320=5,G320,0)</f>
        <v>0</v>
      </c>
      <c r="CA320" s="225">
        <v>3</v>
      </c>
      <c r="CB320" s="225">
        <v>1</v>
      </c>
    </row>
    <row r="321" spans="1:80">
      <c r="A321" s="234"/>
      <c r="B321" s="238"/>
      <c r="C321" s="591" t="s">
        <v>1137</v>
      </c>
      <c r="D321" s="592"/>
      <c r="E321" s="239">
        <v>0</v>
      </c>
      <c r="F321" s="240"/>
      <c r="G321" s="241"/>
      <c r="H321" s="242"/>
      <c r="I321" s="236"/>
      <c r="J321" s="243"/>
      <c r="K321" s="236"/>
      <c r="M321" s="237" t="s">
        <v>1137</v>
      </c>
      <c r="O321" s="225"/>
    </row>
    <row r="322" spans="1:80">
      <c r="A322" s="234"/>
      <c r="B322" s="238"/>
      <c r="C322" s="591" t="s">
        <v>1138</v>
      </c>
      <c r="D322" s="592"/>
      <c r="E322" s="239">
        <v>0</v>
      </c>
      <c r="F322" s="240"/>
      <c r="G322" s="241"/>
      <c r="H322" s="242"/>
      <c r="I322" s="236"/>
      <c r="J322" s="243"/>
      <c r="K322" s="236"/>
      <c r="M322" s="237" t="s">
        <v>1138</v>
      </c>
      <c r="O322" s="225"/>
    </row>
    <row r="323" spans="1:80">
      <c r="A323" s="234"/>
      <c r="B323" s="238"/>
      <c r="C323" s="591" t="s">
        <v>1346</v>
      </c>
      <c r="D323" s="592"/>
      <c r="E323" s="239">
        <v>1.01</v>
      </c>
      <c r="F323" s="240"/>
      <c r="G323" s="241"/>
      <c r="H323" s="242"/>
      <c r="I323" s="236"/>
      <c r="J323" s="243"/>
      <c r="K323" s="236"/>
      <c r="M323" s="237" t="s">
        <v>1346</v>
      </c>
      <c r="O323" s="225"/>
    </row>
    <row r="324" spans="1:80" ht="22.5">
      <c r="A324" s="226">
        <v>43</v>
      </c>
      <c r="B324" s="227" t="s">
        <v>1347</v>
      </c>
      <c r="C324" s="228" t="s">
        <v>1348</v>
      </c>
      <c r="D324" s="229" t="s">
        <v>107</v>
      </c>
      <c r="E324" s="230">
        <v>1.01</v>
      </c>
      <c r="F324" s="545"/>
      <c r="G324" s="231">
        <f>E324*F324</f>
        <v>0</v>
      </c>
      <c r="H324" s="232">
        <v>1.39</v>
      </c>
      <c r="I324" s="233">
        <f>E324*H324</f>
        <v>1.4038999999999999</v>
      </c>
      <c r="J324" s="232"/>
      <c r="K324" s="233">
        <f>E324*J324</f>
        <v>0</v>
      </c>
      <c r="O324" s="225">
        <v>2</v>
      </c>
      <c r="AA324" s="198">
        <v>3</v>
      </c>
      <c r="AB324" s="198">
        <v>1</v>
      </c>
      <c r="AC324" s="198" t="s">
        <v>1347</v>
      </c>
      <c r="AZ324" s="198">
        <v>1</v>
      </c>
      <c r="BA324" s="198">
        <f>IF(AZ324=1,G324,0)</f>
        <v>0</v>
      </c>
      <c r="BB324" s="198">
        <f>IF(AZ324=2,G324,0)</f>
        <v>0</v>
      </c>
      <c r="BC324" s="198">
        <f>IF(AZ324=3,G324,0)</f>
        <v>0</v>
      </c>
      <c r="BD324" s="198">
        <f>IF(AZ324=4,G324,0)</f>
        <v>0</v>
      </c>
      <c r="BE324" s="198">
        <f>IF(AZ324=5,G324,0)</f>
        <v>0</v>
      </c>
      <c r="CA324" s="225">
        <v>3</v>
      </c>
      <c r="CB324" s="225">
        <v>1</v>
      </c>
    </row>
    <row r="325" spans="1:80">
      <c r="A325" s="234"/>
      <c r="B325" s="238"/>
      <c r="C325" s="591" t="s">
        <v>1137</v>
      </c>
      <c r="D325" s="592"/>
      <c r="E325" s="239">
        <v>0</v>
      </c>
      <c r="F325" s="240"/>
      <c r="G325" s="241"/>
      <c r="H325" s="242"/>
      <c r="I325" s="236"/>
      <c r="J325" s="243"/>
      <c r="K325" s="236"/>
      <c r="M325" s="237" t="s">
        <v>1137</v>
      </c>
      <c r="O325" s="225"/>
    </row>
    <row r="326" spans="1:80">
      <c r="A326" s="234"/>
      <c r="B326" s="238"/>
      <c r="C326" s="591" t="s">
        <v>1138</v>
      </c>
      <c r="D326" s="592"/>
      <c r="E326" s="239">
        <v>0</v>
      </c>
      <c r="F326" s="240"/>
      <c r="G326" s="241"/>
      <c r="H326" s="242"/>
      <c r="I326" s="236"/>
      <c r="J326" s="243"/>
      <c r="K326" s="236"/>
      <c r="M326" s="237" t="s">
        <v>1138</v>
      </c>
      <c r="O326" s="225"/>
    </row>
    <row r="327" spans="1:80">
      <c r="A327" s="234"/>
      <c r="B327" s="238"/>
      <c r="C327" s="591" t="s">
        <v>1349</v>
      </c>
      <c r="D327" s="592"/>
      <c r="E327" s="239">
        <v>1.01</v>
      </c>
      <c r="F327" s="240"/>
      <c r="G327" s="241"/>
      <c r="H327" s="242"/>
      <c r="I327" s="236"/>
      <c r="J327" s="243"/>
      <c r="K327" s="236"/>
      <c r="M327" s="237" t="s">
        <v>1349</v>
      </c>
      <c r="O327" s="225"/>
    </row>
    <row r="328" spans="1:80" ht="22.5">
      <c r="A328" s="226">
        <v>44</v>
      </c>
      <c r="B328" s="227" t="s">
        <v>1350</v>
      </c>
      <c r="C328" s="228" t="s">
        <v>1351</v>
      </c>
      <c r="D328" s="229" t="s">
        <v>107</v>
      </c>
      <c r="E328" s="230">
        <v>1.01</v>
      </c>
      <c r="F328" s="545"/>
      <c r="G328" s="231">
        <f>E328*F328</f>
        <v>0</v>
      </c>
      <c r="H328" s="232">
        <v>1.39</v>
      </c>
      <c r="I328" s="233">
        <f>E328*H328</f>
        <v>1.4038999999999999</v>
      </c>
      <c r="J328" s="232"/>
      <c r="K328" s="233">
        <f>E328*J328</f>
        <v>0</v>
      </c>
      <c r="O328" s="225">
        <v>2</v>
      </c>
      <c r="AA328" s="198">
        <v>3</v>
      </c>
      <c r="AB328" s="198">
        <v>1</v>
      </c>
      <c r="AC328" s="198" t="s">
        <v>1350</v>
      </c>
      <c r="AZ328" s="198">
        <v>1</v>
      </c>
      <c r="BA328" s="198">
        <f>IF(AZ328=1,G328,0)</f>
        <v>0</v>
      </c>
      <c r="BB328" s="198">
        <f>IF(AZ328=2,G328,0)</f>
        <v>0</v>
      </c>
      <c r="BC328" s="198">
        <f>IF(AZ328=3,G328,0)</f>
        <v>0</v>
      </c>
      <c r="BD328" s="198">
        <f>IF(AZ328=4,G328,0)</f>
        <v>0</v>
      </c>
      <c r="BE328" s="198">
        <f>IF(AZ328=5,G328,0)</f>
        <v>0</v>
      </c>
      <c r="CA328" s="225">
        <v>3</v>
      </c>
      <c r="CB328" s="225">
        <v>1</v>
      </c>
    </row>
    <row r="329" spans="1:80">
      <c r="A329" s="234"/>
      <c r="B329" s="238"/>
      <c r="C329" s="591" t="s">
        <v>1137</v>
      </c>
      <c r="D329" s="592"/>
      <c r="E329" s="239">
        <v>0</v>
      </c>
      <c r="F329" s="240"/>
      <c r="G329" s="241"/>
      <c r="H329" s="242"/>
      <c r="I329" s="236"/>
      <c r="J329" s="243"/>
      <c r="K329" s="236"/>
      <c r="M329" s="237" t="s">
        <v>1137</v>
      </c>
      <c r="O329" s="225"/>
    </row>
    <row r="330" spans="1:80">
      <c r="A330" s="234"/>
      <c r="B330" s="238"/>
      <c r="C330" s="591" t="s">
        <v>1138</v>
      </c>
      <c r="D330" s="592"/>
      <c r="E330" s="239">
        <v>0</v>
      </c>
      <c r="F330" s="240"/>
      <c r="G330" s="241"/>
      <c r="H330" s="242"/>
      <c r="I330" s="236"/>
      <c r="J330" s="243"/>
      <c r="K330" s="236"/>
      <c r="M330" s="237" t="s">
        <v>1138</v>
      </c>
      <c r="O330" s="225"/>
    </row>
    <row r="331" spans="1:80">
      <c r="A331" s="234"/>
      <c r="B331" s="238"/>
      <c r="C331" s="591" t="s">
        <v>1349</v>
      </c>
      <c r="D331" s="592"/>
      <c r="E331" s="239">
        <v>1.01</v>
      </c>
      <c r="F331" s="240"/>
      <c r="G331" s="241"/>
      <c r="H331" s="242"/>
      <c r="I331" s="236"/>
      <c r="J331" s="243"/>
      <c r="K331" s="236"/>
      <c r="M331" s="237" t="s">
        <v>1349</v>
      </c>
      <c r="O331" s="225"/>
    </row>
    <row r="332" spans="1:80" ht="22.5">
      <c r="A332" s="226">
        <v>45</v>
      </c>
      <c r="B332" s="227" t="s">
        <v>1352</v>
      </c>
      <c r="C332" s="228" t="s">
        <v>1353</v>
      </c>
      <c r="D332" s="229" t="s">
        <v>107</v>
      </c>
      <c r="E332" s="230">
        <v>3.03</v>
      </c>
      <c r="F332" s="545"/>
      <c r="G332" s="231">
        <f>E332*F332</f>
        <v>0</v>
      </c>
      <c r="H332" s="232">
        <v>1.39</v>
      </c>
      <c r="I332" s="233">
        <f>E332*H332</f>
        <v>4.2116999999999996</v>
      </c>
      <c r="J332" s="232"/>
      <c r="K332" s="233">
        <f>E332*J332</f>
        <v>0</v>
      </c>
      <c r="O332" s="225">
        <v>2</v>
      </c>
      <c r="AA332" s="198">
        <v>3</v>
      </c>
      <c r="AB332" s="198">
        <v>1</v>
      </c>
      <c r="AC332" s="198" t="s">
        <v>1352</v>
      </c>
      <c r="AZ332" s="198">
        <v>1</v>
      </c>
      <c r="BA332" s="198">
        <f>IF(AZ332=1,G332,0)</f>
        <v>0</v>
      </c>
      <c r="BB332" s="198">
        <f>IF(AZ332=2,G332,0)</f>
        <v>0</v>
      </c>
      <c r="BC332" s="198">
        <f>IF(AZ332=3,G332,0)</f>
        <v>0</v>
      </c>
      <c r="BD332" s="198">
        <f>IF(AZ332=4,G332,0)</f>
        <v>0</v>
      </c>
      <c r="BE332" s="198">
        <f>IF(AZ332=5,G332,0)</f>
        <v>0</v>
      </c>
      <c r="CA332" s="225">
        <v>3</v>
      </c>
      <c r="CB332" s="225">
        <v>1</v>
      </c>
    </row>
    <row r="333" spans="1:80">
      <c r="A333" s="234"/>
      <c r="B333" s="238"/>
      <c r="C333" s="591" t="s">
        <v>1137</v>
      </c>
      <c r="D333" s="592"/>
      <c r="E333" s="239">
        <v>0</v>
      </c>
      <c r="F333" s="240"/>
      <c r="G333" s="241"/>
      <c r="H333" s="242"/>
      <c r="I333" s="236"/>
      <c r="J333" s="243"/>
      <c r="K333" s="236"/>
      <c r="M333" s="237" t="s">
        <v>1137</v>
      </c>
      <c r="O333" s="225"/>
    </row>
    <row r="334" spans="1:80">
      <c r="A334" s="234"/>
      <c r="B334" s="238"/>
      <c r="C334" s="591" t="s">
        <v>1138</v>
      </c>
      <c r="D334" s="592"/>
      <c r="E334" s="239">
        <v>0</v>
      </c>
      <c r="F334" s="240"/>
      <c r="G334" s="241"/>
      <c r="H334" s="242"/>
      <c r="I334" s="236"/>
      <c r="J334" s="243"/>
      <c r="K334" s="236"/>
      <c r="M334" s="237" t="s">
        <v>1138</v>
      </c>
      <c r="O334" s="225"/>
    </row>
    <row r="335" spans="1:80">
      <c r="A335" s="234"/>
      <c r="B335" s="238"/>
      <c r="C335" s="591" t="s">
        <v>1354</v>
      </c>
      <c r="D335" s="592"/>
      <c r="E335" s="239">
        <v>3.03</v>
      </c>
      <c r="F335" s="240"/>
      <c r="G335" s="241"/>
      <c r="H335" s="242"/>
      <c r="I335" s="236"/>
      <c r="J335" s="243"/>
      <c r="K335" s="236"/>
      <c r="M335" s="237" t="s">
        <v>1354</v>
      </c>
      <c r="O335" s="225"/>
    </row>
    <row r="336" spans="1:80">
      <c r="A336" s="226">
        <v>46</v>
      </c>
      <c r="B336" s="227" t="s">
        <v>1355</v>
      </c>
      <c r="C336" s="228" t="s">
        <v>1356</v>
      </c>
      <c r="D336" s="229" t="s">
        <v>107</v>
      </c>
      <c r="E336" s="230">
        <v>5</v>
      </c>
      <c r="F336" s="545"/>
      <c r="G336" s="231">
        <f>E336*F336</f>
        <v>0</v>
      </c>
      <c r="H336" s="232">
        <v>2E-3</v>
      </c>
      <c r="I336" s="233">
        <f>E336*H336</f>
        <v>0.01</v>
      </c>
      <c r="J336" s="232"/>
      <c r="K336" s="233">
        <f>E336*J336</f>
        <v>0</v>
      </c>
      <c r="O336" s="225">
        <v>2</v>
      </c>
      <c r="AA336" s="198">
        <v>3</v>
      </c>
      <c r="AB336" s="198">
        <v>1</v>
      </c>
      <c r="AC336" s="198" t="s">
        <v>1355</v>
      </c>
      <c r="AZ336" s="198">
        <v>1</v>
      </c>
      <c r="BA336" s="198">
        <f>IF(AZ336=1,G336,0)</f>
        <v>0</v>
      </c>
      <c r="BB336" s="198">
        <f>IF(AZ336=2,G336,0)</f>
        <v>0</v>
      </c>
      <c r="BC336" s="198">
        <f>IF(AZ336=3,G336,0)</f>
        <v>0</v>
      </c>
      <c r="BD336" s="198">
        <f>IF(AZ336=4,G336,0)</f>
        <v>0</v>
      </c>
      <c r="BE336" s="198">
        <f>IF(AZ336=5,G336,0)</f>
        <v>0</v>
      </c>
      <c r="CA336" s="225">
        <v>3</v>
      </c>
      <c r="CB336" s="225">
        <v>1</v>
      </c>
    </row>
    <row r="337" spans="1:80">
      <c r="A337" s="234"/>
      <c r="B337" s="238"/>
      <c r="C337" s="591" t="s">
        <v>1137</v>
      </c>
      <c r="D337" s="592"/>
      <c r="E337" s="239">
        <v>0</v>
      </c>
      <c r="F337" s="240"/>
      <c r="G337" s="241"/>
      <c r="H337" s="242"/>
      <c r="I337" s="236"/>
      <c r="J337" s="243"/>
      <c r="K337" s="236"/>
      <c r="M337" s="237" t="s">
        <v>1137</v>
      </c>
      <c r="O337" s="225"/>
    </row>
    <row r="338" spans="1:80">
      <c r="A338" s="234"/>
      <c r="B338" s="238"/>
      <c r="C338" s="591" t="s">
        <v>1138</v>
      </c>
      <c r="D338" s="592"/>
      <c r="E338" s="239">
        <v>0</v>
      </c>
      <c r="F338" s="240"/>
      <c r="G338" s="241"/>
      <c r="H338" s="242"/>
      <c r="I338" s="236"/>
      <c r="J338" s="243"/>
      <c r="K338" s="236"/>
      <c r="M338" s="237" t="s">
        <v>1138</v>
      </c>
      <c r="O338" s="225"/>
    </row>
    <row r="339" spans="1:80">
      <c r="A339" s="234"/>
      <c r="B339" s="238"/>
      <c r="C339" s="591" t="s">
        <v>1357</v>
      </c>
      <c r="D339" s="592"/>
      <c r="E339" s="239">
        <v>5</v>
      </c>
      <c r="F339" s="240"/>
      <c r="G339" s="241"/>
      <c r="H339" s="242"/>
      <c r="I339" s="236"/>
      <c r="J339" s="243"/>
      <c r="K339" s="236"/>
      <c r="M339" s="237" t="s">
        <v>1357</v>
      </c>
      <c r="O339" s="225"/>
    </row>
    <row r="340" spans="1:80">
      <c r="A340" s="244"/>
      <c r="B340" s="245" t="s">
        <v>90</v>
      </c>
      <c r="C340" s="246" t="s">
        <v>964</v>
      </c>
      <c r="D340" s="247"/>
      <c r="E340" s="248"/>
      <c r="F340" s="249"/>
      <c r="G340" s="250">
        <f>SUM(G155:G339)</f>
        <v>0</v>
      </c>
      <c r="H340" s="251"/>
      <c r="I340" s="252">
        <f>SUM(I155:I339)</f>
        <v>23.323518376999999</v>
      </c>
      <c r="J340" s="251"/>
      <c r="K340" s="252">
        <f>SUM(K155:K339)</f>
        <v>0</v>
      </c>
      <c r="O340" s="225">
        <v>4</v>
      </c>
      <c r="BA340" s="253">
        <f>SUM(BA155:BA339)</f>
        <v>0</v>
      </c>
      <c r="BB340" s="253">
        <f>SUM(BB155:BB339)</f>
        <v>0</v>
      </c>
      <c r="BC340" s="253">
        <f>SUM(BC155:BC339)</f>
        <v>0</v>
      </c>
      <c r="BD340" s="253">
        <f>SUM(BD155:BD339)</f>
        <v>0</v>
      </c>
      <c r="BE340" s="253">
        <f>SUM(BE155:BE339)</f>
        <v>0</v>
      </c>
    </row>
    <row r="341" spans="1:80">
      <c r="A341" s="215" t="s">
        <v>87</v>
      </c>
      <c r="B341" s="216" t="s">
        <v>190</v>
      </c>
      <c r="C341" s="217" t="s">
        <v>191</v>
      </c>
      <c r="D341" s="218"/>
      <c r="E341" s="219"/>
      <c r="F341" s="219"/>
      <c r="G341" s="220"/>
      <c r="H341" s="221"/>
      <c r="I341" s="222"/>
      <c r="J341" s="223"/>
      <c r="K341" s="224"/>
      <c r="O341" s="225">
        <v>1</v>
      </c>
    </row>
    <row r="342" spans="1:80">
      <c r="A342" s="226">
        <v>47</v>
      </c>
      <c r="B342" s="227" t="s">
        <v>1358</v>
      </c>
      <c r="C342" s="228" t="s">
        <v>1359</v>
      </c>
      <c r="D342" s="229" t="s">
        <v>195</v>
      </c>
      <c r="E342" s="230">
        <v>25.790028376999999</v>
      </c>
      <c r="F342" s="545"/>
      <c r="G342" s="231">
        <f>E342*F342</f>
        <v>0</v>
      </c>
      <c r="H342" s="232">
        <v>0</v>
      </c>
      <c r="I342" s="233">
        <f>E342*H342</f>
        <v>0</v>
      </c>
      <c r="J342" s="232"/>
      <c r="K342" s="233">
        <f>E342*J342</f>
        <v>0</v>
      </c>
      <c r="O342" s="225">
        <v>2</v>
      </c>
      <c r="AA342" s="198">
        <v>7</v>
      </c>
      <c r="AB342" s="198">
        <v>1</v>
      </c>
      <c r="AC342" s="198">
        <v>2</v>
      </c>
      <c r="AZ342" s="198">
        <v>1</v>
      </c>
      <c r="BA342" s="198">
        <f>IF(AZ342=1,G342,0)</f>
        <v>0</v>
      </c>
      <c r="BB342" s="198">
        <f>IF(AZ342=2,G342,0)</f>
        <v>0</v>
      </c>
      <c r="BC342" s="198">
        <f>IF(AZ342=3,G342,0)</f>
        <v>0</v>
      </c>
      <c r="BD342" s="198">
        <f>IF(AZ342=4,G342,0)</f>
        <v>0</v>
      </c>
      <c r="BE342" s="198">
        <f>IF(AZ342=5,G342,0)</f>
        <v>0</v>
      </c>
      <c r="CA342" s="225">
        <v>7</v>
      </c>
      <c r="CB342" s="225">
        <v>1</v>
      </c>
    </row>
    <row r="343" spans="1:80">
      <c r="A343" s="244"/>
      <c r="B343" s="245" t="s">
        <v>90</v>
      </c>
      <c r="C343" s="246" t="s">
        <v>192</v>
      </c>
      <c r="D343" s="247"/>
      <c r="E343" s="248"/>
      <c r="F343" s="249"/>
      <c r="G343" s="250">
        <f>SUM(G341:G342)</f>
        <v>0</v>
      </c>
      <c r="H343" s="251"/>
      <c r="I343" s="252">
        <f>SUM(I341:I342)</f>
        <v>0</v>
      </c>
      <c r="J343" s="251"/>
      <c r="K343" s="252">
        <f>SUM(K341:K342)</f>
        <v>0</v>
      </c>
      <c r="O343" s="225">
        <v>4</v>
      </c>
      <c r="BA343" s="253">
        <f>SUM(BA341:BA342)</f>
        <v>0</v>
      </c>
      <c r="BB343" s="253">
        <f>SUM(BB341:BB342)</f>
        <v>0</v>
      </c>
      <c r="BC343" s="253">
        <f>SUM(BC341:BC342)</f>
        <v>0</v>
      </c>
      <c r="BD343" s="253">
        <f>SUM(BD341:BD342)</f>
        <v>0</v>
      </c>
      <c r="BE343" s="253">
        <f>SUM(BE341:BE342)</f>
        <v>0</v>
      </c>
    </row>
    <row r="344" spans="1:80">
      <c r="E344" s="198"/>
    </row>
    <row r="345" spans="1:80">
      <c r="E345" s="198"/>
    </row>
    <row r="346" spans="1:80">
      <c r="E346" s="198"/>
    </row>
    <row r="347" spans="1:80">
      <c r="E347" s="198"/>
    </row>
    <row r="348" spans="1:80">
      <c r="E348" s="198"/>
    </row>
    <row r="349" spans="1:80">
      <c r="E349" s="198"/>
    </row>
    <row r="350" spans="1:80">
      <c r="E350" s="198"/>
    </row>
    <row r="351" spans="1:80">
      <c r="E351" s="198"/>
    </row>
    <row r="352" spans="1:80">
      <c r="E352" s="198"/>
    </row>
    <row r="353" spans="1:7">
      <c r="E353" s="198"/>
    </row>
    <row r="354" spans="1:7">
      <c r="E354" s="198"/>
    </row>
    <row r="355" spans="1:7">
      <c r="E355" s="198"/>
    </row>
    <row r="356" spans="1:7">
      <c r="E356" s="198"/>
    </row>
    <row r="357" spans="1:7">
      <c r="E357" s="198"/>
    </row>
    <row r="358" spans="1:7">
      <c r="E358" s="198"/>
    </row>
    <row r="359" spans="1:7">
      <c r="E359" s="198"/>
    </row>
    <row r="360" spans="1:7">
      <c r="E360" s="198"/>
    </row>
    <row r="361" spans="1:7">
      <c r="E361" s="198"/>
    </row>
    <row r="362" spans="1:7">
      <c r="E362" s="198"/>
    </row>
    <row r="363" spans="1:7">
      <c r="E363" s="198"/>
    </row>
    <row r="364" spans="1:7">
      <c r="E364" s="198"/>
    </row>
    <row r="365" spans="1:7">
      <c r="E365" s="198"/>
    </row>
    <row r="366" spans="1:7">
      <c r="E366" s="198"/>
    </row>
    <row r="367" spans="1:7">
      <c r="A367" s="243"/>
      <c r="B367" s="243"/>
      <c r="C367" s="243"/>
      <c r="D367" s="243"/>
      <c r="E367" s="243"/>
      <c r="F367" s="243"/>
      <c r="G367" s="243"/>
    </row>
    <row r="368" spans="1:7">
      <c r="A368" s="243"/>
      <c r="B368" s="243"/>
      <c r="C368" s="243"/>
      <c r="D368" s="243"/>
      <c r="E368" s="243"/>
      <c r="F368" s="243"/>
      <c r="G368" s="243"/>
    </row>
    <row r="369" spans="1:7">
      <c r="A369" s="243"/>
      <c r="B369" s="243"/>
      <c r="C369" s="243"/>
      <c r="D369" s="243"/>
      <c r="E369" s="243"/>
      <c r="F369" s="243"/>
      <c r="G369" s="243"/>
    </row>
    <row r="370" spans="1:7">
      <c r="A370" s="243"/>
      <c r="B370" s="243"/>
      <c r="C370" s="243"/>
      <c r="D370" s="243"/>
      <c r="E370" s="243"/>
      <c r="F370" s="243"/>
      <c r="G370" s="243"/>
    </row>
    <row r="371" spans="1:7">
      <c r="E371" s="198"/>
    </row>
    <row r="372" spans="1:7">
      <c r="E372" s="198"/>
    </row>
    <row r="373" spans="1:7">
      <c r="E373" s="198"/>
    </row>
    <row r="374" spans="1:7">
      <c r="E374" s="198"/>
    </row>
    <row r="375" spans="1:7">
      <c r="E375" s="198"/>
    </row>
    <row r="376" spans="1:7">
      <c r="E376" s="198"/>
    </row>
    <row r="377" spans="1:7">
      <c r="E377" s="198"/>
    </row>
    <row r="378" spans="1:7">
      <c r="E378" s="198"/>
    </row>
    <row r="379" spans="1:7">
      <c r="E379" s="198"/>
    </row>
    <row r="380" spans="1:7">
      <c r="E380" s="198"/>
    </row>
    <row r="381" spans="1:7">
      <c r="E381" s="198"/>
    </row>
    <row r="382" spans="1:7">
      <c r="E382" s="198"/>
    </row>
    <row r="383" spans="1:7">
      <c r="E383" s="198"/>
    </row>
    <row r="384" spans="1:7">
      <c r="E384" s="198"/>
    </row>
    <row r="385" spans="5:5">
      <c r="E385" s="198"/>
    </row>
    <row r="386" spans="5:5">
      <c r="E386" s="198"/>
    </row>
    <row r="387" spans="5:5">
      <c r="E387" s="198"/>
    </row>
    <row r="388" spans="5:5">
      <c r="E388" s="198"/>
    </row>
    <row r="389" spans="5:5">
      <c r="E389" s="198"/>
    </row>
    <row r="390" spans="5:5">
      <c r="E390" s="198"/>
    </row>
    <row r="391" spans="5:5">
      <c r="E391" s="198"/>
    </row>
    <row r="392" spans="5:5">
      <c r="E392" s="198"/>
    </row>
    <row r="393" spans="5:5">
      <c r="E393" s="198"/>
    </row>
    <row r="394" spans="5:5">
      <c r="E394" s="198"/>
    </row>
    <row r="395" spans="5:5">
      <c r="E395" s="198"/>
    </row>
    <row r="396" spans="5:5">
      <c r="E396" s="198"/>
    </row>
    <row r="397" spans="5:5">
      <c r="E397" s="198"/>
    </row>
    <row r="398" spans="5:5">
      <c r="E398" s="198"/>
    </row>
    <row r="399" spans="5:5">
      <c r="E399" s="198"/>
    </row>
    <row r="400" spans="5:5">
      <c r="E400" s="198"/>
    </row>
    <row r="401" spans="1:7">
      <c r="E401" s="198"/>
    </row>
    <row r="402" spans="1:7">
      <c r="A402" s="254"/>
      <c r="B402" s="254"/>
    </row>
    <row r="403" spans="1:7">
      <c r="A403" s="243"/>
      <c r="B403" s="243"/>
      <c r="C403" s="255"/>
      <c r="D403" s="255"/>
      <c r="E403" s="256"/>
      <c r="F403" s="255"/>
      <c r="G403" s="257"/>
    </row>
    <row r="404" spans="1:7">
      <c r="A404" s="258"/>
      <c r="B404" s="258"/>
      <c r="C404" s="243"/>
      <c r="D404" s="243"/>
      <c r="E404" s="259"/>
      <c r="F404" s="243"/>
      <c r="G404" s="243"/>
    </row>
    <row r="405" spans="1:7">
      <c r="A405" s="243"/>
      <c r="B405" s="243"/>
      <c r="C405" s="243"/>
      <c r="D405" s="243"/>
      <c r="E405" s="259"/>
      <c r="F405" s="243"/>
      <c r="G405" s="243"/>
    </row>
    <row r="406" spans="1:7">
      <c r="A406" s="243"/>
      <c r="B406" s="243"/>
      <c r="C406" s="243"/>
      <c r="D406" s="243"/>
      <c r="E406" s="259"/>
      <c r="F406" s="243"/>
      <c r="G406" s="243"/>
    </row>
    <row r="407" spans="1:7">
      <c r="A407" s="243"/>
      <c r="B407" s="243"/>
      <c r="C407" s="243"/>
      <c r="D407" s="243"/>
      <c r="E407" s="259"/>
      <c r="F407" s="243"/>
      <c r="G407" s="243"/>
    </row>
    <row r="408" spans="1:7">
      <c r="A408" s="243"/>
      <c r="B408" s="243"/>
      <c r="C408" s="243"/>
      <c r="D408" s="243"/>
      <c r="E408" s="259"/>
      <c r="F408" s="243"/>
      <c r="G408" s="243"/>
    </row>
    <row r="409" spans="1:7">
      <c r="A409" s="243"/>
      <c r="B409" s="243"/>
      <c r="C409" s="243"/>
      <c r="D409" s="243"/>
      <c r="E409" s="259"/>
      <c r="F409" s="243"/>
      <c r="G409" s="243"/>
    </row>
    <row r="410" spans="1:7">
      <c r="A410" s="243"/>
      <c r="B410" s="243"/>
      <c r="C410" s="243"/>
      <c r="D410" s="243"/>
      <c r="E410" s="259"/>
      <c r="F410" s="243"/>
      <c r="G410" s="243"/>
    </row>
    <row r="411" spans="1:7">
      <c r="A411" s="243"/>
      <c r="B411" s="243"/>
      <c r="C411" s="243"/>
      <c r="D411" s="243"/>
      <c r="E411" s="259"/>
      <c r="F411" s="243"/>
      <c r="G411" s="243"/>
    </row>
    <row r="412" spans="1:7">
      <c r="A412" s="243"/>
      <c r="B412" s="243"/>
      <c r="C412" s="243"/>
      <c r="D412" s="243"/>
      <c r="E412" s="259"/>
      <c r="F412" s="243"/>
      <c r="G412" s="243"/>
    </row>
    <row r="413" spans="1:7">
      <c r="A413" s="243"/>
      <c r="B413" s="243"/>
      <c r="C413" s="243"/>
      <c r="D413" s="243"/>
      <c r="E413" s="259"/>
      <c r="F413" s="243"/>
      <c r="G413" s="243"/>
    </row>
    <row r="414" spans="1:7">
      <c r="A414" s="243"/>
      <c r="B414" s="243"/>
      <c r="C414" s="243"/>
      <c r="D414" s="243"/>
      <c r="E414" s="259"/>
      <c r="F414" s="243"/>
      <c r="G414" s="243"/>
    </row>
    <row r="415" spans="1:7">
      <c r="A415" s="243"/>
      <c r="B415" s="243"/>
      <c r="C415" s="243"/>
      <c r="D415" s="243"/>
      <c r="E415" s="259"/>
      <c r="F415" s="243"/>
      <c r="G415" s="243"/>
    </row>
    <row r="416" spans="1:7">
      <c r="A416" s="243"/>
      <c r="B416" s="243"/>
      <c r="C416" s="243"/>
      <c r="D416" s="243"/>
      <c r="E416" s="259"/>
      <c r="F416" s="243"/>
      <c r="G416" s="243"/>
    </row>
  </sheetData>
  <sheetProtection algorithmName="SHA-512" hashValue="DBlEIuEOisNM1FM8Lx/bDnJLMTbLLuSxNCy3Ki8iE8zcHm7oyi4mS7HNmN4bpT1v2HiiJB81FODrS9igxTLKLg==" saltValue="lGdvrakToY5KqP7bFq4unQ==" spinCount="100000" sheet="1" objects="1" scenarios="1" formatColumns="0"/>
  <mergeCells count="284"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G9"/>
    <mergeCell ref="C10:D10"/>
    <mergeCell ref="C11:D11"/>
    <mergeCell ref="C12:D12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8:G38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C35:D35"/>
    <mergeCell ref="C36:D36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62:D62"/>
    <mergeCell ref="C63:D63"/>
    <mergeCell ref="C64:D64"/>
    <mergeCell ref="C65:D65"/>
    <mergeCell ref="C67:G67"/>
    <mergeCell ref="C68:G68"/>
    <mergeCell ref="C56:D56"/>
    <mergeCell ref="C57:D57"/>
    <mergeCell ref="C58:D58"/>
    <mergeCell ref="C59:D59"/>
    <mergeCell ref="C60:D60"/>
    <mergeCell ref="C61:D61"/>
    <mergeCell ref="C75:D75"/>
    <mergeCell ref="C76:D76"/>
    <mergeCell ref="C77:D77"/>
    <mergeCell ref="C78:D78"/>
    <mergeCell ref="C79:D79"/>
    <mergeCell ref="C80:D80"/>
    <mergeCell ref="C69:G69"/>
    <mergeCell ref="C70:G70"/>
    <mergeCell ref="C71:G71"/>
    <mergeCell ref="C72:G72"/>
    <mergeCell ref="C73:D73"/>
    <mergeCell ref="C74:D74"/>
    <mergeCell ref="C87:D87"/>
    <mergeCell ref="C88:D88"/>
    <mergeCell ref="C89:D89"/>
    <mergeCell ref="C90:D90"/>
    <mergeCell ref="C92:D92"/>
    <mergeCell ref="C93:D93"/>
    <mergeCell ref="C81:D81"/>
    <mergeCell ref="C82:D82"/>
    <mergeCell ref="C83:D83"/>
    <mergeCell ref="C84:D84"/>
    <mergeCell ref="C85:D85"/>
    <mergeCell ref="C86:D86"/>
    <mergeCell ref="C101:D101"/>
    <mergeCell ref="C102:D102"/>
    <mergeCell ref="C103:D103"/>
    <mergeCell ref="C104:D104"/>
    <mergeCell ref="C105:D105"/>
    <mergeCell ref="C106:D106"/>
    <mergeCell ref="C94:D94"/>
    <mergeCell ref="C96:D96"/>
    <mergeCell ref="C97:D97"/>
    <mergeCell ref="C98:D98"/>
    <mergeCell ref="C99:D99"/>
    <mergeCell ref="C100:D100"/>
    <mergeCell ref="C114:D114"/>
    <mergeCell ref="C116:D116"/>
    <mergeCell ref="C117:D117"/>
    <mergeCell ref="C118:D118"/>
    <mergeCell ref="C122:G122"/>
    <mergeCell ref="C123:G123"/>
    <mergeCell ref="C124:G124"/>
    <mergeCell ref="C125:D125"/>
    <mergeCell ref="C108:D108"/>
    <mergeCell ref="C109:D109"/>
    <mergeCell ref="C110:D110"/>
    <mergeCell ref="C111:D111"/>
    <mergeCell ref="C112:D112"/>
    <mergeCell ref="C113:D113"/>
    <mergeCell ref="C137:D137"/>
    <mergeCell ref="C138:D138"/>
    <mergeCell ref="C139:D139"/>
    <mergeCell ref="C141:G141"/>
    <mergeCell ref="C142:D142"/>
    <mergeCell ref="C143:D143"/>
    <mergeCell ref="C126:D126"/>
    <mergeCell ref="C127:D127"/>
    <mergeCell ref="C131:D131"/>
    <mergeCell ref="C132:D132"/>
    <mergeCell ref="C133:D133"/>
    <mergeCell ref="C134:D134"/>
    <mergeCell ref="C135:D135"/>
    <mergeCell ref="C136:D136"/>
    <mergeCell ref="C152:D152"/>
    <mergeCell ref="C153:D153"/>
    <mergeCell ref="C157:G157"/>
    <mergeCell ref="C158:G158"/>
    <mergeCell ref="C159:G159"/>
    <mergeCell ref="C160:G160"/>
    <mergeCell ref="C161:D161"/>
    <mergeCell ref="C162:D162"/>
    <mergeCell ref="C144:D144"/>
    <mergeCell ref="C145:D145"/>
    <mergeCell ref="C147:D147"/>
    <mergeCell ref="C148:D148"/>
    <mergeCell ref="C149:D149"/>
    <mergeCell ref="C151:D151"/>
    <mergeCell ref="C170:D170"/>
    <mergeCell ref="C171:D171"/>
    <mergeCell ref="C173:G173"/>
    <mergeCell ref="C174:D174"/>
    <mergeCell ref="C175:D175"/>
    <mergeCell ref="C176:D176"/>
    <mergeCell ref="C163:D163"/>
    <mergeCell ref="C164:D164"/>
    <mergeCell ref="C165:D165"/>
    <mergeCell ref="C167:G167"/>
    <mergeCell ref="C168:D168"/>
    <mergeCell ref="C169:D169"/>
    <mergeCell ref="C185:D185"/>
    <mergeCell ref="C186:D186"/>
    <mergeCell ref="C188:G188"/>
    <mergeCell ref="C189:D189"/>
    <mergeCell ref="C190:D190"/>
    <mergeCell ref="C191:D191"/>
    <mergeCell ref="C178:G178"/>
    <mergeCell ref="C179:D179"/>
    <mergeCell ref="C180:D180"/>
    <mergeCell ref="C181:D181"/>
    <mergeCell ref="C183:G183"/>
    <mergeCell ref="C184:D184"/>
    <mergeCell ref="C199:D199"/>
    <mergeCell ref="C201:G201"/>
    <mergeCell ref="C202:G202"/>
    <mergeCell ref="C203:D203"/>
    <mergeCell ref="C204:D204"/>
    <mergeCell ref="C205:D205"/>
    <mergeCell ref="C192:D192"/>
    <mergeCell ref="C193:D193"/>
    <mergeCell ref="C195:G195"/>
    <mergeCell ref="C196:G196"/>
    <mergeCell ref="C197:D197"/>
    <mergeCell ref="C198:D198"/>
    <mergeCell ref="C213:D213"/>
    <mergeCell ref="C214:D214"/>
    <mergeCell ref="C215:D215"/>
    <mergeCell ref="C216:D216"/>
    <mergeCell ref="C217:D217"/>
    <mergeCell ref="C219:G219"/>
    <mergeCell ref="C207:G207"/>
    <mergeCell ref="C208:G208"/>
    <mergeCell ref="C209:G209"/>
    <mergeCell ref="C210:G210"/>
    <mergeCell ref="C211:G211"/>
    <mergeCell ref="C212:G212"/>
    <mergeCell ref="C227:D227"/>
    <mergeCell ref="C228:D228"/>
    <mergeCell ref="C229:D229"/>
    <mergeCell ref="C231:G231"/>
    <mergeCell ref="C232:G232"/>
    <mergeCell ref="C233:D233"/>
    <mergeCell ref="C220:G220"/>
    <mergeCell ref="C221:D221"/>
    <mergeCell ref="C222:D222"/>
    <mergeCell ref="C223:D223"/>
    <mergeCell ref="C225:G225"/>
    <mergeCell ref="C226:G226"/>
    <mergeCell ref="C242:D242"/>
    <mergeCell ref="C243:D243"/>
    <mergeCell ref="C244:D244"/>
    <mergeCell ref="C246:G246"/>
    <mergeCell ref="C247:G247"/>
    <mergeCell ref="C248:D248"/>
    <mergeCell ref="C234:D234"/>
    <mergeCell ref="C235:D235"/>
    <mergeCell ref="C237:D237"/>
    <mergeCell ref="C238:D238"/>
    <mergeCell ref="C239:D239"/>
    <mergeCell ref="C241:D241"/>
    <mergeCell ref="C257:G257"/>
    <mergeCell ref="C258:D258"/>
    <mergeCell ref="C259:D259"/>
    <mergeCell ref="C260:D260"/>
    <mergeCell ref="C262:G262"/>
    <mergeCell ref="C263:D263"/>
    <mergeCell ref="C249:D249"/>
    <mergeCell ref="C250:D250"/>
    <mergeCell ref="C252:G252"/>
    <mergeCell ref="C253:D253"/>
    <mergeCell ref="C254:D254"/>
    <mergeCell ref="C255:D255"/>
    <mergeCell ref="C272:G272"/>
    <mergeCell ref="C273:D273"/>
    <mergeCell ref="C274:D274"/>
    <mergeCell ref="C275:D275"/>
    <mergeCell ref="C277:G277"/>
    <mergeCell ref="C278:D278"/>
    <mergeCell ref="C264:D264"/>
    <mergeCell ref="C265:D265"/>
    <mergeCell ref="C267:G267"/>
    <mergeCell ref="C268:D268"/>
    <mergeCell ref="C269:D269"/>
    <mergeCell ref="C270:D270"/>
    <mergeCell ref="C287:G287"/>
    <mergeCell ref="C288:D288"/>
    <mergeCell ref="C289:D289"/>
    <mergeCell ref="C290:D290"/>
    <mergeCell ref="C292:G292"/>
    <mergeCell ref="C293:D293"/>
    <mergeCell ref="C279:D279"/>
    <mergeCell ref="C280:D280"/>
    <mergeCell ref="C282:G282"/>
    <mergeCell ref="C283:D283"/>
    <mergeCell ref="C284:D284"/>
    <mergeCell ref="C285:D285"/>
    <mergeCell ref="C302:G302"/>
    <mergeCell ref="C303:D303"/>
    <mergeCell ref="C304:D304"/>
    <mergeCell ref="C305:D305"/>
    <mergeCell ref="C307:G307"/>
    <mergeCell ref="C308:D308"/>
    <mergeCell ref="C294:D294"/>
    <mergeCell ref="C295:D295"/>
    <mergeCell ref="C297:G297"/>
    <mergeCell ref="C298:D298"/>
    <mergeCell ref="C299:D299"/>
    <mergeCell ref="C300:D300"/>
    <mergeCell ref="C317:D317"/>
    <mergeCell ref="C318:D318"/>
    <mergeCell ref="C319:D319"/>
    <mergeCell ref="C321:D321"/>
    <mergeCell ref="C322:D322"/>
    <mergeCell ref="C323:D323"/>
    <mergeCell ref="C309:D309"/>
    <mergeCell ref="C310:D310"/>
    <mergeCell ref="C312:D312"/>
    <mergeCell ref="C313:D313"/>
    <mergeCell ref="C314:D314"/>
    <mergeCell ref="C315:D315"/>
    <mergeCell ref="C333:D333"/>
    <mergeCell ref="C334:D334"/>
    <mergeCell ref="C335:D335"/>
    <mergeCell ref="C337:D337"/>
    <mergeCell ref="C338:D338"/>
    <mergeCell ref="C339:D339"/>
    <mergeCell ref="C325:D325"/>
    <mergeCell ref="C326:D326"/>
    <mergeCell ref="C327:D327"/>
    <mergeCell ref="C329:D329"/>
    <mergeCell ref="C330:D330"/>
    <mergeCell ref="C331:D331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963"/>
  <sheetViews>
    <sheetView zoomScaleNormal="100" workbookViewId="0">
      <selection activeCell="F13" sqref="F13"/>
    </sheetView>
  </sheetViews>
  <sheetFormatPr defaultRowHeight="12.75" outlineLevelRow="1"/>
  <cols>
    <col min="1" max="1" width="4.28515625" customWidth="1"/>
    <col min="2" max="2" width="13.42578125" style="265" customWidth="1"/>
    <col min="3" max="3" width="41.85546875" style="265" customWidth="1"/>
    <col min="4" max="4" width="6" customWidth="1"/>
    <col min="5" max="5" width="10.5703125" customWidth="1"/>
    <col min="6" max="6" width="9.85546875" customWidth="1"/>
    <col min="7" max="7" width="12.7109375" customWidth="1"/>
    <col min="8" max="18" width="0" hidden="1" customWidth="1"/>
  </cols>
  <sheetData>
    <row r="1" spans="1:60" ht="25.5" customHeight="1" thickBot="1">
      <c r="A1" s="615" t="s">
        <v>1370</v>
      </c>
      <c r="B1" s="615"/>
      <c r="C1" s="615"/>
      <c r="D1" s="615"/>
      <c r="E1" s="615"/>
      <c r="F1" s="615"/>
      <c r="G1" s="615"/>
    </row>
    <row r="2" spans="1:60" ht="13.5" thickTop="1">
      <c r="A2" s="616" t="s">
        <v>2</v>
      </c>
      <c r="B2" s="617"/>
      <c r="C2" s="618" t="s">
        <v>91</v>
      </c>
      <c r="D2" s="619"/>
      <c r="E2" s="619"/>
      <c r="F2" s="619"/>
      <c r="G2" s="620"/>
    </row>
    <row r="3" spans="1:60" ht="13.5" thickBot="1">
      <c r="A3" s="621" t="s">
        <v>69</v>
      </c>
      <c r="B3" s="622"/>
      <c r="C3" s="623" t="s">
        <v>1369</v>
      </c>
      <c r="D3" s="624"/>
      <c r="E3" s="624"/>
      <c r="F3" s="624"/>
      <c r="G3" s="625"/>
    </row>
    <row r="4" spans="1:60" ht="14.25" thickTop="1" thickBot="1">
      <c r="C4" s="266"/>
      <c r="D4" s="267"/>
    </row>
    <row r="5" spans="1:60" s="273" customFormat="1" ht="27" thickTop="1" thickBot="1">
      <c r="A5" s="268" t="s">
        <v>76</v>
      </c>
      <c r="B5" s="269" t="s">
        <v>77</v>
      </c>
      <c r="C5" s="270" t="s">
        <v>78</v>
      </c>
      <c r="D5" s="268" t="s">
        <v>79</v>
      </c>
      <c r="E5" s="268" t="s">
        <v>80</v>
      </c>
      <c r="F5" s="268" t="s">
        <v>81</v>
      </c>
      <c r="G5" s="268" t="s">
        <v>1371</v>
      </c>
      <c r="H5" s="271" t="s">
        <v>1372</v>
      </c>
      <c r="I5" s="272" t="s">
        <v>1373</v>
      </c>
    </row>
    <row r="6" spans="1:60" s="278" customFormat="1">
      <c r="A6" s="274" t="s">
        <v>87</v>
      </c>
      <c r="B6" s="275" t="s">
        <v>1374</v>
      </c>
      <c r="C6" s="612" t="s">
        <v>1649</v>
      </c>
      <c r="D6" s="613"/>
      <c r="E6" s="613"/>
      <c r="F6" s="613"/>
      <c r="G6" s="614"/>
      <c r="H6" s="276"/>
      <c r="I6" s="277">
        <f>SUM(I7:I18)</f>
        <v>3.6999999999999999E-4</v>
      </c>
    </row>
    <row r="7" spans="1:60" s="287" customFormat="1" ht="24" customHeight="1" outlineLevel="1">
      <c r="A7" s="279">
        <v>1</v>
      </c>
      <c r="B7" s="280" t="s">
        <v>1375</v>
      </c>
      <c r="C7" s="281" t="s">
        <v>1376</v>
      </c>
      <c r="D7" s="282" t="s">
        <v>532</v>
      </c>
      <c r="E7" s="283">
        <v>1</v>
      </c>
      <c r="F7" s="562"/>
      <c r="G7" s="283">
        <f>SUM(E7*F7)</f>
        <v>0</v>
      </c>
      <c r="H7" s="284">
        <v>0</v>
      </c>
      <c r="I7" s="285">
        <f t="shared" ref="I7:I18" si="0">E7*H7</f>
        <v>0</v>
      </c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</row>
    <row r="8" spans="1:60" s="287" customFormat="1" ht="25.5" customHeight="1" outlineLevel="1">
      <c r="A8" s="279">
        <v>3</v>
      </c>
      <c r="B8" s="280" t="s">
        <v>1377</v>
      </c>
      <c r="C8" s="288" t="s">
        <v>1378</v>
      </c>
      <c r="D8" s="282" t="s">
        <v>532</v>
      </c>
      <c r="E8" s="283">
        <v>1</v>
      </c>
      <c r="F8" s="562"/>
      <c r="G8" s="283">
        <f t="shared" ref="G8:G18" si="1">SUM(E8*F8)</f>
        <v>0</v>
      </c>
      <c r="H8" s="284"/>
      <c r="I8" s="285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</row>
    <row r="9" spans="1:60" s="287" customFormat="1" outlineLevel="1">
      <c r="A9" s="279">
        <v>4</v>
      </c>
      <c r="B9" s="280" t="s">
        <v>1379</v>
      </c>
      <c r="C9" s="289" t="s">
        <v>1380</v>
      </c>
      <c r="D9" s="282" t="s">
        <v>532</v>
      </c>
      <c r="E9" s="283">
        <v>1</v>
      </c>
      <c r="F9" s="562"/>
      <c r="G9" s="283">
        <f t="shared" si="1"/>
        <v>0</v>
      </c>
      <c r="H9" s="284"/>
      <c r="I9" s="285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</row>
    <row r="10" spans="1:60" s="287" customFormat="1" ht="38.25" customHeight="1" outlineLevel="1">
      <c r="A10" s="279">
        <v>5</v>
      </c>
      <c r="B10" s="280" t="s">
        <v>1381</v>
      </c>
      <c r="C10" s="288" t="s">
        <v>1382</v>
      </c>
      <c r="D10" s="282" t="s">
        <v>532</v>
      </c>
      <c r="E10" s="283">
        <v>1</v>
      </c>
      <c r="F10" s="562"/>
      <c r="G10" s="283">
        <f t="shared" si="1"/>
        <v>0</v>
      </c>
      <c r="H10" s="284"/>
      <c r="I10" s="285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</row>
    <row r="11" spans="1:60" s="287" customFormat="1" outlineLevel="1">
      <c r="A11" s="279">
        <v>6</v>
      </c>
      <c r="B11" s="280" t="s">
        <v>1383</v>
      </c>
      <c r="C11" s="290" t="s">
        <v>1384</v>
      </c>
      <c r="D11" s="282" t="s">
        <v>532</v>
      </c>
      <c r="E11" s="283">
        <v>1</v>
      </c>
      <c r="F11" s="562"/>
      <c r="G11" s="283">
        <f t="shared" si="1"/>
        <v>0</v>
      </c>
      <c r="H11" s="284">
        <v>0</v>
      </c>
      <c r="I11" s="285">
        <f t="shared" si="0"/>
        <v>0</v>
      </c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</row>
    <row r="12" spans="1:60" s="287" customFormat="1" outlineLevel="1">
      <c r="A12" s="279">
        <v>7</v>
      </c>
      <c r="B12" s="280" t="s">
        <v>1398</v>
      </c>
      <c r="C12" s="290" t="s">
        <v>1397</v>
      </c>
      <c r="D12" s="282" t="s">
        <v>532</v>
      </c>
      <c r="E12" s="283">
        <v>1</v>
      </c>
      <c r="F12" s="562"/>
      <c r="G12" s="283">
        <f t="shared" ref="G12" si="2">SUM(E12*F12)</f>
        <v>0</v>
      </c>
      <c r="H12" s="284"/>
      <c r="I12" s="285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</row>
    <row r="13" spans="1:60" s="287" customFormat="1" ht="35.25" customHeight="1" outlineLevel="1">
      <c r="A13" s="279">
        <v>8</v>
      </c>
      <c r="B13" s="280" t="s">
        <v>1385</v>
      </c>
      <c r="C13" s="281" t="s">
        <v>1386</v>
      </c>
      <c r="D13" s="282" t="s">
        <v>532</v>
      </c>
      <c r="E13" s="283">
        <v>1</v>
      </c>
      <c r="F13" s="562"/>
      <c r="G13" s="283">
        <f t="shared" si="1"/>
        <v>0</v>
      </c>
      <c r="H13" s="284">
        <v>3.6999999999999999E-4</v>
      </c>
      <c r="I13" s="285">
        <f t="shared" si="0"/>
        <v>3.6999999999999999E-4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</row>
    <row r="14" spans="1:60" s="287" customFormat="1" ht="58.5" customHeight="1" outlineLevel="1">
      <c r="A14" s="279">
        <v>9</v>
      </c>
      <c r="B14" s="280" t="s">
        <v>1387</v>
      </c>
      <c r="C14" s="281" t="s">
        <v>1388</v>
      </c>
      <c r="D14" s="282" t="s">
        <v>532</v>
      </c>
      <c r="E14" s="283">
        <v>1</v>
      </c>
      <c r="F14" s="562"/>
      <c r="G14" s="283">
        <f t="shared" si="1"/>
        <v>0</v>
      </c>
      <c r="H14" s="284">
        <v>0</v>
      </c>
      <c r="I14" s="285">
        <f t="shared" si="0"/>
        <v>0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</row>
    <row r="15" spans="1:60" s="287" customFormat="1" ht="24.75" customHeight="1" outlineLevel="1">
      <c r="A15" s="279">
        <v>10</v>
      </c>
      <c r="B15" s="280" t="s">
        <v>1389</v>
      </c>
      <c r="C15" s="281" t="s">
        <v>1390</v>
      </c>
      <c r="D15" s="282" t="s">
        <v>532</v>
      </c>
      <c r="E15" s="283">
        <v>1</v>
      </c>
      <c r="F15" s="562"/>
      <c r="G15" s="283">
        <f t="shared" si="1"/>
        <v>0</v>
      </c>
      <c r="H15" s="284">
        <v>0</v>
      </c>
      <c r="I15" s="285">
        <f t="shared" si="0"/>
        <v>0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</row>
    <row r="16" spans="1:60" s="287" customFormat="1" outlineLevel="1">
      <c r="A16" s="279">
        <v>11</v>
      </c>
      <c r="B16" s="280" t="s">
        <v>1391</v>
      </c>
      <c r="C16" s="289" t="s">
        <v>1399</v>
      </c>
      <c r="D16" s="282" t="s">
        <v>532</v>
      </c>
      <c r="E16" s="283">
        <v>1</v>
      </c>
      <c r="F16" s="562"/>
      <c r="G16" s="283">
        <f t="shared" si="1"/>
        <v>0</v>
      </c>
      <c r="H16" s="284">
        <v>0</v>
      </c>
      <c r="I16" s="285">
        <f t="shared" si="0"/>
        <v>0</v>
      </c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</row>
    <row r="17" spans="1:60" s="287" customFormat="1" outlineLevel="1">
      <c r="A17" s="279">
        <v>12</v>
      </c>
      <c r="B17" s="280" t="s">
        <v>1392</v>
      </c>
      <c r="C17" s="281" t="s">
        <v>1393</v>
      </c>
      <c r="D17" s="282" t="s">
        <v>532</v>
      </c>
      <c r="E17" s="283">
        <v>1</v>
      </c>
      <c r="F17" s="562"/>
      <c r="G17" s="283">
        <f t="shared" si="1"/>
        <v>0</v>
      </c>
      <c r="H17" s="284">
        <v>0</v>
      </c>
      <c r="I17" s="285">
        <f t="shared" si="0"/>
        <v>0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</row>
    <row r="18" spans="1:60" s="287" customFormat="1" ht="22.5" outlineLevel="1">
      <c r="A18" s="279">
        <v>13</v>
      </c>
      <c r="B18" s="280" t="s">
        <v>1394</v>
      </c>
      <c r="C18" s="291" t="s">
        <v>1395</v>
      </c>
      <c r="D18" s="282" t="s">
        <v>532</v>
      </c>
      <c r="E18" s="283">
        <v>1</v>
      </c>
      <c r="F18" s="562"/>
      <c r="G18" s="283">
        <f t="shared" si="1"/>
        <v>0</v>
      </c>
      <c r="H18" s="284">
        <v>0</v>
      </c>
      <c r="I18" s="285">
        <f t="shared" si="0"/>
        <v>0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</row>
    <row r="19" spans="1:60" s="287" customFormat="1" ht="13.5" thickBot="1">
      <c r="B19" s="292"/>
      <c r="C19" s="292"/>
      <c r="D19" s="293"/>
      <c r="AK19" s="287">
        <f>SUM(AK1:AK18)</f>
        <v>0</v>
      </c>
      <c r="AL19" s="287">
        <f>SUM(AL1:AL18)</f>
        <v>0</v>
      </c>
    </row>
    <row r="20" spans="1:60" s="278" customFormat="1" ht="13.5" thickBot="1">
      <c r="A20" s="294"/>
      <c r="B20" s="295" t="s">
        <v>1396</v>
      </c>
      <c r="C20" s="295"/>
      <c r="D20" s="296"/>
      <c r="E20" s="297"/>
      <c r="F20" s="297"/>
      <c r="G20" s="298">
        <f>SUM(G7:G18)</f>
        <v>0</v>
      </c>
    </row>
    <row r="21" spans="1:60">
      <c r="D21" s="267"/>
    </row>
    <row r="22" spans="1:60">
      <c r="D22" s="267"/>
    </row>
    <row r="23" spans="1:60">
      <c r="D23" s="267"/>
    </row>
    <row r="24" spans="1:60">
      <c r="D24" s="267"/>
    </row>
    <row r="25" spans="1:60">
      <c r="D25" s="267"/>
    </row>
    <row r="26" spans="1:60">
      <c r="D26" s="267"/>
    </row>
    <row r="27" spans="1:60">
      <c r="D27" s="267"/>
    </row>
    <row r="28" spans="1:60">
      <c r="B28"/>
      <c r="C28"/>
      <c r="D28" s="267"/>
    </row>
    <row r="29" spans="1:60">
      <c r="B29"/>
      <c r="C29"/>
      <c r="D29" s="267"/>
    </row>
    <row r="30" spans="1:60">
      <c r="B30"/>
      <c r="C30"/>
      <c r="D30" s="267"/>
    </row>
    <row r="31" spans="1:60">
      <c r="B31"/>
      <c r="C31"/>
      <c r="D31" s="267"/>
    </row>
    <row r="32" spans="1:60">
      <c r="B32"/>
      <c r="C32"/>
      <c r="D32" s="267"/>
    </row>
    <row r="33" spans="2:4">
      <c r="B33"/>
      <c r="C33"/>
      <c r="D33" s="267"/>
    </row>
    <row r="34" spans="2:4">
      <c r="B34"/>
      <c r="C34"/>
      <c r="D34" s="267"/>
    </row>
    <row r="35" spans="2:4">
      <c r="B35"/>
      <c r="C35"/>
      <c r="D35" s="267"/>
    </row>
    <row r="36" spans="2:4">
      <c r="B36"/>
      <c r="C36"/>
      <c r="D36" s="267"/>
    </row>
    <row r="37" spans="2:4">
      <c r="B37"/>
      <c r="C37"/>
      <c r="D37" s="267"/>
    </row>
    <row r="38" spans="2:4">
      <c r="B38"/>
      <c r="C38"/>
      <c r="D38" s="267"/>
    </row>
    <row r="39" spans="2:4">
      <c r="B39"/>
      <c r="C39"/>
      <c r="D39" s="267"/>
    </row>
    <row r="40" spans="2:4">
      <c r="B40"/>
      <c r="C40"/>
      <c r="D40" s="267"/>
    </row>
    <row r="41" spans="2:4">
      <c r="B41"/>
      <c r="C41"/>
      <c r="D41" s="267"/>
    </row>
    <row r="42" spans="2:4">
      <c r="B42"/>
      <c r="C42"/>
      <c r="D42" s="267"/>
    </row>
    <row r="43" spans="2:4">
      <c r="B43"/>
      <c r="C43"/>
      <c r="D43" s="267"/>
    </row>
    <row r="44" spans="2:4">
      <c r="B44"/>
      <c r="C44"/>
      <c r="D44" s="267"/>
    </row>
    <row r="45" spans="2:4">
      <c r="B45"/>
      <c r="C45"/>
      <c r="D45" s="267"/>
    </row>
    <row r="46" spans="2:4">
      <c r="B46"/>
      <c r="C46"/>
      <c r="D46" s="267"/>
    </row>
    <row r="47" spans="2:4">
      <c r="B47"/>
      <c r="C47"/>
      <c r="D47" s="267"/>
    </row>
    <row r="48" spans="2:4">
      <c r="B48"/>
      <c r="C48"/>
      <c r="D48" s="267"/>
    </row>
    <row r="49" spans="2:4">
      <c r="B49"/>
      <c r="C49"/>
      <c r="D49" s="267"/>
    </row>
    <row r="50" spans="2:4">
      <c r="B50"/>
      <c r="C50"/>
      <c r="D50" s="267"/>
    </row>
    <row r="51" spans="2:4">
      <c r="B51"/>
      <c r="C51"/>
      <c r="D51" s="267"/>
    </row>
    <row r="52" spans="2:4">
      <c r="B52"/>
      <c r="C52"/>
      <c r="D52" s="267"/>
    </row>
    <row r="53" spans="2:4">
      <c r="B53"/>
      <c r="C53"/>
      <c r="D53" s="267"/>
    </row>
    <row r="54" spans="2:4">
      <c r="B54"/>
      <c r="C54"/>
      <c r="D54" s="267"/>
    </row>
    <row r="55" spans="2:4">
      <c r="B55"/>
      <c r="C55"/>
      <c r="D55" s="267"/>
    </row>
    <row r="56" spans="2:4">
      <c r="B56"/>
      <c r="C56"/>
      <c r="D56" s="267"/>
    </row>
    <row r="57" spans="2:4">
      <c r="B57"/>
      <c r="C57"/>
      <c r="D57" s="267"/>
    </row>
    <row r="58" spans="2:4">
      <c r="B58"/>
      <c r="C58"/>
      <c r="D58" s="267"/>
    </row>
    <row r="59" spans="2:4">
      <c r="B59"/>
      <c r="C59"/>
      <c r="D59" s="267"/>
    </row>
    <row r="60" spans="2:4">
      <c r="B60"/>
      <c r="C60"/>
      <c r="D60" s="267"/>
    </row>
    <row r="61" spans="2:4">
      <c r="B61"/>
      <c r="C61"/>
      <c r="D61" s="267"/>
    </row>
    <row r="62" spans="2:4">
      <c r="B62"/>
      <c r="C62"/>
      <c r="D62" s="267"/>
    </row>
    <row r="63" spans="2:4">
      <c r="B63"/>
      <c r="C63"/>
      <c r="D63" s="267"/>
    </row>
    <row r="64" spans="2:4">
      <c r="B64"/>
      <c r="C64"/>
      <c r="D64" s="267"/>
    </row>
    <row r="65" spans="2:4">
      <c r="B65"/>
      <c r="C65"/>
      <c r="D65" s="267"/>
    </row>
    <row r="66" spans="2:4">
      <c r="B66"/>
      <c r="C66"/>
      <c r="D66" s="267"/>
    </row>
    <row r="67" spans="2:4">
      <c r="B67"/>
      <c r="C67"/>
      <c r="D67" s="267"/>
    </row>
    <row r="68" spans="2:4">
      <c r="B68"/>
      <c r="C68"/>
      <c r="D68" s="267"/>
    </row>
    <row r="69" spans="2:4">
      <c r="B69"/>
      <c r="C69"/>
      <c r="D69" s="267"/>
    </row>
    <row r="70" spans="2:4">
      <c r="B70"/>
      <c r="C70"/>
      <c r="D70" s="267"/>
    </row>
    <row r="71" spans="2:4">
      <c r="B71"/>
      <c r="C71"/>
      <c r="D71" s="267"/>
    </row>
    <row r="72" spans="2:4">
      <c r="B72"/>
      <c r="C72"/>
      <c r="D72" s="267"/>
    </row>
    <row r="73" spans="2:4">
      <c r="B73"/>
      <c r="C73"/>
      <c r="D73" s="267"/>
    </row>
    <row r="74" spans="2:4">
      <c r="B74"/>
      <c r="C74"/>
      <c r="D74" s="267"/>
    </row>
    <row r="75" spans="2:4">
      <c r="B75"/>
      <c r="C75"/>
      <c r="D75" s="267"/>
    </row>
    <row r="76" spans="2:4">
      <c r="B76"/>
      <c r="C76"/>
      <c r="D76" s="267"/>
    </row>
    <row r="77" spans="2:4">
      <c r="B77"/>
      <c r="C77"/>
      <c r="D77" s="267"/>
    </row>
    <row r="78" spans="2:4">
      <c r="B78"/>
      <c r="C78"/>
      <c r="D78" s="267"/>
    </row>
    <row r="79" spans="2:4">
      <c r="B79"/>
      <c r="C79"/>
      <c r="D79" s="267"/>
    </row>
    <row r="80" spans="2:4">
      <c r="B80"/>
      <c r="C80"/>
      <c r="D80" s="267"/>
    </row>
    <row r="81" spans="2:4">
      <c r="B81"/>
      <c r="C81"/>
      <c r="D81" s="267"/>
    </row>
    <row r="82" spans="2:4">
      <c r="B82"/>
      <c r="C82"/>
      <c r="D82" s="267"/>
    </row>
    <row r="83" spans="2:4">
      <c r="B83"/>
      <c r="C83"/>
      <c r="D83" s="267"/>
    </row>
    <row r="84" spans="2:4">
      <c r="B84"/>
      <c r="C84"/>
      <c r="D84" s="267"/>
    </row>
    <row r="85" spans="2:4">
      <c r="B85"/>
      <c r="C85"/>
      <c r="D85" s="267"/>
    </row>
    <row r="86" spans="2:4">
      <c r="B86"/>
      <c r="C86"/>
      <c r="D86" s="267"/>
    </row>
    <row r="87" spans="2:4">
      <c r="B87"/>
      <c r="C87"/>
      <c r="D87" s="267"/>
    </row>
    <row r="88" spans="2:4">
      <c r="B88"/>
      <c r="C88"/>
      <c r="D88" s="267"/>
    </row>
    <row r="89" spans="2:4">
      <c r="B89"/>
      <c r="C89"/>
      <c r="D89" s="267"/>
    </row>
    <row r="90" spans="2:4">
      <c r="B90"/>
      <c r="C90"/>
      <c r="D90" s="267"/>
    </row>
    <row r="91" spans="2:4">
      <c r="B91"/>
      <c r="C91"/>
      <c r="D91" s="267"/>
    </row>
    <row r="92" spans="2:4">
      <c r="B92"/>
      <c r="C92"/>
      <c r="D92" s="267"/>
    </row>
    <row r="93" spans="2:4">
      <c r="B93"/>
      <c r="C93"/>
      <c r="D93" s="267"/>
    </row>
    <row r="94" spans="2:4">
      <c r="B94"/>
      <c r="C94"/>
      <c r="D94" s="267"/>
    </row>
    <row r="95" spans="2:4">
      <c r="B95"/>
      <c r="C95"/>
      <c r="D95" s="267"/>
    </row>
    <row r="96" spans="2:4">
      <c r="B96"/>
      <c r="C96"/>
      <c r="D96" s="267"/>
    </row>
    <row r="97" spans="2:4">
      <c r="B97"/>
      <c r="C97"/>
      <c r="D97" s="267"/>
    </row>
    <row r="98" spans="2:4">
      <c r="B98"/>
      <c r="C98"/>
      <c r="D98" s="267"/>
    </row>
    <row r="99" spans="2:4">
      <c r="B99"/>
      <c r="C99"/>
      <c r="D99" s="267"/>
    </row>
    <row r="100" spans="2:4">
      <c r="B100"/>
      <c r="C100"/>
      <c r="D100" s="267"/>
    </row>
    <row r="101" spans="2:4">
      <c r="B101"/>
      <c r="C101"/>
      <c r="D101" s="267"/>
    </row>
    <row r="102" spans="2:4">
      <c r="B102"/>
      <c r="C102"/>
      <c r="D102" s="267"/>
    </row>
    <row r="103" spans="2:4">
      <c r="B103"/>
      <c r="C103"/>
      <c r="D103" s="267"/>
    </row>
    <row r="104" spans="2:4">
      <c r="B104"/>
      <c r="C104"/>
      <c r="D104" s="267"/>
    </row>
    <row r="105" spans="2:4">
      <c r="B105"/>
      <c r="C105"/>
      <c r="D105" s="267"/>
    </row>
    <row r="106" spans="2:4">
      <c r="B106"/>
      <c r="C106"/>
      <c r="D106" s="267"/>
    </row>
    <row r="107" spans="2:4">
      <c r="B107"/>
      <c r="C107"/>
      <c r="D107" s="267"/>
    </row>
    <row r="108" spans="2:4">
      <c r="B108"/>
      <c r="C108"/>
      <c r="D108" s="267"/>
    </row>
    <row r="109" spans="2:4">
      <c r="B109"/>
      <c r="C109"/>
      <c r="D109" s="267"/>
    </row>
    <row r="110" spans="2:4">
      <c r="B110"/>
      <c r="C110"/>
      <c r="D110" s="267"/>
    </row>
    <row r="111" spans="2:4">
      <c r="B111"/>
      <c r="C111"/>
      <c r="D111" s="267"/>
    </row>
    <row r="112" spans="2:4">
      <c r="B112"/>
      <c r="C112"/>
      <c r="D112" s="267"/>
    </row>
    <row r="113" spans="2:4">
      <c r="B113"/>
      <c r="C113"/>
      <c r="D113" s="267"/>
    </row>
    <row r="114" spans="2:4">
      <c r="B114"/>
      <c r="C114"/>
      <c r="D114" s="267"/>
    </row>
    <row r="115" spans="2:4">
      <c r="B115"/>
      <c r="C115"/>
      <c r="D115" s="267"/>
    </row>
    <row r="116" spans="2:4">
      <c r="B116"/>
      <c r="C116"/>
      <c r="D116" s="267"/>
    </row>
    <row r="117" spans="2:4">
      <c r="B117"/>
      <c r="C117"/>
      <c r="D117" s="267"/>
    </row>
    <row r="118" spans="2:4">
      <c r="B118"/>
      <c r="C118"/>
      <c r="D118" s="267"/>
    </row>
    <row r="119" spans="2:4">
      <c r="B119"/>
      <c r="C119"/>
      <c r="D119" s="267"/>
    </row>
    <row r="120" spans="2:4">
      <c r="B120"/>
      <c r="C120"/>
      <c r="D120" s="267"/>
    </row>
    <row r="121" spans="2:4">
      <c r="B121"/>
      <c r="C121"/>
      <c r="D121" s="267"/>
    </row>
    <row r="122" spans="2:4">
      <c r="B122"/>
      <c r="C122"/>
      <c r="D122" s="267"/>
    </row>
    <row r="123" spans="2:4">
      <c r="B123"/>
      <c r="C123"/>
      <c r="D123" s="267"/>
    </row>
    <row r="124" spans="2:4">
      <c r="B124"/>
      <c r="C124"/>
      <c r="D124" s="267"/>
    </row>
    <row r="125" spans="2:4">
      <c r="B125"/>
      <c r="C125"/>
      <c r="D125" s="267"/>
    </row>
    <row r="126" spans="2:4">
      <c r="B126"/>
      <c r="C126"/>
      <c r="D126" s="267"/>
    </row>
    <row r="127" spans="2:4">
      <c r="B127"/>
      <c r="C127"/>
      <c r="D127" s="267"/>
    </row>
    <row r="128" spans="2:4">
      <c r="B128"/>
      <c r="C128"/>
      <c r="D128" s="267"/>
    </row>
    <row r="129" spans="2:4">
      <c r="B129"/>
      <c r="C129"/>
      <c r="D129" s="267"/>
    </row>
    <row r="130" spans="2:4">
      <c r="B130"/>
      <c r="C130"/>
      <c r="D130" s="267"/>
    </row>
    <row r="131" spans="2:4">
      <c r="B131"/>
      <c r="C131"/>
      <c r="D131" s="267"/>
    </row>
    <row r="132" spans="2:4">
      <c r="B132"/>
      <c r="C132"/>
      <c r="D132" s="267"/>
    </row>
    <row r="133" spans="2:4">
      <c r="B133"/>
      <c r="C133"/>
      <c r="D133" s="267"/>
    </row>
    <row r="134" spans="2:4">
      <c r="B134"/>
      <c r="C134"/>
      <c r="D134" s="267"/>
    </row>
    <row r="135" spans="2:4">
      <c r="B135"/>
      <c r="C135"/>
      <c r="D135" s="267"/>
    </row>
    <row r="136" spans="2:4">
      <c r="B136"/>
      <c r="C136"/>
      <c r="D136" s="267"/>
    </row>
    <row r="137" spans="2:4">
      <c r="B137"/>
      <c r="C137"/>
      <c r="D137" s="267"/>
    </row>
    <row r="138" spans="2:4">
      <c r="B138"/>
      <c r="C138"/>
      <c r="D138" s="267"/>
    </row>
    <row r="139" spans="2:4">
      <c r="B139"/>
      <c r="C139"/>
      <c r="D139" s="267"/>
    </row>
    <row r="140" spans="2:4">
      <c r="B140"/>
      <c r="C140"/>
      <c r="D140" s="267"/>
    </row>
    <row r="141" spans="2:4">
      <c r="B141"/>
      <c r="C141"/>
      <c r="D141" s="267"/>
    </row>
    <row r="142" spans="2:4">
      <c r="B142"/>
      <c r="C142"/>
      <c r="D142" s="267"/>
    </row>
    <row r="143" spans="2:4">
      <c r="B143"/>
      <c r="C143"/>
      <c r="D143" s="267"/>
    </row>
    <row r="144" spans="2:4">
      <c r="B144"/>
      <c r="C144"/>
      <c r="D144" s="267"/>
    </row>
    <row r="145" spans="2:4">
      <c r="B145"/>
      <c r="C145"/>
      <c r="D145" s="267"/>
    </row>
    <row r="146" spans="2:4">
      <c r="B146"/>
      <c r="C146"/>
      <c r="D146" s="267"/>
    </row>
    <row r="147" spans="2:4">
      <c r="B147"/>
      <c r="C147"/>
      <c r="D147" s="267"/>
    </row>
    <row r="148" spans="2:4">
      <c r="B148"/>
      <c r="C148"/>
      <c r="D148" s="267"/>
    </row>
    <row r="149" spans="2:4">
      <c r="B149"/>
      <c r="C149"/>
      <c r="D149" s="267"/>
    </row>
    <row r="150" spans="2:4">
      <c r="B150"/>
      <c r="C150"/>
      <c r="D150" s="267"/>
    </row>
    <row r="151" spans="2:4">
      <c r="B151"/>
      <c r="C151"/>
      <c r="D151" s="267"/>
    </row>
    <row r="152" spans="2:4">
      <c r="B152"/>
      <c r="C152"/>
      <c r="D152" s="267"/>
    </row>
    <row r="153" spans="2:4">
      <c r="B153"/>
      <c r="C153"/>
      <c r="D153" s="267"/>
    </row>
    <row r="154" spans="2:4">
      <c r="B154"/>
      <c r="C154"/>
      <c r="D154" s="267"/>
    </row>
    <row r="155" spans="2:4">
      <c r="B155"/>
      <c r="C155"/>
      <c r="D155" s="267"/>
    </row>
    <row r="156" spans="2:4">
      <c r="B156"/>
      <c r="C156"/>
      <c r="D156" s="267"/>
    </row>
    <row r="157" spans="2:4">
      <c r="B157"/>
      <c r="C157"/>
      <c r="D157" s="267"/>
    </row>
    <row r="158" spans="2:4">
      <c r="B158"/>
      <c r="C158"/>
      <c r="D158" s="267"/>
    </row>
    <row r="159" spans="2:4">
      <c r="B159"/>
      <c r="C159"/>
      <c r="D159" s="267"/>
    </row>
    <row r="160" spans="2:4">
      <c r="B160"/>
      <c r="C160"/>
      <c r="D160" s="267"/>
    </row>
    <row r="161" spans="2:4">
      <c r="B161"/>
      <c r="C161"/>
      <c r="D161" s="267"/>
    </row>
    <row r="162" spans="2:4">
      <c r="B162"/>
      <c r="C162"/>
      <c r="D162" s="267"/>
    </row>
    <row r="163" spans="2:4">
      <c r="B163"/>
      <c r="C163"/>
      <c r="D163" s="267"/>
    </row>
    <row r="164" spans="2:4">
      <c r="B164"/>
      <c r="C164"/>
      <c r="D164" s="267"/>
    </row>
    <row r="165" spans="2:4">
      <c r="B165"/>
      <c r="C165"/>
      <c r="D165" s="267"/>
    </row>
    <row r="166" spans="2:4">
      <c r="B166"/>
      <c r="C166"/>
      <c r="D166" s="267"/>
    </row>
    <row r="167" spans="2:4">
      <c r="B167"/>
      <c r="C167"/>
      <c r="D167" s="267"/>
    </row>
    <row r="168" spans="2:4">
      <c r="B168"/>
      <c r="C168"/>
      <c r="D168" s="267"/>
    </row>
    <row r="169" spans="2:4">
      <c r="B169"/>
      <c r="C169"/>
      <c r="D169" s="267"/>
    </row>
    <row r="170" spans="2:4">
      <c r="B170"/>
      <c r="C170"/>
      <c r="D170" s="267"/>
    </row>
    <row r="171" spans="2:4">
      <c r="B171"/>
      <c r="C171"/>
      <c r="D171" s="267"/>
    </row>
    <row r="172" spans="2:4">
      <c r="B172"/>
      <c r="C172"/>
      <c r="D172" s="267"/>
    </row>
    <row r="173" spans="2:4">
      <c r="B173"/>
      <c r="C173"/>
      <c r="D173" s="267"/>
    </row>
    <row r="174" spans="2:4">
      <c r="B174"/>
      <c r="C174"/>
      <c r="D174" s="267"/>
    </row>
    <row r="175" spans="2:4">
      <c r="B175"/>
      <c r="C175"/>
      <c r="D175" s="267"/>
    </row>
    <row r="176" spans="2:4">
      <c r="B176"/>
      <c r="C176"/>
      <c r="D176" s="267"/>
    </row>
    <row r="177" spans="2:4">
      <c r="B177"/>
      <c r="C177"/>
      <c r="D177" s="267"/>
    </row>
    <row r="178" spans="2:4">
      <c r="B178"/>
      <c r="C178"/>
      <c r="D178" s="267"/>
    </row>
    <row r="179" spans="2:4">
      <c r="B179"/>
      <c r="C179"/>
      <c r="D179" s="267"/>
    </row>
    <row r="180" spans="2:4">
      <c r="B180"/>
      <c r="C180"/>
      <c r="D180" s="267"/>
    </row>
    <row r="181" spans="2:4">
      <c r="B181"/>
      <c r="C181"/>
      <c r="D181" s="267"/>
    </row>
    <row r="182" spans="2:4">
      <c r="B182"/>
      <c r="C182"/>
      <c r="D182" s="267"/>
    </row>
    <row r="183" spans="2:4">
      <c r="B183"/>
      <c r="C183"/>
      <c r="D183" s="267"/>
    </row>
    <row r="184" spans="2:4">
      <c r="B184"/>
      <c r="C184"/>
      <c r="D184" s="267"/>
    </row>
    <row r="185" spans="2:4">
      <c r="B185"/>
      <c r="C185"/>
      <c r="D185" s="267"/>
    </row>
    <row r="186" spans="2:4">
      <c r="B186"/>
      <c r="C186"/>
      <c r="D186" s="267"/>
    </row>
    <row r="187" spans="2:4">
      <c r="B187"/>
      <c r="C187"/>
      <c r="D187" s="267"/>
    </row>
    <row r="188" spans="2:4">
      <c r="B188"/>
      <c r="C188"/>
      <c r="D188" s="267"/>
    </row>
    <row r="189" spans="2:4">
      <c r="B189"/>
      <c r="C189"/>
      <c r="D189" s="267"/>
    </row>
    <row r="190" spans="2:4">
      <c r="B190"/>
      <c r="C190"/>
      <c r="D190" s="267"/>
    </row>
    <row r="191" spans="2:4">
      <c r="B191"/>
      <c r="C191"/>
      <c r="D191" s="267"/>
    </row>
    <row r="192" spans="2:4">
      <c r="B192"/>
      <c r="C192"/>
      <c r="D192" s="267"/>
    </row>
    <row r="193" spans="2:4">
      <c r="B193"/>
      <c r="C193"/>
      <c r="D193" s="267"/>
    </row>
    <row r="194" spans="2:4">
      <c r="B194"/>
      <c r="C194"/>
      <c r="D194" s="267"/>
    </row>
    <row r="195" spans="2:4">
      <c r="B195"/>
      <c r="C195"/>
      <c r="D195" s="267"/>
    </row>
    <row r="196" spans="2:4">
      <c r="B196"/>
      <c r="C196"/>
      <c r="D196" s="267"/>
    </row>
    <row r="197" spans="2:4">
      <c r="B197"/>
      <c r="C197"/>
      <c r="D197" s="267"/>
    </row>
    <row r="198" spans="2:4">
      <c r="B198"/>
      <c r="C198"/>
      <c r="D198" s="267"/>
    </row>
    <row r="199" spans="2:4">
      <c r="B199"/>
      <c r="C199"/>
      <c r="D199" s="267"/>
    </row>
    <row r="200" spans="2:4">
      <c r="B200"/>
      <c r="C200"/>
      <c r="D200" s="267"/>
    </row>
    <row r="201" spans="2:4">
      <c r="B201"/>
      <c r="C201"/>
      <c r="D201" s="267"/>
    </row>
    <row r="202" spans="2:4">
      <c r="B202"/>
      <c r="C202"/>
      <c r="D202" s="267"/>
    </row>
    <row r="203" spans="2:4">
      <c r="B203"/>
      <c r="C203"/>
      <c r="D203" s="267"/>
    </row>
    <row r="204" spans="2:4">
      <c r="B204"/>
      <c r="C204"/>
      <c r="D204" s="267"/>
    </row>
    <row r="205" spans="2:4">
      <c r="B205"/>
      <c r="C205"/>
      <c r="D205" s="267"/>
    </row>
    <row r="206" spans="2:4">
      <c r="B206"/>
      <c r="C206"/>
      <c r="D206" s="267"/>
    </row>
    <row r="207" spans="2:4">
      <c r="B207"/>
      <c r="C207"/>
      <c r="D207" s="267"/>
    </row>
    <row r="208" spans="2:4">
      <c r="B208"/>
      <c r="C208"/>
      <c r="D208" s="267"/>
    </row>
    <row r="209" spans="2:4">
      <c r="B209"/>
      <c r="C209"/>
      <c r="D209" s="267"/>
    </row>
    <row r="210" spans="2:4">
      <c r="B210"/>
      <c r="C210"/>
      <c r="D210" s="267"/>
    </row>
    <row r="211" spans="2:4">
      <c r="B211"/>
      <c r="C211"/>
      <c r="D211" s="267"/>
    </row>
    <row r="212" spans="2:4">
      <c r="B212"/>
      <c r="C212"/>
      <c r="D212" s="267"/>
    </row>
    <row r="213" spans="2:4">
      <c r="B213"/>
      <c r="C213"/>
      <c r="D213" s="267"/>
    </row>
    <row r="214" spans="2:4">
      <c r="B214"/>
      <c r="C214"/>
      <c r="D214" s="267"/>
    </row>
    <row r="215" spans="2:4">
      <c r="B215"/>
      <c r="C215"/>
      <c r="D215" s="267"/>
    </row>
    <row r="216" spans="2:4">
      <c r="B216"/>
      <c r="C216"/>
      <c r="D216" s="267"/>
    </row>
    <row r="217" spans="2:4">
      <c r="B217"/>
      <c r="C217"/>
      <c r="D217" s="267"/>
    </row>
    <row r="218" spans="2:4">
      <c r="B218"/>
      <c r="C218"/>
      <c r="D218" s="267"/>
    </row>
    <row r="219" spans="2:4">
      <c r="B219"/>
      <c r="C219"/>
      <c r="D219" s="267"/>
    </row>
    <row r="220" spans="2:4">
      <c r="B220"/>
      <c r="C220"/>
      <c r="D220" s="267"/>
    </row>
    <row r="221" spans="2:4">
      <c r="B221"/>
      <c r="C221"/>
      <c r="D221" s="267"/>
    </row>
    <row r="222" spans="2:4">
      <c r="B222"/>
      <c r="C222"/>
      <c r="D222" s="267"/>
    </row>
    <row r="223" spans="2:4">
      <c r="B223"/>
      <c r="C223"/>
      <c r="D223" s="267"/>
    </row>
    <row r="224" spans="2:4">
      <c r="B224"/>
      <c r="C224"/>
      <c r="D224" s="267"/>
    </row>
    <row r="225" spans="2:4">
      <c r="B225"/>
      <c r="C225"/>
      <c r="D225" s="267"/>
    </row>
    <row r="226" spans="2:4">
      <c r="B226"/>
      <c r="C226"/>
      <c r="D226" s="267"/>
    </row>
    <row r="227" spans="2:4">
      <c r="B227"/>
      <c r="C227"/>
      <c r="D227" s="267"/>
    </row>
    <row r="228" spans="2:4">
      <c r="B228"/>
      <c r="C228"/>
      <c r="D228" s="267"/>
    </row>
    <row r="229" spans="2:4">
      <c r="B229"/>
      <c r="C229"/>
      <c r="D229" s="267"/>
    </row>
    <row r="230" spans="2:4">
      <c r="B230"/>
      <c r="C230"/>
      <c r="D230" s="267"/>
    </row>
    <row r="231" spans="2:4">
      <c r="B231"/>
      <c r="C231"/>
      <c r="D231" s="267"/>
    </row>
    <row r="232" spans="2:4">
      <c r="B232"/>
      <c r="C232"/>
      <c r="D232" s="267"/>
    </row>
    <row r="233" spans="2:4">
      <c r="B233"/>
      <c r="C233"/>
      <c r="D233" s="267"/>
    </row>
    <row r="234" spans="2:4">
      <c r="B234"/>
      <c r="C234"/>
      <c r="D234" s="267"/>
    </row>
    <row r="235" spans="2:4">
      <c r="B235"/>
      <c r="C235"/>
      <c r="D235" s="267"/>
    </row>
    <row r="236" spans="2:4">
      <c r="B236"/>
      <c r="C236"/>
      <c r="D236" s="267"/>
    </row>
    <row r="237" spans="2:4">
      <c r="B237"/>
      <c r="C237"/>
      <c r="D237" s="267"/>
    </row>
    <row r="238" spans="2:4">
      <c r="B238"/>
      <c r="C238"/>
      <c r="D238" s="267"/>
    </row>
    <row r="239" spans="2:4">
      <c r="B239"/>
      <c r="C239"/>
      <c r="D239" s="267"/>
    </row>
    <row r="240" spans="2:4">
      <c r="B240"/>
      <c r="C240"/>
      <c r="D240" s="267"/>
    </row>
    <row r="241" spans="2:4">
      <c r="B241"/>
      <c r="C241"/>
      <c r="D241" s="267"/>
    </row>
    <row r="242" spans="2:4">
      <c r="B242"/>
      <c r="C242"/>
      <c r="D242" s="267"/>
    </row>
    <row r="243" spans="2:4">
      <c r="B243"/>
      <c r="C243"/>
      <c r="D243" s="267"/>
    </row>
    <row r="244" spans="2:4">
      <c r="B244"/>
      <c r="C244"/>
      <c r="D244" s="267"/>
    </row>
    <row r="245" spans="2:4">
      <c r="B245"/>
      <c r="C245"/>
      <c r="D245" s="267"/>
    </row>
    <row r="246" spans="2:4">
      <c r="B246"/>
      <c r="C246"/>
      <c r="D246" s="267"/>
    </row>
    <row r="247" spans="2:4">
      <c r="B247"/>
      <c r="C247"/>
      <c r="D247" s="267"/>
    </row>
    <row r="248" spans="2:4">
      <c r="B248"/>
      <c r="C248"/>
      <c r="D248" s="267"/>
    </row>
    <row r="249" spans="2:4">
      <c r="B249"/>
      <c r="C249"/>
      <c r="D249" s="267"/>
    </row>
    <row r="250" spans="2:4">
      <c r="B250"/>
      <c r="C250"/>
      <c r="D250" s="267"/>
    </row>
    <row r="251" spans="2:4">
      <c r="B251"/>
      <c r="C251"/>
      <c r="D251" s="267"/>
    </row>
    <row r="252" spans="2:4">
      <c r="B252"/>
      <c r="C252"/>
      <c r="D252" s="267"/>
    </row>
    <row r="253" spans="2:4">
      <c r="B253"/>
      <c r="C253"/>
      <c r="D253" s="267"/>
    </row>
    <row r="254" spans="2:4">
      <c r="B254"/>
      <c r="C254"/>
      <c r="D254" s="267"/>
    </row>
    <row r="255" spans="2:4">
      <c r="B255"/>
      <c r="C255"/>
      <c r="D255" s="267"/>
    </row>
    <row r="256" spans="2:4">
      <c r="B256"/>
      <c r="C256"/>
      <c r="D256" s="267"/>
    </row>
    <row r="257" spans="2:4">
      <c r="B257"/>
      <c r="C257"/>
      <c r="D257" s="267"/>
    </row>
    <row r="258" spans="2:4">
      <c r="B258"/>
      <c r="C258"/>
      <c r="D258" s="267"/>
    </row>
    <row r="259" spans="2:4">
      <c r="B259"/>
      <c r="C259"/>
      <c r="D259" s="267"/>
    </row>
    <row r="260" spans="2:4">
      <c r="B260"/>
      <c r="C260"/>
      <c r="D260" s="267"/>
    </row>
    <row r="261" spans="2:4">
      <c r="B261"/>
      <c r="C261"/>
      <c r="D261" s="267"/>
    </row>
    <row r="262" spans="2:4">
      <c r="B262"/>
      <c r="C262"/>
      <c r="D262" s="267"/>
    </row>
    <row r="263" spans="2:4">
      <c r="B263"/>
      <c r="C263"/>
      <c r="D263" s="267"/>
    </row>
    <row r="264" spans="2:4">
      <c r="B264"/>
      <c r="C264"/>
      <c r="D264" s="267"/>
    </row>
    <row r="265" spans="2:4">
      <c r="B265"/>
      <c r="C265"/>
      <c r="D265" s="267"/>
    </row>
    <row r="266" spans="2:4">
      <c r="B266"/>
      <c r="C266"/>
      <c r="D266" s="267"/>
    </row>
    <row r="267" spans="2:4">
      <c r="B267"/>
      <c r="C267"/>
      <c r="D267" s="267"/>
    </row>
    <row r="268" spans="2:4">
      <c r="B268"/>
      <c r="C268"/>
      <c r="D268" s="267"/>
    </row>
    <row r="269" spans="2:4">
      <c r="B269"/>
      <c r="C269"/>
      <c r="D269" s="267"/>
    </row>
    <row r="270" spans="2:4">
      <c r="B270"/>
      <c r="C270"/>
      <c r="D270" s="267"/>
    </row>
    <row r="271" spans="2:4">
      <c r="B271"/>
      <c r="C271"/>
      <c r="D271" s="267"/>
    </row>
    <row r="272" spans="2:4">
      <c r="B272"/>
      <c r="C272"/>
      <c r="D272" s="267"/>
    </row>
    <row r="273" spans="2:4">
      <c r="B273"/>
      <c r="C273"/>
      <c r="D273" s="267"/>
    </row>
    <row r="274" spans="2:4">
      <c r="B274"/>
      <c r="C274"/>
      <c r="D274" s="267"/>
    </row>
    <row r="275" spans="2:4">
      <c r="B275"/>
      <c r="C275"/>
      <c r="D275" s="267"/>
    </row>
    <row r="276" spans="2:4">
      <c r="B276"/>
      <c r="C276"/>
      <c r="D276" s="267"/>
    </row>
    <row r="277" spans="2:4">
      <c r="B277"/>
      <c r="C277"/>
      <c r="D277" s="267"/>
    </row>
    <row r="278" spans="2:4">
      <c r="B278"/>
      <c r="C278"/>
      <c r="D278" s="267"/>
    </row>
    <row r="279" spans="2:4">
      <c r="B279"/>
      <c r="C279"/>
      <c r="D279" s="267"/>
    </row>
    <row r="280" spans="2:4">
      <c r="B280"/>
      <c r="C280"/>
      <c r="D280" s="267"/>
    </row>
    <row r="281" spans="2:4">
      <c r="B281"/>
      <c r="C281"/>
      <c r="D281" s="267"/>
    </row>
    <row r="282" spans="2:4">
      <c r="B282"/>
      <c r="C282"/>
      <c r="D282" s="267"/>
    </row>
    <row r="283" spans="2:4">
      <c r="B283"/>
      <c r="C283"/>
      <c r="D283" s="267"/>
    </row>
    <row r="284" spans="2:4">
      <c r="B284"/>
      <c r="C284"/>
      <c r="D284" s="267"/>
    </row>
    <row r="285" spans="2:4">
      <c r="B285"/>
      <c r="C285"/>
      <c r="D285" s="267"/>
    </row>
    <row r="286" spans="2:4">
      <c r="B286"/>
      <c r="C286"/>
      <c r="D286" s="267"/>
    </row>
    <row r="287" spans="2:4">
      <c r="B287"/>
      <c r="C287"/>
      <c r="D287" s="267"/>
    </row>
    <row r="288" spans="2:4">
      <c r="B288"/>
      <c r="C288"/>
      <c r="D288" s="267"/>
    </row>
    <row r="289" spans="2:4">
      <c r="B289"/>
      <c r="C289"/>
      <c r="D289" s="267"/>
    </row>
    <row r="290" spans="2:4">
      <c r="B290"/>
      <c r="C290"/>
      <c r="D290" s="267"/>
    </row>
    <row r="291" spans="2:4">
      <c r="B291"/>
      <c r="C291"/>
      <c r="D291" s="267"/>
    </row>
    <row r="292" spans="2:4">
      <c r="B292"/>
      <c r="C292"/>
      <c r="D292" s="267"/>
    </row>
    <row r="293" spans="2:4">
      <c r="B293"/>
      <c r="C293"/>
      <c r="D293" s="267"/>
    </row>
    <row r="294" spans="2:4">
      <c r="B294"/>
      <c r="C294"/>
      <c r="D294" s="267"/>
    </row>
    <row r="295" spans="2:4">
      <c r="B295"/>
      <c r="C295"/>
      <c r="D295" s="267"/>
    </row>
    <row r="296" spans="2:4">
      <c r="B296"/>
      <c r="C296"/>
      <c r="D296" s="267"/>
    </row>
    <row r="297" spans="2:4">
      <c r="B297"/>
      <c r="C297"/>
      <c r="D297" s="267"/>
    </row>
    <row r="298" spans="2:4">
      <c r="B298"/>
      <c r="C298"/>
      <c r="D298" s="267"/>
    </row>
    <row r="299" spans="2:4">
      <c r="B299"/>
      <c r="C299"/>
      <c r="D299" s="267"/>
    </row>
    <row r="300" spans="2:4">
      <c r="B300"/>
      <c r="C300"/>
      <c r="D300" s="267"/>
    </row>
    <row r="301" spans="2:4">
      <c r="B301"/>
      <c r="C301"/>
      <c r="D301" s="267"/>
    </row>
    <row r="302" spans="2:4">
      <c r="B302"/>
      <c r="C302"/>
      <c r="D302" s="267"/>
    </row>
    <row r="303" spans="2:4">
      <c r="B303"/>
      <c r="C303"/>
      <c r="D303" s="267"/>
    </row>
    <row r="304" spans="2:4">
      <c r="B304"/>
      <c r="C304"/>
      <c r="D304" s="267"/>
    </row>
    <row r="305" spans="2:4">
      <c r="B305"/>
      <c r="C305"/>
      <c r="D305" s="267"/>
    </row>
    <row r="306" spans="2:4">
      <c r="B306"/>
      <c r="C306"/>
      <c r="D306" s="267"/>
    </row>
    <row r="307" spans="2:4">
      <c r="B307"/>
      <c r="C307"/>
      <c r="D307" s="267"/>
    </row>
    <row r="308" spans="2:4">
      <c r="B308"/>
      <c r="C308"/>
      <c r="D308" s="267"/>
    </row>
    <row r="309" spans="2:4">
      <c r="B309"/>
      <c r="C309"/>
      <c r="D309" s="267"/>
    </row>
    <row r="310" spans="2:4">
      <c r="B310"/>
      <c r="C310"/>
      <c r="D310" s="267"/>
    </row>
    <row r="311" spans="2:4">
      <c r="B311"/>
      <c r="C311"/>
      <c r="D311" s="267"/>
    </row>
    <row r="312" spans="2:4">
      <c r="B312"/>
      <c r="C312"/>
      <c r="D312" s="267"/>
    </row>
    <row r="313" spans="2:4">
      <c r="B313"/>
      <c r="C313"/>
      <c r="D313" s="267"/>
    </row>
    <row r="314" spans="2:4">
      <c r="B314"/>
      <c r="C314"/>
      <c r="D314" s="267"/>
    </row>
    <row r="315" spans="2:4">
      <c r="B315"/>
      <c r="C315"/>
      <c r="D315" s="267"/>
    </row>
    <row r="316" spans="2:4">
      <c r="B316"/>
      <c r="C316"/>
      <c r="D316" s="267"/>
    </row>
    <row r="317" spans="2:4">
      <c r="B317"/>
      <c r="C317"/>
      <c r="D317" s="267"/>
    </row>
    <row r="318" spans="2:4">
      <c r="B318"/>
      <c r="C318"/>
      <c r="D318" s="267"/>
    </row>
    <row r="319" spans="2:4">
      <c r="B319"/>
      <c r="C319"/>
      <c r="D319" s="267"/>
    </row>
    <row r="320" spans="2:4">
      <c r="B320"/>
      <c r="C320"/>
      <c r="D320" s="267"/>
    </row>
    <row r="321" spans="2:4">
      <c r="B321"/>
      <c r="C321"/>
      <c r="D321" s="267"/>
    </row>
    <row r="322" spans="2:4">
      <c r="B322"/>
      <c r="C322"/>
      <c r="D322" s="267"/>
    </row>
    <row r="323" spans="2:4">
      <c r="B323"/>
      <c r="C323"/>
      <c r="D323" s="267"/>
    </row>
    <row r="324" spans="2:4">
      <c r="B324"/>
      <c r="C324"/>
      <c r="D324" s="267"/>
    </row>
    <row r="325" spans="2:4">
      <c r="B325"/>
      <c r="C325"/>
      <c r="D325" s="267"/>
    </row>
    <row r="326" spans="2:4">
      <c r="B326"/>
      <c r="C326"/>
      <c r="D326" s="267"/>
    </row>
    <row r="327" spans="2:4">
      <c r="B327"/>
      <c r="C327"/>
      <c r="D327" s="267"/>
    </row>
    <row r="328" spans="2:4">
      <c r="B328"/>
      <c r="C328"/>
      <c r="D328" s="267"/>
    </row>
    <row r="329" spans="2:4">
      <c r="B329"/>
      <c r="C329"/>
      <c r="D329" s="267"/>
    </row>
    <row r="330" spans="2:4">
      <c r="B330"/>
      <c r="C330"/>
      <c r="D330" s="267"/>
    </row>
    <row r="331" spans="2:4">
      <c r="B331"/>
      <c r="C331"/>
      <c r="D331" s="267"/>
    </row>
    <row r="332" spans="2:4">
      <c r="B332"/>
      <c r="C332"/>
      <c r="D332" s="267"/>
    </row>
    <row r="333" spans="2:4">
      <c r="B333"/>
      <c r="C333"/>
      <c r="D333" s="267"/>
    </row>
    <row r="334" spans="2:4">
      <c r="B334"/>
      <c r="C334"/>
      <c r="D334" s="267"/>
    </row>
    <row r="335" spans="2:4">
      <c r="B335"/>
      <c r="C335"/>
      <c r="D335" s="267"/>
    </row>
    <row r="336" spans="2:4">
      <c r="B336"/>
      <c r="C336"/>
      <c r="D336" s="267"/>
    </row>
    <row r="337" spans="2:4">
      <c r="B337"/>
      <c r="C337"/>
      <c r="D337" s="267"/>
    </row>
    <row r="338" spans="2:4">
      <c r="B338"/>
      <c r="C338"/>
      <c r="D338" s="267"/>
    </row>
    <row r="339" spans="2:4">
      <c r="B339"/>
      <c r="C339"/>
      <c r="D339" s="267"/>
    </row>
    <row r="340" spans="2:4">
      <c r="B340"/>
      <c r="C340"/>
      <c r="D340" s="267"/>
    </row>
    <row r="341" spans="2:4">
      <c r="B341"/>
      <c r="C341"/>
      <c r="D341" s="267"/>
    </row>
    <row r="342" spans="2:4">
      <c r="B342"/>
      <c r="C342"/>
      <c r="D342" s="267"/>
    </row>
    <row r="343" spans="2:4">
      <c r="B343"/>
      <c r="C343"/>
      <c r="D343" s="267"/>
    </row>
    <row r="344" spans="2:4">
      <c r="B344"/>
      <c r="C344"/>
      <c r="D344" s="267"/>
    </row>
    <row r="345" spans="2:4">
      <c r="B345"/>
      <c r="C345"/>
      <c r="D345" s="267"/>
    </row>
    <row r="346" spans="2:4">
      <c r="B346"/>
      <c r="C346"/>
      <c r="D346" s="267"/>
    </row>
    <row r="347" spans="2:4">
      <c r="B347"/>
      <c r="C347"/>
      <c r="D347" s="267"/>
    </row>
    <row r="348" spans="2:4">
      <c r="B348"/>
      <c r="C348"/>
      <c r="D348" s="267"/>
    </row>
    <row r="349" spans="2:4">
      <c r="B349"/>
      <c r="C349"/>
      <c r="D349" s="267"/>
    </row>
    <row r="350" spans="2:4">
      <c r="B350"/>
      <c r="C350"/>
      <c r="D350" s="267"/>
    </row>
    <row r="351" spans="2:4">
      <c r="B351"/>
      <c r="C351"/>
      <c r="D351" s="267"/>
    </row>
    <row r="352" spans="2:4">
      <c r="B352"/>
      <c r="C352"/>
      <c r="D352" s="267"/>
    </row>
    <row r="353" spans="2:4">
      <c r="B353"/>
      <c r="C353"/>
      <c r="D353" s="267"/>
    </row>
    <row r="354" spans="2:4">
      <c r="B354"/>
      <c r="C354"/>
      <c r="D354" s="267"/>
    </row>
    <row r="355" spans="2:4">
      <c r="B355"/>
      <c r="C355"/>
      <c r="D355" s="267"/>
    </row>
    <row r="356" spans="2:4">
      <c r="B356"/>
      <c r="C356"/>
      <c r="D356" s="267"/>
    </row>
    <row r="357" spans="2:4">
      <c r="B357"/>
      <c r="C357"/>
      <c r="D357" s="267"/>
    </row>
    <row r="358" spans="2:4">
      <c r="B358"/>
      <c r="C358"/>
      <c r="D358" s="267"/>
    </row>
    <row r="359" spans="2:4">
      <c r="B359"/>
      <c r="C359"/>
      <c r="D359" s="267"/>
    </row>
    <row r="360" spans="2:4">
      <c r="B360"/>
      <c r="C360"/>
      <c r="D360" s="267"/>
    </row>
    <row r="361" spans="2:4">
      <c r="B361"/>
      <c r="C361"/>
      <c r="D361" s="267"/>
    </row>
    <row r="362" spans="2:4">
      <c r="B362"/>
      <c r="C362"/>
      <c r="D362" s="267"/>
    </row>
    <row r="363" spans="2:4">
      <c r="B363"/>
      <c r="C363"/>
      <c r="D363" s="267"/>
    </row>
    <row r="364" spans="2:4">
      <c r="B364"/>
      <c r="C364"/>
      <c r="D364" s="267"/>
    </row>
    <row r="365" spans="2:4">
      <c r="B365"/>
      <c r="C365"/>
      <c r="D365" s="267"/>
    </row>
    <row r="366" spans="2:4">
      <c r="B366"/>
      <c r="C366"/>
      <c r="D366" s="267"/>
    </row>
    <row r="367" spans="2:4">
      <c r="B367"/>
      <c r="C367"/>
      <c r="D367" s="267"/>
    </row>
    <row r="368" spans="2:4">
      <c r="B368"/>
      <c r="C368"/>
      <c r="D368" s="267"/>
    </row>
    <row r="369" spans="2:4">
      <c r="B369"/>
      <c r="C369"/>
      <c r="D369" s="267"/>
    </row>
    <row r="370" spans="2:4">
      <c r="B370"/>
      <c r="C370"/>
      <c r="D370" s="267"/>
    </row>
    <row r="371" spans="2:4">
      <c r="B371"/>
      <c r="C371"/>
      <c r="D371" s="267"/>
    </row>
    <row r="372" spans="2:4">
      <c r="B372"/>
      <c r="C372"/>
      <c r="D372" s="267"/>
    </row>
    <row r="373" spans="2:4">
      <c r="B373"/>
      <c r="C373"/>
      <c r="D373" s="267"/>
    </row>
    <row r="374" spans="2:4">
      <c r="B374"/>
      <c r="C374"/>
      <c r="D374" s="267"/>
    </row>
    <row r="375" spans="2:4">
      <c r="B375"/>
      <c r="C375"/>
      <c r="D375" s="267"/>
    </row>
    <row r="376" spans="2:4">
      <c r="B376"/>
      <c r="C376"/>
      <c r="D376" s="267"/>
    </row>
    <row r="377" spans="2:4">
      <c r="B377"/>
      <c r="C377"/>
      <c r="D377" s="267"/>
    </row>
    <row r="378" spans="2:4">
      <c r="B378"/>
      <c r="C378"/>
      <c r="D378" s="267"/>
    </row>
    <row r="379" spans="2:4">
      <c r="B379"/>
      <c r="C379"/>
      <c r="D379" s="267"/>
    </row>
    <row r="380" spans="2:4">
      <c r="B380"/>
      <c r="C380"/>
      <c r="D380" s="267"/>
    </row>
    <row r="381" spans="2:4">
      <c r="B381"/>
      <c r="C381"/>
      <c r="D381" s="267"/>
    </row>
    <row r="382" spans="2:4">
      <c r="B382"/>
      <c r="C382"/>
      <c r="D382" s="267"/>
    </row>
    <row r="383" spans="2:4">
      <c r="B383"/>
      <c r="C383"/>
      <c r="D383" s="267"/>
    </row>
    <row r="384" spans="2:4">
      <c r="B384"/>
      <c r="C384"/>
      <c r="D384" s="267"/>
    </row>
    <row r="385" spans="2:4">
      <c r="B385"/>
      <c r="C385"/>
      <c r="D385" s="267"/>
    </row>
    <row r="386" spans="2:4">
      <c r="B386"/>
      <c r="C386"/>
      <c r="D386" s="267"/>
    </row>
    <row r="387" spans="2:4">
      <c r="B387"/>
      <c r="C387"/>
      <c r="D387" s="267"/>
    </row>
    <row r="388" spans="2:4">
      <c r="B388"/>
      <c r="C388"/>
      <c r="D388" s="267"/>
    </row>
    <row r="389" spans="2:4">
      <c r="B389"/>
      <c r="C389"/>
      <c r="D389" s="267"/>
    </row>
    <row r="390" spans="2:4">
      <c r="B390"/>
      <c r="C390"/>
      <c r="D390" s="267"/>
    </row>
    <row r="391" spans="2:4">
      <c r="B391"/>
      <c r="C391"/>
      <c r="D391" s="267"/>
    </row>
    <row r="392" spans="2:4">
      <c r="B392"/>
      <c r="C392"/>
      <c r="D392" s="267"/>
    </row>
    <row r="393" spans="2:4">
      <c r="B393"/>
      <c r="C393"/>
      <c r="D393" s="267"/>
    </row>
    <row r="394" spans="2:4">
      <c r="B394"/>
      <c r="C394"/>
      <c r="D394" s="267"/>
    </row>
    <row r="395" spans="2:4">
      <c r="B395"/>
      <c r="C395"/>
      <c r="D395" s="267"/>
    </row>
    <row r="396" spans="2:4">
      <c r="B396"/>
      <c r="C396"/>
      <c r="D396" s="267"/>
    </row>
    <row r="397" spans="2:4">
      <c r="B397"/>
      <c r="C397"/>
      <c r="D397" s="267"/>
    </row>
    <row r="398" spans="2:4">
      <c r="B398"/>
      <c r="C398"/>
      <c r="D398" s="267"/>
    </row>
    <row r="399" spans="2:4">
      <c r="B399"/>
      <c r="C399"/>
      <c r="D399" s="267"/>
    </row>
    <row r="400" spans="2:4">
      <c r="B400"/>
      <c r="C400"/>
      <c r="D400" s="267"/>
    </row>
    <row r="401" spans="2:4">
      <c r="B401"/>
      <c r="C401"/>
      <c r="D401" s="267"/>
    </row>
    <row r="402" spans="2:4">
      <c r="B402"/>
      <c r="C402"/>
      <c r="D402" s="267"/>
    </row>
    <row r="403" spans="2:4">
      <c r="B403"/>
      <c r="C403"/>
      <c r="D403" s="267"/>
    </row>
    <row r="404" spans="2:4">
      <c r="B404"/>
      <c r="C404"/>
      <c r="D404" s="267"/>
    </row>
    <row r="405" spans="2:4">
      <c r="B405"/>
      <c r="C405"/>
      <c r="D405" s="267"/>
    </row>
    <row r="406" spans="2:4">
      <c r="B406"/>
      <c r="C406"/>
      <c r="D406" s="267"/>
    </row>
    <row r="407" spans="2:4">
      <c r="B407"/>
      <c r="C407"/>
      <c r="D407" s="267"/>
    </row>
    <row r="408" spans="2:4">
      <c r="B408"/>
      <c r="C408"/>
      <c r="D408" s="267"/>
    </row>
    <row r="409" spans="2:4">
      <c r="B409"/>
      <c r="C409"/>
      <c r="D409" s="267"/>
    </row>
    <row r="410" spans="2:4">
      <c r="B410"/>
      <c r="C410"/>
      <c r="D410" s="267"/>
    </row>
    <row r="411" spans="2:4">
      <c r="B411"/>
      <c r="C411"/>
      <c r="D411" s="267"/>
    </row>
    <row r="412" spans="2:4">
      <c r="B412"/>
      <c r="C412"/>
      <c r="D412" s="267"/>
    </row>
    <row r="413" spans="2:4">
      <c r="B413"/>
      <c r="C413"/>
      <c r="D413" s="267"/>
    </row>
    <row r="414" spans="2:4">
      <c r="B414"/>
      <c r="C414"/>
      <c r="D414" s="267"/>
    </row>
    <row r="415" spans="2:4">
      <c r="B415"/>
      <c r="C415"/>
      <c r="D415" s="267"/>
    </row>
    <row r="416" spans="2:4">
      <c r="B416"/>
      <c r="C416"/>
      <c r="D416" s="267"/>
    </row>
    <row r="417" spans="2:4">
      <c r="B417"/>
      <c r="C417"/>
      <c r="D417" s="267"/>
    </row>
    <row r="418" spans="2:4">
      <c r="B418"/>
      <c r="C418"/>
      <c r="D418" s="267"/>
    </row>
    <row r="419" spans="2:4">
      <c r="B419"/>
      <c r="C419"/>
      <c r="D419" s="267"/>
    </row>
    <row r="420" spans="2:4">
      <c r="B420"/>
      <c r="C420"/>
      <c r="D420" s="267"/>
    </row>
    <row r="421" spans="2:4">
      <c r="B421"/>
      <c r="C421"/>
      <c r="D421" s="267"/>
    </row>
    <row r="422" spans="2:4">
      <c r="B422"/>
      <c r="C422"/>
      <c r="D422" s="267"/>
    </row>
    <row r="423" spans="2:4">
      <c r="B423"/>
      <c r="C423"/>
      <c r="D423" s="267"/>
    </row>
    <row r="424" spans="2:4">
      <c r="B424"/>
      <c r="C424"/>
      <c r="D424" s="267"/>
    </row>
    <row r="425" spans="2:4">
      <c r="B425"/>
      <c r="C425"/>
      <c r="D425" s="267"/>
    </row>
    <row r="426" spans="2:4">
      <c r="B426"/>
      <c r="C426"/>
      <c r="D426" s="267"/>
    </row>
    <row r="427" spans="2:4">
      <c r="B427"/>
      <c r="C427"/>
      <c r="D427" s="267"/>
    </row>
    <row r="428" spans="2:4">
      <c r="B428"/>
      <c r="C428"/>
      <c r="D428" s="267"/>
    </row>
    <row r="429" spans="2:4">
      <c r="B429"/>
      <c r="C429"/>
      <c r="D429" s="267"/>
    </row>
    <row r="430" spans="2:4">
      <c r="B430"/>
      <c r="C430"/>
      <c r="D430" s="267"/>
    </row>
    <row r="431" spans="2:4">
      <c r="B431"/>
      <c r="C431"/>
      <c r="D431" s="267"/>
    </row>
    <row r="432" spans="2:4">
      <c r="B432"/>
      <c r="C432"/>
      <c r="D432" s="267"/>
    </row>
    <row r="433" spans="2:4">
      <c r="B433"/>
      <c r="C433"/>
      <c r="D433" s="267"/>
    </row>
    <row r="434" spans="2:4">
      <c r="B434"/>
      <c r="C434"/>
      <c r="D434" s="267"/>
    </row>
    <row r="435" spans="2:4">
      <c r="B435"/>
      <c r="C435"/>
      <c r="D435" s="267"/>
    </row>
    <row r="436" spans="2:4">
      <c r="B436"/>
      <c r="C436"/>
      <c r="D436" s="267"/>
    </row>
    <row r="437" spans="2:4">
      <c r="B437"/>
      <c r="C437"/>
      <c r="D437" s="267"/>
    </row>
    <row r="438" spans="2:4">
      <c r="B438"/>
      <c r="C438"/>
      <c r="D438" s="267"/>
    </row>
    <row r="439" spans="2:4">
      <c r="B439"/>
      <c r="C439"/>
      <c r="D439" s="267"/>
    </row>
    <row r="440" spans="2:4">
      <c r="B440"/>
      <c r="C440"/>
      <c r="D440" s="267"/>
    </row>
    <row r="441" spans="2:4">
      <c r="B441"/>
      <c r="C441"/>
      <c r="D441" s="267"/>
    </row>
    <row r="442" spans="2:4">
      <c r="B442"/>
      <c r="C442"/>
      <c r="D442" s="267"/>
    </row>
    <row r="443" spans="2:4">
      <c r="B443"/>
      <c r="C443"/>
      <c r="D443" s="267"/>
    </row>
    <row r="444" spans="2:4">
      <c r="B444"/>
      <c r="C444"/>
      <c r="D444" s="267"/>
    </row>
    <row r="445" spans="2:4">
      <c r="B445"/>
      <c r="C445"/>
      <c r="D445" s="267"/>
    </row>
    <row r="446" spans="2:4">
      <c r="B446"/>
      <c r="C446"/>
      <c r="D446" s="267"/>
    </row>
    <row r="447" spans="2:4">
      <c r="B447"/>
      <c r="C447"/>
      <c r="D447" s="267"/>
    </row>
    <row r="448" spans="2:4">
      <c r="B448"/>
      <c r="C448"/>
      <c r="D448" s="267"/>
    </row>
    <row r="449" spans="2:4">
      <c r="B449"/>
      <c r="C449"/>
      <c r="D449" s="267"/>
    </row>
    <row r="450" spans="2:4">
      <c r="B450"/>
      <c r="C450"/>
      <c r="D450" s="267"/>
    </row>
    <row r="451" spans="2:4">
      <c r="B451"/>
      <c r="C451"/>
      <c r="D451" s="267"/>
    </row>
    <row r="452" spans="2:4">
      <c r="B452"/>
      <c r="C452"/>
      <c r="D452" s="267"/>
    </row>
    <row r="453" spans="2:4">
      <c r="B453"/>
      <c r="C453"/>
      <c r="D453" s="267"/>
    </row>
    <row r="454" spans="2:4">
      <c r="B454"/>
      <c r="C454"/>
      <c r="D454" s="267"/>
    </row>
    <row r="455" spans="2:4">
      <c r="B455"/>
      <c r="C455"/>
      <c r="D455" s="267"/>
    </row>
    <row r="456" spans="2:4">
      <c r="B456"/>
      <c r="C456"/>
      <c r="D456" s="267"/>
    </row>
    <row r="457" spans="2:4">
      <c r="B457"/>
      <c r="C457"/>
      <c r="D457" s="267"/>
    </row>
    <row r="458" spans="2:4">
      <c r="B458"/>
      <c r="C458"/>
      <c r="D458" s="267"/>
    </row>
    <row r="459" spans="2:4">
      <c r="B459"/>
      <c r="C459"/>
      <c r="D459" s="267"/>
    </row>
    <row r="460" spans="2:4">
      <c r="B460"/>
      <c r="C460"/>
      <c r="D460" s="267"/>
    </row>
    <row r="461" spans="2:4">
      <c r="B461"/>
      <c r="C461"/>
      <c r="D461" s="267"/>
    </row>
    <row r="462" spans="2:4">
      <c r="B462"/>
      <c r="C462"/>
      <c r="D462" s="267"/>
    </row>
    <row r="463" spans="2:4">
      <c r="B463"/>
      <c r="C463"/>
      <c r="D463" s="267"/>
    </row>
    <row r="464" spans="2:4">
      <c r="B464"/>
      <c r="C464"/>
      <c r="D464" s="267"/>
    </row>
    <row r="465" spans="2:4">
      <c r="B465"/>
      <c r="C465"/>
      <c r="D465" s="267"/>
    </row>
    <row r="466" spans="2:4">
      <c r="B466"/>
      <c r="C466"/>
      <c r="D466" s="267"/>
    </row>
    <row r="467" spans="2:4">
      <c r="B467"/>
      <c r="C467"/>
      <c r="D467" s="267"/>
    </row>
    <row r="468" spans="2:4">
      <c r="B468"/>
      <c r="C468"/>
      <c r="D468" s="267"/>
    </row>
    <row r="469" spans="2:4">
      <c r="B469"/>
      <c r="C469"/>
      <c r="D469" s="267"/>
    </row>
    <row r="470" spans="2:4">
      <c r="B470"/>
      <c r="C470"/>
      <c r="D470" s="267"/>
    </row>
    <row r="471" spans="2:4">
      <c r="B471"/>
      <c r="C471"/>
      <c r="D471" s="267"/>
    </row>
    <row r="472" spans="2:4">
      <c r="B472"/>
      <c r="C472"/>
      <c r="D472" s="267"/>
    </row>
    <row r="473" spans="2:4">
      <c r="B473"/>
      <c r="C473"/>
      <c r="D473" s="267"/>
    </row>
    <row r="474" spans="2:4">
      <c r="B474"/>
      <c r="C474"/>
      <c r="D474" s="267"/>
    </row>
    <row r="475" spans="2:4">
      <c r="B475"/>
      <c r="C475"/>
      <c r="D475" s="267"/>
    </row>
    <row r="476" spans="2:4">
      <c r="B476"/>
      <c r="C476"/>
      <c r="D476" s="267"/>
    </row>
    <row r="477" spans="2:4">
      <c r="B477"/>
      <c r="C477"/>
      <c r="D477" s="267"/>
    </row>
    <row r="478" spans="2:4">
      <c r="B478"/>
      <c r="C478"/>
      <c r="D478" s="267"/>
    </row>
    <row r="479" spans="2:4">
      <c r="B479"/>
      <c r="C479"/>
      <c r="D479" s="267"/>
    </row>
    <row r="480" spans="2:4">
      <c r="B480"/>
      <c r="C480"/>
      <c r="D480" s="267"/>
    </row>
    <row r="481" spans="2:4">
      <c r="B481"/>
      <c r="C481"/>
      <c r="D481" s="267"/>
    </row>
    <row r="482" spans="2:4">
      <c r="B482"/>
      <c r="C482"/>
      <c r="D482" s="267"/>
    </row>
    <row r="483" spans="2:4">
      <c r="B483"/>
      <c r="C483"/>
      <c r="D483" s="267"/>
    </row>
    <row r="484" spans="2:4">
      <c r="B484"/>
      <c r="C484"/>
      <c r="D484" s="267"/>
    </row>
    <row r="485" spans="2:4">
      <c r="B485"/>
      <c r="C485"/>
      <c r="D485" s="267"/>
    </row>
    <row r="486" spans="2:4">
      <c r="B486"/>
      <c r="C486"/>
      <c r="D486" s="267"/>
    </row>
    <row r="487" spans="2:4">
      <c r="B487"/>
      <c r="C487"/>
      <c r="D487" s="267"/>
    </row>
    <row r="488" spans="2:4">
      <c r="B488"/>
      <c r="C488"/>
      <c r="D488" s="267"/>
    </row>
    <row r="489" spans="2:4">
      <c r="B489"/>
      <c r="C489"/>
      <c r="D489" s="267"/>
    </row>
    <row r="490" spans="2:4">
      <c r="B490"/>
      <c r="C490"/>
      <c r="D490" s="267"/>
    </row>
    <row r="491" spans="2:4">
      <c r="B491"/>
      <c r="C491"/>
      <c r="D491" s="267"/>
    </row>
    <row r="492" spans="2:4">
      <c r="B492"/>
      <c r="C492"/>
      <c r="D492" s="267"/>
    </row>
    <row r="493" spans="2:4">
      <c r="B493"/>
      <c r="C493"/>
      <c r="D493" s="267"/>
    </row>
    <row r="494" spans="2:4">
      <c r="B494"/>
      <c r="C494"/>
      <c r="D494" s="267"/>
    </row>
    <row r="495" spans="2:4">
      <c r="B495"/>
      <c r="C495"/>
      <c r="D495" s="267"/>
    </row>
    <row r="496" spans="2:4">
      <c r="B496"/>
      <c r="C496"/>
      <c r="D496" s="267"/>
    </row>
    <row r="497" spans="2:4">
      <c r="B497"/>
      <c r="C497"/>
      <c r="D497" s="267"/>
    </row>
    <row r="498" spans="2:4">
      <c r="B498"/>
      <c r="C498"/>
      <c r="D498" s="267"/>
    </row>
    <row r="499" spans="2:4">
      <c r="B499"/>
      <c r="C499"/>
      <c r="D499" s="267"/>
    </row>
    <row r="500" spans="2:4">
      <c r="B500"/>
      <c r="C500"/>
      <c r="D500" s="267"/>
    </row>
    <row r="501" spans="2:4">
      <c r="B501"/>
      <c r="C501"/>
      <c r="D501" s="267"/>
    </row>
    <row r="502" spans="2:4">
      <c r="B502"/>
      <c r="C502"/>
      <c r="D502" s="267"/>
    </row>
    <row r="503" spans="2:4">
      <c r="B503"/>
      <c r="C503"/>
      <c r="D503" s="267"/>
    </row>
    <row r="504" spans="2:4">
      <c r="B504"/>
      <c r="C504"/>
      <c r="D504" s="267"/>
    </row>
    <row r="505" spans="2:4">
      <c r="B505"/>
      <c r="C505"/>
      <c r="D505" s="267"/>
    </row>
    <row r="506" spans="2:4">
      <c r="B506"/>
      <c r="C506"/>
      <c r="D506" s="267"/>
    </row>
    <row r="507" spans="2:4">
      <c r="B507"/>
      <c r="C507"/>
      <c r="D507" s="267"/>
    </row>
    <row r="508" spans="2:4">
      <c r="B508"/>
      <c r="C508"/>
      <c r="D508" s="267"/>
    </row>
    <row r="509" spans="2:4">
      <c r="B509"/>
      <c r="C509"/>
      <c r="D509" s="267"/>
    </row>
    <row r="510" spans="2:4">
      <c r="B510"/>
      <c r="C510"/>
      <c r="D510" s="267"/>
    </row>
    <row r="511" spans="2:4">
      <c r="B511"/>
      <c r="C511"/>
      <c r="D511" s="267"/>
    </row>
    <row r="512" spans="2:4">
      <c r="B512"/>
      <c r="C512"/>
      <c r="D512" s="267"/>
    </row>
    <row r="513" spans="2:4">
      <c r="B513"/>
      <c r="C513"/>
      <c r="D513" s="267"/>
    </row>
    <row r="514" spans="2:4">
      <c r="B514"/>
      <c r="C514"/>
      <c r="D514" s="267"/>
    </row>
    <row r="515" spans="2:4">
      <c r="B515"/>
      <c r="C515"/>
      <c r="D515" s="267"/>
    </row>
    <row r="516" spans="2:4">
      <c r="B516"/>
      <c r="C516"/>
      <c r="D516" s="267"/>
    </row>
    <row r="517" spans="2:4">
      <c r="B517"/>
      <c r="C517"/>
      <c r="D517" s="267"/>
    </row>
    <row r="518" spans="2:4">
      <c r="B518"/>
      <c r="C518"/>
      <c r="D518" s="267"/>
    </row>
    <row r="519" spans="2:4">
      <c r="B519"/>
      <c r="C519"/>
      <c r="D519" s="267"/>
    </row>
    <row r="520" spans="2:4">
      <c r="B520"/>
      <c r="C520"/>
      <c r="D520" s="267"/>
    </row>
    <row r="521" spans="2:4">
      <c r="B521"/>
      <c r="C521"/>
      <c r="D521" s="267"/>
    </row>
    <row r="522" spans="2:4">
      <c r="B522"/>
      <c r="C522"/>
      <c r="D522" s="267"/>
    </row>
    <row r="523" spans="2:4">
      <c r="B523"/>
      <c r="C523"/>
      <c r="D523" s="267"/>
    </row>
    <row r="524" spans="2:4">
      <c r="B524"/>
      <c r="C524"/>
      <c r="D524" s="267"/>
    </row>
    <row r="525" spans="2:4">
      <c r="B525"/>
      <c r="C525"/>
      <c r="D525" s="267"/>
    </row>
    <row r="526" spans="2:4">
      <c r="B526"/>
      <c r="C526"/>
      <c r="D526" s="267"/>
    </row>
    <row r="527" spans="2:4">
      <c r="B527"/>
      <c r="C527"/>
      <c r="D527" s="267"/>
    </row>
    <row r="528" spans="2:4">
      <c r="B528"/>
      <c r="C528"/>
      <c r="D528" s="267"/>
    </row>
    <row r="529" spans="2:4">
      <c r="B529"/>
      <c r="C529"/>
      <c r="D529" s="267"/>
    </row>
    <row r="530" spans="2:4">
      <c r="B530"/>
      <c r="C530"/>
      <c r="D530" s="267"/>
    </row>
    <row r="531" spans="2:4">
      <c r="B531"/>
      <c r="C531"/>
      <c r="D531" s="267"/>
    </row>
    <row r="532" spans="2:4">
      <c r="B532"/>
      <c r="C532"/>
      <c r="D532" s="267"/>
    </row>
    <row r="533" spans="2:4">
      <c r="B533"/>
      <c r="C533"/>
      <c r="D533" s="267"/>
    </row>
    <row r="534" spans="2:4">
      <c r="B534"/>
      <c r="C534"/>
      <c r="D534" s="267"/>
    </row>
    <row r="535" spans="2:4">
      <c r="B535"/>
      <c r="C535"/>
      <c r="D535" s="267"/>
    </row>
    <row r="536" spans="2:4">
      <c r="B536"/>
      <c r="C536"/>
      <c r="D536" s="267"/>
    </row>
    <row r="537" spans="2:4">
      <c r="B537"/>
      <c r="C537"/>
      <c r="D537" s="267"/>
    </row>
    <row r="538" spans="2:4">
      <c r="B538"/>
      <c r="C538"/>
      <c r="D538" s="267"/>
    </row>
    <row r="539" spans="2:4">
      <c r="B539"/>
      <c r="C539"/>
      <c r="D539" s="267"/>
    </row>
    <row r="540" spans="2:4">
      <c r="B540"/>
      <c r="C540"/>
      <c r="D540" s="267"/>
    </row>
    <row r="541" spans="2:4">
      <c r="B541"/>
      <c r="C541"/>
      <c r="D541" s="267"/>
    </row>
    <row r="542" spans="2:4">
      <c r="B542"/>
      <c r="C542"/>
      <c r="D542" s="267"/>
    </row>
    <row r="543" spans="2:4">
      <c r="B543"/>
      <c r="C543"/>
      <c r="D543" s="267"/>
    </row>
    <row r="544" spans="2:4">
      <c r="B544"/>
      <c r="C544"/>
      <c r="D544" s="267"/>
    </row>
    <row r="545" spans="2:4">
      <c r="B545"/>
      <c r="C545"/>
      <c r="D545" s="267"/>
    </row>
    <row r="546" spans="2:4">
      <c r="B546"/>
      <c r="C546"/>
      <c r="D546" s="267"/>
    </row>
    <row r="547" spans="2:4">
      <c r="B547"/>
      <c r="C547"/>
      <c r="D547" s="267"/>
    </row>
    <row r="548" spans="2:4">
      <c r="B548"/>
      <c r="C548"/>
      <c r="D548" s="267"/>
    </row>
    <row r="549" spans="2:4">
      <c r="B549"/>
      <c r="C549"/>
      <c r="D549" s="267"/>
    </row>
    <row r="550" spans="2:4">
      <c r="B550"/>
      <c r="C550"/>
      <c r="D550" s="267"/>
    </row>
    <row r="551" spans="2:4">
      <c r="B551"/>
      <c r="C551"/>
      <c r="D551" s="267"/>
    </row>
    <row r="552" spans="2:4">
      <c r="B552"/>
      <c r="C552"/>
      <c r="D552" s="267"/>
    </row>
    <row r="553" spans="2:4">
      <c r="B553"/>
      <c r="C553"/>
      <c r="D553" s="267"/>
    </row>
    <row r="554" spans="2:4">
      <c r="B554"/>
      <c r="C554"/>
      <c r="D554" s="267"/>
    </row>
    <row r="555" spans="2:4">
      <c r="B555"/>
      <c r="C555"/>
      <c r="D555" s="267"/>
    </row>
    <row r="556" spans="2:4">
      <c r="B556"/>
      <c r="C556"/>
      <c r="D556" s="267"/>
    </row>
    <row r="557" spans="2:4">
      <c r="B557"/>
      <c r="C557"/>
      <c r="D557" s="267"/>
    </row>
    <row r="558" spans="2:4">
      <c r="B558"/>
      <c r="C558"/>
      <c r="D558" s="267"/>
    </row>
    <row r="559" spans="2:4">
      <c r="B559"/>
      <c r="C559"/>
      <c r="D559" s="267"/>
    </row>
    <row r="560" spans="2:4">
      <c r="B560"/>
      <c r="C560"/>
      <c r="D560" s="267"/>
    </row>
    <row r="561" spans="2:4">
      <c r="B561"/>
      <c r="C561"/>
      <c r="D561" s="267"/>
    </row>
    <row r="562" spans="2:4">
      <c r="B562"/>
      <c r="C562"/>
      <c r="D562" s="267"/>
    </row>
    <row r="563" spans="2:4">
      <c r="B563"/>
      <c r="C563"/>
      <c r="D563" s="267"/>
    </row>
    <row r="564" spans="2:4">
      <c r="B564"/>
      <c r="C564"/>
      <c r="D564" s="267"/>
    </row>
    <row r="565" spans="2:4">
      <c r="B565"/>
      <c r="C565"/>
      <c r="D565" s="267"/>
    </row>
    <row r="566" spans="2:4">
      <c r="B566"/>
      <c r="C566"/>
      <c r="D566" s="267"/>
    </row>
    <row r="567" spans="2:4">
      <c r="B567"/>
      <c r="C567"/>
      <c r="D567" s="267"/>
    </row>
    <row r="568" spans="2:4">
      <c r="B568"/>
      <c r="C568"/>
      <c r="D568" s="267"/>
    </row>
    <row r="569" spans="2:4">
      <c r="B569"/>
      <c r="C569"/>
      <c r="D569" s="267"/>
    </row>
    <row r="570" spans="2:4">
      <c r="B570"/>
      <c r="C570"/>
      <c r="D570" s="267"/>
    </row>
    <row r="571" spans="2:4">
      <c r="B571"/>
      <c r="C571"/>
      <c r="D571" s="267"/>
    </row>
    <row r="572" spans="2:4">
      <c r="B572"/>
      <c r="C572"/>
      <c r="D572" s="267"/>
    </row>
    <row r="573" spans="2:4">
      <c r="B573"/>
      <c r="C573"/>
      <c r="D573" s="267"/>
    </row>
    <row r="574" spans="2:4">
      <c r="B574"/>
      <c r="C574"/>
      <c r="D574" s="267"/>
    </row>
    <row r="575" spans="2:4">
      <c r="B575"/>
      <c r="C575"/>
      <c r="D575" s="267"/>
    </row>
    <row r="576" spans="2:4">
      <c r="B576"/>
      <c r="C576"/>
      <c r="D576" s="267"/>
    </row>
    <row r="577" spans="2:4">
      <c r="B577"/>
      <c r="C577"/>
      <c r="D577" s="267"/>
    </row>
    <row r="578" spans="2:4">
      <c r="B578"/>
      <c r="C578"/>
      <c r="D578" s="267"/>
    </row>
    <row r="579" spans="2:4">
      <c r="B579"/>
      <c r="C579"/>
      <c r="D579" s="267"/>
    </row>
    <row r="580" spans="2:4">
      <c r="B580"/>
      <c r="C580"/>
      <c r="D580" s="267"/>
    </row>
    <row r="581" spans="2:4">
      <c r="B581"/>
      <c r="C581"/>
      <c r="D581" s="267"/>
    </row>
    <row r="582" spans="2:4">
      <c r="B582"/>
      <c r="C582"/>
      <c r="D582" s="267"/>
    </row>
    <row r="583" spans="2:4">
      <c r="B583"/>
      <c r="C583"/>
      <c r="D583" s="267"/>
    </row>
    <row r="584" spans="2:4">
      <c r="B584"/>
      <c r="C584"/>
      <c r="D584" s="267"/>
    </row>
    <row r="585" spans="2:4">
      <c r="B585"/>
      <c r="C585"/>
      <c r="D585" s="267"/>
    </row>
    <row r="586" spans="2:4">
      <c r="B586"/>
      <c r="C586"/>
      <c r="D586" s="267"/>
    </row>
    <row r="587" spans="2:4">
      <c r="B587"/>
      <c r="C587"/>
      <c r="D587" s="267"/>
    </row>
    <row r="588" spans="2:4">
      <c r="B588"/>
      <c r="C588"/>
      <c r="D588" s="267"/>
    </row>
    <row r="589" spans="2:4">
      <c r="B589"/>
      <c r="C589"/>
      <c r="D589" s="267"/>
    </row>
    <row r="590" spans="2:4">
      <c r="B590"/>
      <c r="C590"/>
      <c r="D590" s="267"/>
    </row>
    <row r="591" spans="2:4">
      <c r="B591"/>
      <c r="C591"/>
      <c r="D591" s="267"/>
    </row>
    <row r="592" spans="2:4">
      <c r="B592"/>
      <c r="C592"/>
      <c r="D592" s="267"/>
    </row>
    <row r="593" spans="2:4">
      <c r="B593"/>
      <c r="C593"/>
      <c r="D593" s="267"/>
    </row>
    <row r="594" spans="2:4">
      <c r="B594"/>
      <c r="C594"/>
      <c r="D594" s="267"/>
    </row>
    <row r="595" spans="2:4">
      <c r="B595"/>
      <c r="C595"/>
      <c r="D595" s="267"/>
    </row>
    <row r="596" spans="2:4">
      <c r="B596"/>
      <c r="C596"/>
      <c r="D596" s="267"/>
    </row>
    <row r="597" spans="2:4">
      <c r="B597"/>
      <c r="C597"/>
      <c r="D597" s="267"/>
    </row>
    <row r="598" spans="2:4">
      <c r="B598"/>
      <c r="C598"/>
      <c r="D598" s="267"/>
    </row>
    <row r="599" spans="2:4">
      <c r="B599"/>
      <c r="C599"/>
      <c r="D599" s="267"/>
    </row>
    <row r="600" spans="2:4">
      <c r="B600"/>
      <c r="C600"/>
      <c r="D600" s="267"/>
    </row>
    <row r="601" spans="2:4">
      <c r="B601"/>
      <c r="C601"/>
      <c r="D601" s="267"/>
    </row>
    <row r="602" spans="2:4">
      <c r="B602"/>
      <c r="C602"/>
      <c r="D602" s="267"/>
    </row>
    <row r="603" spans="2:4">
      <c r="B603"/>
      <c r="C603"/>
      <c r="D603" s="267"/>
    </row>
    <row r="604" spans="2:4">
      <c r="B604"/>
      <c r="C604"/>
      <c r="D604" s="267"/>
    </row>
    <row r="605" spans="2:4">
      <c r="B605"/>
      <c r="C605"/>
      <c r="D605" s="267"/>
    </row>
    <row r="606" spans="2:4">
      <c r="B606"/>
      <c r="C606"/>
      <c r="D606" s="267"/>
    </row>
    <row r="607" spans="2:4">
      <c r="B607"/>
      <c r="C607"/>
      <c r="D607" s="267"/>
    </row>
    <row r="608" spans="2:4">
      <c r="B608"/>
      <c r="C608"/>
      <c r="D608" s="267"/>
    </row>
    <row r="609" spans="2:4">
      <c r="B609"/>
      <c r="C609"/>
      <c r="D609" s="267"/>
    </row>
    <row r="610" spans="2:4">
      <c r="B610"/>
      <c r="C610"/>
      <c r="D610" s="267"/>
    </row>
    <row r="611" spans="2:4">
      <c r="B611"/>
      <c r="C611"/>
      <c r="D611" s="267"/>
    </row>
    <row r="612" spans="2:4">
      <c r="B612"/>
      <c r="C612"/>
      <c r="D612" s="267"/>
    </row>
    <row r="613" spans="2:4">
      <c r="B613"/>
      <c r="C613"/>
      <c r="D613" s="267"/>
    </row>
    <row r="614" spans="2:4">
      <c r="B614"/>
      <c r="C614"/>
      <c r="D614" s="267"/>
    </row>
    <row r="615" spans="2:4">
      <c r="B615"/>
      <c r="C615"/>
      <c r="D615" s="267"/>
    </row>
    <row r="616" spans="2:4">
      <c r="B616"/>
      <c r="C616"/>
      <c r="D616" s="267"/>
    </row>
    <row r="617" spans="2:4">
      <c r="B617"/>
      <c r="C617"/>
      <c r="D617" s="267"/>
    </row>
    <row r="618" spans="2:4">
      <c r="B618"/>
      <c r="C618"/>
      <c r="D618" s="267"/>
    </row>
    <row r="619" spans="2:4">
      <c r="B619"/>
      <c r="C619"/>
      <c r="D619" s="267"/>
    </row>
    <row r="620" spans="2:4">
      <c r="B620"/>
      <c r="C620"/>
      <c r="D620" s="267"/>
    </row>
    <row r="621" spans="2:4">
      <c r="B621"/>
      <c r="C621"/>
      <c r="D621" s="267"/>
    </row>
    <row r="622" spans="2:4">
      <c r="B622"/>
      <c r="C622"/>
      <c r="D622" s="267"/>
    </row>
    <row r="623" spans="2:4">
      <c r="B623"/>
      <c r="C623"/>
      <c r="D623" s="267"/>
    </row>
    <row r="624" spans="2:4">
      <c r="B624"/>
      <c r="C624"/>
      <c r="D624" s="267"/>
    </row>
    <row r="625" spans="2:4">
      <c r="B625"/>
      <c r="C625"/>
      <c r="D625" s="267"/>
    </row>
    <row r="626" spans="2:4">
      <c r="B626"/>
      <c r="C626"/>
      <c r="D626" s="267"/>
    </row>
    <row r="627" spans="2:4">
      <c r="B627"/>
      <c r="C627"/>
      <c r="D627" s="267"/>
    </row>
    <row r="628" spans="2:4">
      <c r="B628"/>
      <c r="C628"/>
      <c r="D628" s="267"/>
    </row>
    <row r="629" spans="2:4">
      <c r="B629"/>
      <c r="C629"/>
      <c r="D629" s="267"/>
    </row>
    <row r="630" spans="2:4">
      <c r="B630"/>
      <c r="C630"/>
      <c r="D630" s="267"/>
    </row>
    <row r="631" spans="2:4">
      <c r="B631"/>
      <c r="C631"/>
      <c r="D631" s="267"/>
    </row>
    <row r="632" spans="2:4">
      <c r="B632"/>
      <c r="C632"/>
      <c r="D632" s="267"/>
    </row>
    <row r="633" spans="2:4">
      <c r="B633"/>
      <c r="C633"/>
      <c r="D633" s="267"/>
    </row>
    <row r="634" spans="2:4">
      <c r="B634"/>
      <c r="C634"/>
      <c r="D634" s="267"/>
    </row>
    <row r="635" spans="2:4">
      <c r="B635"/>
      <c r="C635"/>
      <c r="D635" s="267"/>
    </row>
    <row r="636" spans="2:4">
      <c r="B636"/>
      <c r="C636"/>
      <c r="D636" s="267"/>
    </row>
    <row r="637" spans="2:4">
      <c r="B637"/>
      <c r="C637"/>
      <c r="D637" s="267"/>
    </row>
    <row r="638" spans="2:4">
      <c r="B638"/>
      <c r="C638"/>
      <c r="D638" s="267"/>
    </row>
    <row r="639" spans="2:4">
      <c r="B639"/>
      <c r="C639"/>
      <c r="D639" s="267"/>
    </row>
    <row r="640" spans="2:4">
      <c r="B640"/>
      <c r="C640"/>
      <c r="D640" s="267"/>
    </row>
    <row r="641" spans="2:4">
      <c r="B641"/>
      <c r="C641"/>
      <c r="D641" s="267"/>
    </row>
    <row r="642" spans="2:4">
      <c r="B642"/>
      <c r="C642"/>
      <c r="D642" s="267"/>
    </row>
    <row r="643" spans="2:4">
      <c r="B643"/>
      <c r="C643"/>
      <c r="D643" s="267"/>
    </row>
    <row r="644" spans="2:4">
      <c r="B644"/>
      <c r="C644"/>
      <c r="D644" s="267"/>
    </row>
    <row r="645" spans="2:4">
      <c r="B645"/>
      <c r="C645"/>
      <c r="D645" s="267"/>
    </row>
    <row r="646" spans="2:4">
      <c r="B646"/>
      <c r="C646"/>
      <c r="D646" s="267"/>
    </row>
    <row r="647" spans="2:4">
      <c r="B647"/>
      <c r="C647"/>
      <c r="D647" s="267"/>
    </row>
    <row r="648" spans="2:4">
      <c r="B648"/>
      <c r="C648"/>
      <c r="D648" s="267"/>
    </row>
    <row r="649" spans="2:4">
      <c r="B649"/>
      <c r="C649"/>
      <c r="D649" s="267"/>
    </row>
    <row r="650" spans="2:4">
      <c r="B650"/>
      <c r="C650"/>
      <c r="D650" s="267"/>
    </row>
    <row r="651" spans="2:4">
      <c r="B651"/>
      <c r="C651"/>
      <c r="D651" s="267"/>
    </row>
    <row r="652" spans="2:4">
      <c r="B652"/>
      <c r="C652"/>
      <c r="D652" s="267"/>
    </row>
    <row r="653" spans="2:4">
      <c r="B653"/>
      <c r="C653"/>
      <c r="D653" s="267"/>
    </row>
    <row r="654" spans="2:4">
      <c r="B654"/>
      <c r="C654"/>
      <c r="D654" s="267"/>
    </row>
    <row r="655" spans="2:4">
      <c r="B655"/>
      <c r="C655"/>
      <c r="D655" s="267"/>
    </row>
    <row r="656" spans="2:4">
      <c r="B656"/>
      <c r="C656"/>
      <c r="D656" s="267"/>
    </row>
    <row r="657" spans="2:4">
      <c r="B657"/>
      <c r="C657"/>
      <c r="D657" s="267"/>
    </row>
    <row r="658" spans="2:4">
      <c r="B658"/>
      <c r="C658"/>
      <c r="D658" s="267"/>
    </row>
    <row r="659" spans="2:4">
      <c r="B659"/>
      <c r="C659"/>
      <c r="D659" s="267"/>
    </row>
    <row r="660" spans="2:4">
      <c r="B660"/>
      <c r="C660"/>
      <c r="D660" s="267"/>
    </row>
    <row r="661" spans="2:4">
      <c r="B661"/>
      <c r="C661"/>
      <c r="D661" s="267"/>
    </row>
    <row r="662" spans="2:4">
      <c r="B662"/>
      <c r="C662"/>
      <c r="D662" s="267"/>
    </row>
    <row r="663" spans="2:4">
      <c r="B663"/>
      <c r="C663"/>
      <c r="D663" s="267"/>
    </row>
    <row r="664" spans="2:4">
      <c r="B664"/>
      <c r="C664"/>
      <c r="D664" s="267"/>
    </row>
    <row r="665" spans="2:4">
      <c r="B665"/>
      <c r="C665"/>
      <c r="D665" s="267"/>
    </row>
    <row r="666" spans="2:4">
      <c r="B666"/>
      <c r="C666"/>
      <c r="D666" s="267"/>
    </row>
    <row r="667" spans="2:4">
      <c r="B667"/>
      <c r="C667"/>
      <c r="D667" s="267"/>
    </row>
    <row r="668" spans="2:4">
      <c r="B668"/>
      <c r="C668"/>
      <c r="D668" s="267"/>
    </row>
    <row r="669" spans="2:4">
      <c r="B669"/>
      <c r="C669"/>
      <c r="D669" s="267"/>
    </row>
    <row r="670" spans="2:4">
      <c r="B670"/>
      <c r="C670"/>
      <c r="D670" s="267"/>
    </row>
    <row r="671" spans="2:4">
      <c r="B671"/>
      <c r="C671"/>
      <c r="D671" s="267"/>
    </row>
    <row r="672" spans="2:4">
      <c r="B672"/>
      <c r="C672"/>
      <c r="D672" s="267"/>
    </row>
    <row r="673" spans="2:4">
      <c r="B673"/>
      <c r="C673"/>
      <c r="D673" s="267"/>
    </row>
    <row r="674" spans="2:4">
      <c r="B674"/>
      <c r="C674"/>
      <c r="D674" s="267"/>
    </row>
    <row r="675" spans="2:4">
      <c r="B675"/>
      <c r="C675"/>
      <c r="D675" s="267"/>
    </row>
    <row r="676" spans="2:4">
      <c r="B676"/>
      <c r="C676"/>
      <c r="D676" s="267"/>
    </row>
    <row r="677" spans="2:4">
      <c r="B677"/>
      <c r="C677"/>
      <c r="D677" s="267"/>
    </row>
    <row r="678" spans="2:4">
      <c r="B678"/>
      <c r="C678"/>
      <c r="D678" s="267"/>
    </row>
    <row r="679" spans="2:4">
      <c r="B679"/>
      <c r="C679"/>
      <c r="D679" s="267"/>
    </row>
    <row r="680" spans="2:4">
      <c r="B680"/>
      <c r="C680"/>
      <c r="D680" s="267"/>
    </row>
    <row r="681" spans="2:4">
      <c r="B681"/>
      <c r="C681"/>
      <c r="D681" s="267"/>
    </row>
    <row r="682" spans="2:4">
      <c r="B682"/>
      <c r="C682"/>
      <c r="D682" s="267"/>
    </row>
    <row r="683" spans="2:4">
      <c r="B683"/>
      <c r="C683"/>
      <c r="D683" s="267"/>
    </row>
    <row r="684" spans="2:4">
      <c r="B684"/>
      <c r="C684"/>
      <c r="D684" s="267"/>
    </row>
    <row r="685" spans="2:4">
      <c r="B685"/>
      <c r="C685"/>
      <c r="D685" s="267"/>
    </row>
    <row r="686" spans="2:4">
      <c r="B686"/>
      <c r="C686"/>
      <c r="D686" s="267"/>
    </row>
    <row r="687" spans="2:4">
      <c r="B687"/>
      <c r="C687"/>
      <c r="D687" s="267"/>
    </row>
    <row r="688" spans="2:4">
      <c r="B688"/>
      <c r="C688"/>
      <c r="D688" s="267"/>
    </row>
    <row r="689" spans="2:4">
      <c r="B689"/>
      <c r="C689"/>
      <c r="D689" s="267"/>
    </row>
    <row r="690" spans="2:4">
      <c r="B690"/>
      <c r="C690"/>
      <c r="D690" s="267"/>
    </row>
    <row r="691" spans="2:4">
      <c r="B691"/>
      <c r="C691"/>
      <c r="D691" s="267"/>
    </row>
    <row r="692" spans="2:4">
      <c r="B692"/>
      <c r="C692"/>
      <c r="D692" s="267"/>
    </row>
    <row r="693" spans="2:4">
      <c r="B693"/>
      <c r="C693"/>
      <c r="D693" s="267"/>
    </row>
    <row r="694" spans="2:4">
      <c r="B694"/>
      <c r="C694"/>
      <c r="D694" s="267"/>
    </row>
    <row r="695" spans="2:4">
      <c r="B695"/>
      <c r="C695"/>
      <c r="D695" s="267"/>
    </row>
    <row r="696" spans="2:4">
      <c r="B696"/>
      <c r="C696"/>
      <c r="D696" s="267"/>
    </row>
    <row r="697" spans="2:4">
      <c r="B697"/>
      <c r="C697"/>
      <c r="D697" s="267"/>
    </row>
    <row r="698" spans="2:4">
      <c r="B698"/>
      <c r="C698"/>
      <c r="D698" s="267"/>
    </row>
    <row r="699" spans="2:4">
      <c r="B699"/>
      <c r="C699"/>
      <c r="D699" s="267"/>
    </row>
    <row r="700" spans="2:4">
      <c r="B700"/>
      <c r="C700"/>
      <c r="D700" s="267"/>
    </row>
    <row r="701" spans="2:4">
      <c r="B701"/>
      <c r="C701"/>
      <c r="D701" s="267"/>
    </row>
    <row r="702" spans="2:4">
      <c r="B702"/>
      <c r="C702"/>
      <c r="D702" s="267"/>
    </row>
    <row r="703" spans="2:4">
      <c r="B703"/>
      <c r="C703"/>
      <c r="D703" s="267"/>
    </row>
    <row r="704" spans="2:4">
      <c r="B704"/>
      <c r="C704"/>
      <c r="D704" s="267"/>
    </row>
    <row r="705" spans="2:4">
      <c r="B705"/>
      <c r="C705"/>
      <c r="D705" s="267"/>
    </row>
    <row r="706" spans="2:4">
      <c r="B706"/>
      <c r="C706"/>
      <c r="D706" s="267"/>
    </row>
    <row r="707" spans="2:4">
      <c r="B707"/>
      <c r="C707"/>
      <c r="D707" s="267"/>
    </row>
    <row r="708" spans="2:4">
      <c r="B708"/>
      <c r="C708"/>
      <c r="D708" s="267"/>
    </row>
    <row r="709" spans="2:4">
      <c r="B709"/>
      <c r="C709"/>
      <c r="D709" s="267"/>
    </row>
    <row r="710" spans="2:4">
      <c r="B710"/>
      <c r="C710"/>
      <c r="D710" s="267"/>
    </row>
    <row r="711" spans="2:4">
      <c r="B711"/>
      <c r="C711"/>
      <c r="D711" s="267"/>
    </row>
    <row r="712" spans="2:4">
      <c r="B712"/>
      <c r="C712"/>
      <c r="D712" s="267"/>
    </row>
    <row r="713" spans="2:4">
      <c r="B713"/>
      <c r="C713"/>
      <c r="D713" s="267"/>
    </row>
    <row r="714" spans="2:4">
      <c r="B714"/>
      <c r="C714"/>
      <c r="D714" s="267"/>
    </row>
    <row r="715" spans="2:4">
      <c r="B715"/>
      <c r="C715"/>
      <c r="D715" s="267"/>
    </row>
    <row r="716" spans="2:4">
      <c r="B716"/>
      <c r="C716"/>
      <c r="D716" s="267"/>
    </row>
    <row r="717" spans="2:4">
      <c r="B717"/>
      <c r="C717"/>
      <c r="D717" s="267"/>
    </row>
    <row r="718" spans="2:4">
      <c r="B718"/>
      <c r="C718"/>
      <c r="D718" s="267"/>
    </row>
    <row r="719" spans="2:4">
      <c r="B719"/>
      <c r="C719"/>
      <c r="D719" s="267"/>
    </row>
    <row r="720" spans="2:4">
      <c r="B720"/>
      <c r="C720"/>
      <c r="D720" s="267"/>
    </row>
    <row r="721" spans="2:4">
      <c r="B721"/>
      <c r="C721"/>
      <c r="D721" s="267"/>
    </row>
    <row r="722" spans="2:4">
      <c r="B722"/>
      <c r="C722"/>
      <c r="D722" s="267"/>
    </row>
    <row r="723" spans="2:4">
      <c r="B723"/>
      <c r="C723"/>
      <c r="D723" s="267"/>
    </row>
    <row r="724" spans="2:4">
      <c r="B724"/>
      <c r="C724"/>
      <c r="D724" s="267"/>
    </row>
    <row r="725" spans="2:4">
      <c r="B725"/>
      <c r="C725"/>
      <c r="D725" s="267"/>
    </row>
    <row r="726" spans="2:4">
      <c r="B726"/>
      <c r="C726"/>
      <c r="D726" s="267"/>
    </row>
    <row r="727" spans="2:4">
      <c r="B727"/>
      <c r="C727"/>
      <c r="D727" s="267"/>
    </row>
    <row r="728" spans="2:4">
      <c r="B728"/>
      <c r="C728"/>
      <c r="D728" s="267"/>
    </row>
    <row r="729" spans="2:4">
      <c r="B729"/>
      <c r="C729"/>
      <c r="D729" s="267"/>
    </row>
    <row r="730" spans="2:4">
      <c r="B730"/>
      <c r="C730"/>
      <c r="D730" s="267"/>
    </row>
    <row r="731" spans="2:4">
      <c r="B731"/>
      <c r="C731"/>
      <c r="D731" s="267"/>
    </row>
    <row r="732" spans="2:4">
      <c r="B732"/>
      <c r="C732"/>
      <c r="D732" s="267"/>
    </row>
    <row r="733" spans="2:4">
      <c r="B733"/>
      <c r="C733"/>
      <c r="D733" s="267"/>
    </row>
    <row r="734" spans="2:4">
      <c r="B734"/>
      <c r="C734"/>
      <c r="D734" s="267"/>
    </row>
    <row r="735" spans="2:4">
      <c r="B735"/>
      <c r="C735"/>
      <c r="D735" s="267"/>
    </row>
    <row r="736" spans="2:4">
      <c r="B736"/>
      <c r="C736"/>
      <c r="D736" s="267"/>
    </row>
    <row r="737" spans="2:4">
      <c r="B737"/>
      <c r="C737"/>
      <c r="D737" s="267"/>
    </row>
    <row r="738" spans="2:4">
      <c r="B738"/>
      <c r="C738"/>
      <c r="D738" s="267"/>
    </row>
    <row r="739" spans="2:4">
      <c r="B739"/>
      <c r="C739"/>
      <c r="D739" s="267"/>
    </row>
    <row r="740" spans="2:4">
      <c r="B740"/>
      <c r="C740"/>
      <c r="D740" s="267"/>
    </row>
    <row r="741" spans="2:4">
      <c r="B741"/>
      <c r="C741"/>
      <c r="D741" s="267"/>
    </row>
    <row r="742" spans="2:4">
      <c r="B742"/>
      <c r="C742"/>
      <c r="D742" s="267"/>
    </row>
    <row r="743" spans="2:4">
      <c r="B743"/>
      <c r="C743"/>
      <c r="D743" s="267"/>
    </row>
    <row r="744" spans="2:4">
      <c r="B744"/>
      <c r="C744"/>
      <c r="D744" s="267"/>
    </row>
    <row r="745" spans="2:4">
      <c r="B745"/>
      <c r="C745"/>
      <c r="D745" s="267"/>
    </row>
    <row r="746" spans="2:4">
      <c r="B746"/>
      <c r="C746"/>
      <c r="D746" s="267"/>
    </row>
    <row r="747" spans="2:4">
      <c r="B747"/>
      <c r="C747"/>
      <c r="D747" s="267"/>
    </row>
    <row r="748" spans="2:4">
      <c r="B748"/>
      <c r="C748"/>
      <c r="D748" s="267"/>
    </row>
    <row r="749" spans="2:4">
      <c r="B749"/>
      <c r="C749"/>
      <c r="D749" s="267"/>
    </row>
    <row r="750" spans="2:4">
      <c r="B750"/>
      <c r="C750"/>
      <c r="D750" s="267"/>
    </row>
    <row r="751" spans="2:4">
      <c r="B751"/>
      <c r="C751"/>
      <c r="D751" s="267"/>
    </row>
    <row r="752" spans="2:4">
      <c r="B752"/>
      <c r="C752"/>
      <c r="D752" s="267"/>
    </row>
    <row r="753" spans="2:4">
      <c r="B753"/>
      <c r="C753"/>
      <c r="D753" s="267"/>
    </row>
    <row r="754" spans="2:4">
      <c r="B754"/>
      <c r="C754"/>
      <c r="D754" s="267"/>
    </row>
    <row r="755" spans="2:4">
      <c r="B755"/>
      <c r="C755"/>
      <c r="D755" s="267"/>
    </row>
    <row r="756" spans="2:4">
      <c r="B756"/>
      <c r="C756"/>
      <c r="D756" s="267"/>
    </row>
    <row r="757" spans="2:4">
      <c r="B757"/>
      <c r="C757"/>
      <c r="D757" s="267"/>
    </row>
    <row r="758" spans="2:4">
      <c r="B758"/>
      <c r="C758"/>
      <c r="D758" s="267"/>
    </row>
    <row r="759" spans="2:4">
      <c r="B759"/>
      <c r="C759"/>
      <c r="D759" s="267"/>
    </row>
    <row r="760" spans="2:4">
      <c r="B760"/>
      <c r="C760"/>
      <c r="D760" s="267"/>
    </row>
    <row r="761" spans="2:4">
      <c r="B761"/>
      <c r="C761"/>
      <c r="D761" s="267"/>
    </row>
    <row r="762" spans="2:4">
      <c r="B762"/>
      <c r="C762"/>
      <c r="D762" s="267"/>
    </row>
    <row r="763" spans="2:4">
      <c r="B763"/>
      <c r="C763"/>
      <c r="D763" s="267"/>
    </row>
    <row r="764" spans="2:4">
      <c r="B764"/>
      <c r="C764"/>
      <c r="D764" s="267"/>
    </row>
    <row r="765" spans="2:4">
      <c r="B765"/>
      <c r="C765"/>
      <c r="D765" s="267"/>
    </row>
    <row r="766" spans="2:4">
      <c r="B766"/>
      <c r="C766"/>
      <c r="D766" s="267"/>
    </row>
    <row r="767" spans="2:4">
      <c r="B767"/>
      <c r="C767"/>
      <c r="D767" s="267"/>
    </row>
    <row r="768" spans="2:4">
      <c r="B768"/>
      <c r="C768"/>
      <c r="D768" s="267"/>
    </row>
    <row r="769" spans="2:4">
      <c r="B769"/>
      <c r="C769"/>
      <c r="D769" s="267"/>
    </row>
    <row r="770" spans="2:4">
      <c r="B770"/>
      <c r="C770"/>
      <c r="D770" s="267"/>
    </row>
    <row r="771" spans="2:4">
      <c r="B771"/>
      <c r="C771"/>
      <c r="D771" s="267"/>
    </row>
    <row r="772" spans="2:4">
      <c r="B772"/>
      <c r="C772"/>
      <c r="D772" s="267"/>
    </row>
    <row r="773" spans="2:4">
      <c r="B773"/>
      <c r="C773"/>
      <c r="D773" s="267"/>
    </row>
    <row r="774" spans="2:4">
      <c r="B774"/>
      <c r="C774"/>
      <c r="D774" s="267"/>
    </row>
    <row r="775" spans="2:4">
      <c r="B775"/>
      <c r="C775"/>
      <c r="D775" s="267"/>
    </row>
    <row r="776" spans="2:4">
      <c r="B776"/>
      <c r="C776"/>
      <c r="D776" s="267"/>
    </row>
    <row r="777" spans="2:4">
      <c r="B777"/>
      <c r="C777"/>
      <c r="D777" s="267"/>
    </row>
    <row r="778" spans="2:4">
      <c r="B778"/>
      <c r="C778"/>
      <c r="D778" s="267"/>
    </row>
    <row r="779" spans="2:4">
      <c r="B779"/>
      <c r="C779"/>
      <c r="D779" s="267"/>
    </row>
    <row r="780" spans="2:4">
      <c r="B780"/>
      <c r="C780"/>
      <c r="D780" s="267"/>
    </row>
    <row r="781" spans="2:4">
      <c r="B781"/>
      <c r="C781"/>
      <c r="D781" s="267"/>
    </row>
    <row r="782" spans="2:4">
      <c r="B782"/>
      <c r="C782"/>
      <c r="D782" s="267"/>
    </row>
    <row r="783" spans="2:4">
      <c r="B783"/>
      <c r="C783"/>
      <c r="D783" s="267"/>
    </row>
    <row r="784" spans="2:4">
      <c r="B784"/>
      <c r="C784"/>
      <c r="D784" s="267"/>
    </row>
    <row r="785" spans="2:4">
      <c r="B785"/>
      <c r="C785"/>
      <c r="D785" s="267"/>
    </row>
    <row r="786" spans="2:4">
      <c r="B786"/>
      <c r="C786"/>
      <c r="D786" s="267"/>
    </row>
    <row r="787" spans="2:4">
      <c r="B787"/>
      <c r="C787"/>
      <c r="D787" s="267"/>
    </row>
    <row r="788" spans="2:4">
      <c r="B788"/>
      <c r="C788"/>
      <c r="D788" s="267"/>
    </row>
    <row r="789" spans="2:4">
      <c r="B789"/>
      <c r="C789"/>
      <c r="D789" s="267"/>
    </row>
    <row r="790" spans="2:4">
      <c r="B790"/>
      <c r="C790"/>
      <c r="D790" s="267"/>
    </row>
    <row r="791" spans="2:4">
      <c r="B791"/>
      <c r="C791"/>
      <c r="D791" s="267"/>
    </row>
    <row r="792" spans="2:4">
      <c r="B792"/>
      <c r="C792"/>
      <c r="D792" s="267"/>
    </row>
    <row r="793" spans="2:4">
      <c r="B793"/>
      <c r="C793"/>
      <c r="D793" s="267"/>
    </row>
    <row r="794" spans="2:4">
      <c r="B794"/>
      <c r="C794"/>
      <c r="D794" s="267"/>
    </row>
    <row r="795" spans="2:4">
      <c r="B795"/>
      <c r="C795"/>
      <c r="D795" s="267"/>
    </row>
    <row r="796" spans="2:4">
      <c r="B796"/>
      <c r="C796"/>
      <c r="D796" s="267"/>
    </row>
    <row r="797" spans="2:4">
      <c r="B797"/>
      <c r="C797"/>
      <c r="D797" s="267"/>
    </row>
    <row r="798" spans="2:4">
      <c r="B798"/>
      <c r="C798"/>
      <c r="D798" s="267"/>
    </row>
    <row r="799" spans="2:4">
      <c r="B799"/>
      <c r="C799"/>
      <c r="D799" s="267"/>
    </row>
    <row r="800" spans="2:4">
      <c r="B800"/>
      <c r="C800"/>
      <c r="D800" s="267"/>
    </row>
    <row r="801" spans="2:4">
      <c r="B801"/>
      <c r="C801"/>
      <c r="D801" s="267"/>
    </row>
    <row r="802" spans="2:4">
      <c r="B802"/>
      <c r="C802"/>
      <c r="D802" s="267"/>
    </row>
    <row r="803" spans="2:4">
      <c r="B803"/>
      <c r="C803"/>
      <c r="D803" s="267"/>
    </row>
    <row r="804" spans="2:4">
      <c r="B804"/>
      <c r="C804"/>
      <c r="D804" s="267"/>
    </row>
    <row r="805" spans="2:4">
      <c r="B805"/>
      <c r="C805"/>
      <c r="D805" s="267"/>
    </row>
    <row r="806" spans="2:4">
      <c r="B806"/>
      <c r="C806"/>
      <c r="D806" s="267"/>
    </row>
    <row r="807" spans="2:4">
      <c r="B807"/>
      <c r="C807"/>
      <c r="D807" s="267"/>
    </row>
    <row r="808" spans="2:4">
      <c r="B808"/>
      <c r="C808"/>
      <c r="D808" s="267"/>
    </row>
    <row r="809" spans="2:4">
      <c r="B809"/>
      <c r="C809"/>
      <c r="D809" s="267"/>
    </row>
    <row r="810" spans="2:4">
      <c r="B810"/>
      <c r="C810"/>
      <c r="D810" s="267"/>
    </row>
    <row r="811" spans="2:4">
      <c r="B811"/>
      <c r="C811"/>
      <c r="D811" s="267"/>
    </row>
    <row r="812" spans="2:4">
      <c r="B812"/>
      <c r="C812"/>
      <c r="D812" s="267"/>
    </row>
    <row r="813" spans="2:4">
      <c r="B813"/>
      <c r="C813"/>
      <c r="D813" s="267"/>
    </row>
    <row r="814" spans="2:4">
      <c r="B814"/>
      <c r="C814"/>
      <c r="D814" s="267"/>
    </row>
    <row r="815" spans="2:4">
      <c r="B815"/>
      <c r="C815"/>
      <c r="D815" s="267"/>
    </row>
    <row r="816" spans="2:4">
      <c r="B816"/>
      <c r="C816"/>
      <c r="D816" s="267"/>
    </row>
    <row r="817" spans="2:4">
      <c r="B817"/>
      <c r="C817"/>
      <c r="D817" s="267"/>
    </row>
    <row r="818" spans="2:4">
      <c r="B818"/>
      <c r="C818"/>
      <c r="D818" s="267"/>
    </row>
    <row r="819" spans="2:4">
      <c r="B819"/>
      <c r="C819"/>
      <c r="D819" s="267"/>
    </row>
    <row r="820" spans="2:4">
      <c r="B820"/>
      <c r="C820"/>
      <c r="D820" s="267"/>
    </row>
    <row r="821" spans="2:4">
      <c r="B821"/>
      <c r="C821"/>
      <c r="D821" s="267"/>
    </row>
    <row r="822" spans="2:4">
      <c r="B822"/>
      <c r="C822"/>
      <c r="D822" s="267"/>
    </row>
    <row r="823" spans="2:4">
      <c r="B823"/>
      <c r="C823"/>
      <c r="D823" s="267"/>
    </row>
    <row r="824" spans="2:4">
      <c r="B824"/>
      <c r="C824"/>
      <c r="D824" s="267"/>
    </row>
    <row r="825" spans="2:4">
      <c r="B825"/>
      <c r="C825"/>
      <c r="D825" s="267"/>
    </row>
    <row r="826" spans="2:4">
      <c r="B826"/>
      <c r="C826"/>
      <c r="D826" s="267"/>
    </row>
    <row r="827" spans="2:4">
      <c r="B827"/>
      <c r="C827"/>
      <c r="D827" s="267"/>
    </row>
    <row r="828" spans="2:4">
      <c r="B828"/>
      <c r="C828"/>
      <c r="D828" s="267"/>
    </row>
    <row r="829" spans="2:4">
      <c r="B829"/>
      <c r="C829"/>
      <c r="D829" s="267"/>
    </row>
    <row r="830" spans="2:4">
      <c r="B830"/>
      <c r="C830"/>
      <c r="D830" s="267"/>
    </row>
    <row r="831" spans="2:4">
      <c r="B831"/>
      <c r="C831"/>
      <c r="D831" s="267"/>
    </row>
    <row r="832" spans="2:4">
      <c r="B832"/>
      <c r="C832"/>
      <c r="D832" s="267"/>
    </row>
    <row r="833" spans="2:4">
      <c r="B833"/>
      <c r="C833"/>
      <c r="D833" s="267"/>
    </row>
    <row r="834" spans="2:4">
      <c r="B834"/>
      <c r="C834"/>
      <c r="D834" s="267"/>
    </row>
    <row r="835" spans="2:4">
      <c r="B835"/>
      <c r="C835"/>
      <c r="D835" s="267"/>
    </row>
    <row r="836" spans="2:4">
      <c r="B836"/>
      <c r="C836"/>
      <c r="D836" s="267"/>
    </row>
    <row r="837" spans="2:4">
      <c r="B837"/>
      <c r="C837"/>
      <c r="D837" s="267"/>
    </row>
    <row r="838" spans="2:4">
      <c r="B838"/>
      <c r="C838"/>
      <c r="D838" s="267"/>
    </row>
    <row r="839" spans="2:4">
      <c r="B839"/>
      <c r="C839"/>
      <c r="D839" s="267"/>
    </row>
    <row r="840" spans="2:4">
      <c r="B840"/>
      <c r="C840"/>
      <c r="D840" s="267"/>
    </row>
    <row r="841" spans="2:4">
      <c r="B841"/>
      <c r="C841"/>
      <c r="D841" s="267"/>
    </row>
    <row r="842" spans="2:4">
      <c r="B842"/>
      <c r="C842"/>
      <c r="D842" s="267"/>
    </row>
    <row r="843" spans="2:4">
      <c r="B843"/>
      <c r="C843"/>
      <c r="D843" s="267"/>
    </row>
    <row r="844" spans="2:4">
      <c r="B844"/>
      <c r="C844"/>
      <c r="D844" s="267"/>
    </row>
    <row r="845" spans="2:4">
      <c r="B845"/>
      <c r="C845"/>
      <c r="D845" s="267"/>
    </row>
    <row r="846" spans="2:4">
      <c r="B846"/>
      <c r="C846"/>
      <c r="D846" s="267"/>
    </row>
    <row r="847" spans="2:4">
      <c r="B847"/>
      <c r="C847"/>
      <c r="D847" s="267"/>
    </row>
    <row r="848" spans="2:4">
      <c r="B848"/>
      <c r="C848"/>
      <c r="D848" s="267"/>
    </row>
    <row r="849" spans="2:4">
      <c r="B849"/>
      <c r="C849"/>
      <c r="D849" s="267"/>
    </row>
    <row r="850" spans="2:4">
      <c r="B850"/>
      <c r="C850"/>
      <c r="D850" s="267"/>
    </row>
    <row r="851" spans="2:4">
      <c r="B851"/>
      <c r="C851"/>
      <c r="D851" s="267"/>
    </row>
    <row r="852" spans="2:4">
      <c r="B852"/>
      <c r="C852"/>
      <c r="D852" s="267"/>
    </row>
    <row r="853" spans="2:4">
      <c r="B853"/>
      <c r="C853"/>
      <c r="D853" s="267"/>
    </row>
    <row r="854" spans="2:4">
      <c r="B854"/>
      <c r="C854"/>
      <c r="D854" s="267"/>
    </row>
    <row r="855" spans="2:4">
      <c r="B855"/>
      <c r="C855"/>
      <c r="D855" s="267"/>
    </row>
    <row r="856" spans="2:4">
      <c r="B856"/>
      <c r="C856"/>
      <c r="D856" s="267"/>
    </row>
    <row r="857" spans="2:4">
      <c r="B857"/>
      <c r="C857"/>
      <c r="D857" s="267"/>
    </row>
    <row r="858" spans="2:4">
      <c r="B858"/>
      <c r="C858"/>
      <c r="D858" s="267"/>
    </row>
    <row r="859" spans="2:4">
      <c r="B859"/>
      <c r="C859"/>
      <c r="D859" s="267"/>
    </row>
    <row r="860" spans="2:4">
      <c r="B860"/>
      <c r="C860"/>
      <c r="D860" s="267"/>
    </row>
    <row r="861" spans="2:4">
      <c r="B861"/>
      <c r="C861"/>
      <c r="D861" s="267"/>
    </row>
    <row r="862" spans="2:4">
      <c r="B862"/>
      <c r="C862"/>
      <c r="D862" s="267"/>
    </row>
    <row r="863" spans="2:4">
      <c r="B863"/>
      <c r="C863"/>
      <c r="D863" s="267"/>
    </row>
    <row r="864" spans="2:4">
      <c r="B864"/>
      <c r="C864"/>
      <c r="D864" s="267"/>
    </row>
    <row r="865" spans="2:4">
      <c r="B865"/>
      <c r="C865"/>
      <c r="D865" s="267"/>
    </row>
    <row r="866" spans="2:4">
      <c r="B866"/>
      <c r="C866"/>
      <c r="D866" s="267"/>
    </row>
    <row r="867" spans="2:4">
      <c r="B867"/>
      <c r="C867"/>
      <c r="D867" s="267"/>
    </row>
    <row r="868" spans="2:4">
      <c r="B868"/>
      <c r="C868"/>
      <c r="D868" s="267"/>
    </row>
    <row r="869" spans="2:4">
      <c r="B869"/>
      <c r="C869"/>
      <c r="D869" s="267"/>
    </row>
    <row r="870" spans="2:4">
      <c r="B870"/>
      <c r="C870"/>
      <c r="D870" s="267"/>
    </row>
    <row r="871" spans="2:4">
      <c r="B871"/>
      <c r="C871"/>
      <c r="D871" s="267"/>
    </row>
    <row r="872" spans="2:4">
      <c r="B872"/>
      <c r="C872"/>
      <c r="D872" s="267"/>
    </row>
    <row r="873" spans="2:4">
      <c r="B873"/>
      <c r="C873"/>
      <c r="D873" s="267"/>
    </row>
    <row r="874" spans="2:4">
      <c r="B874"/>
      <c r="C874"/>
      <c r="D874" s="267"/>
    </row>
    <row r="875" spans="2:4">
      <c r="B875"/>
      <c r="C875"/>
      <c r="D875" s="267"/>
    </row>
    <row r="876" spans="2:4">
      <c r="B876"/>
      <c r="C876"/>
      <c r="D876" s="267"/>
    </row>
    <row r="877" spans="2:4">
      <c r="B877"/>
      <c r="C877"/>
      <c r="D877" s="267"/>
    </row>
    <row r="878" spans="2:4">
      <c r="B878"/>
      <c r="C878"/>
      <c r="D878" s="267"/>
    </row>
    <row r="879" spans="2:4">
      <c r="B879"/>
      <c r="C879"/>
      <c r="D879" s="267"/>
    </row>
    <row r="880" spans="2:4">
      <c r="B880"/>
      <c r="C880"/>
      <c r="D880" s="267"/>
    </row>
    <row r="881" spans="2:4">
      <c r="B881"/>
      <c r="C881"/>
      <c r="D881" s="267"/>
    </row>
    <row r="882" spans="2:4">
      <c r="B882"/>
      <c r="C882"/>
      <c r="D882" s="267"/>
    </row>
    <row r="883" spans="2:4">
      <c r="B883"/>
      <c r="C883"/>
      <c r="D883" s="267"/>
    </row>
    <row r="884" spans="2:4">
      <c r="B884"/>
      <c r="C884"/>
      <c r="D884" s="267"/>
    </row>
    <row r="885" spans="2:4">
      <c r="B885"/>
      <c r="C885"/>
      <c r="D885" s="267"/>
    </row>
    <row r="886" spans="2:4">
      <c r="B886"/>
      <c r="C886"/>
      <c r="D886" s="267"/>
    </row>
    <row r="887" spans="2:4">
      <c r="B887"/>
      <c r="C887"/>
      <c r="D887" s="267"/>
    </row>
    <row r="888" spans="2:4">
      <c r="B888"/>
      <c r="C888"/>
      <c r="D888" s="267"/>
    </row>
    <row r="889" spans="2:4">
      <c r="B889"/>
      <c r="C889"/>
      <c r="D889" s="267"/>
    </row>
    <row r="890" spans="2:4">
      <c r="B890"/>
      <c r="C890"/>
      <c r="D890" s="267"/>
    </row>
    <row r="891" spans="2:4">
      <c r="B891"/>
      <c r="C891"/>
      <c r="D891" s="267"/>
    </row>
    <row r="892" spans="2:4">
      <c r="B892"/>
      <c r="C892"/>
      <c r="D892" s="267"/>
    </row>
    <row r="893" spans="2:4">
      <c r="B893"/>
      <c r="C893"/>
      <c r="D893" s="267"/>
    </row>
    <row r="894" spans="2:4">
      <c r="B894"/>
      <c r="C894"/>
      <c r="D894" s="267"/>
    </row>
    <row r="895" spans="2:4">
      <c r="B895"/>
      <c r="C895"/>
      <c r="D895" s="267"/>
    </row>
    <row r="896" spans="2:4">
      <c r="B896"/>
      <c r="C896"/>
      <c r="D896" s="267"/>
    </row>
    <row r="897" spans="2:4">
      <c r="B897"/>
      <c r="C897"/>
      <c r="D897" s="267"/>
    </row>
    <row r="898" spans="2:4">
      <c r="B898"/>
      <c r="C898"/>
      <c r="D898" s="267"/>
    </row>
    <row r="899" spans="2:4">
      <c r="B899"/>
      <c r="C899"/>
      <c r="D899" s="267"/>
    </row>
    <row r="900" spans="2:4">
      <c r="B900"/>
      <c r="C900"/>
      <c r="D900" s="267"/>
    </row>
    <row r="901" spans="2:4">
      <c r="B901"/>
      <c r="C901"/>
      <c r="D901" s="267"/>
    </row>
    <row r="902" spans="2:4">
      <c r="B902"/>
      <c r="C902"/>
      <c r="D902" s="267"/>
    </row>
    <row r="903" spans="2:4">
      <c r="B903"/>
      <c r="C903"/>
      <c r="D903" s="267"/>
    </row>
    <row r="904" spans="2:4">
      <c r="B904"/>
      <c r="C904"/>
      <c r="D904" s="267"/>
    </row>
    <row r="905" spans="2:4">
      <c r="B905"/>
      <c r="C905"/>
      <c r="D905" s="267"/>
    </row>
    <row r="906" spans="2:4">
      <c r="B906"/>
      <c r="C906"/>
      <c r="D906" s="267"/>
    </row>
    <row r="907" spans="2:4">
      <c r="B907"/>
      <c r="C907"/>
      <c r="D907" s="267"/>
    </row>
    <row r="908" spans="2:4">
      <c r="B908"/>
      <c r="C908"/>
      <c r="D908" s="267"/>
    </row>
    <row r="909" spans="2:4">
      <c r="B909"/>
      <c r="C909"/>
      <c r="D909" s="267"/>
    </row>
    <row r="910" spans="2:4">
      <c r="B910"/>
      <c r="C910"/>
      <c r="D910" s="267"/>
    </row>
    <row r="911" spans="2:4">
      <c r="B911"/>
      <c r="C911"/>
      <c r="D911" s="267"/>
    </row>
    <row r="912" spans="2:4">
      <c r="B912"/>
      <c r="C912"/>
      <c r="D912" s="267"/>
    </row>
    <row r="913" spans="2:4">
      <c r="B913"/>
      <c r="C913"/>
      <c r="D913" s="267"/>
    </row>
    <row r="914" spans="2:4">
      <c r="B914"/>
      <c r="C914"/>
      <c r="D914" s="267"/>
    </row>
    <row r="915" spans="2:4">
      <c r="B915"/>
      <c r="C915"/>
      <c r="D915" s="267"/>
    </row>
    <row r="916" spans="2:4">
      <c r="B916"/>
      <c r="C916"/>
      <c r="D916" s="267"/>
    </row>
    <row r="917" spans="2:4">
      <c r="B917"/>
      <c r="C917"/>
      <c r="D917" s="267"/>
    </row>
    <row r="918" spans="2:4">
      <c r="B918"/>
      <c r="C918"/>
      <c r="D918" s="267"/>
    </row>
    <row r="919" spans="2:4">
      <c r="B919"/>
      <c r="C919"/>
      <c r="D919" s="267"/>
    </row>
    <row r="920" spans="2:4">
      <c r="B920"/>
      <c r="C920"/>
      <c r="D920" s="267"/>
    </row>
    <row r="921" spans="2:4">
      <c r="B921"/>
      <c r="C921"/>
      <c r="D921" s="267"/>
    </row>
    <row r="922" spans="2:4">
      <c r="B922"/>
      <c r="C922"/>
      <c r="D922" s="267"/>
    </row>
    <row r="923" spans="2:4">
      <c r="B923"/>
      <c r="C923"/>
      <c r="D923" s="267"/>
    </row>
    <row r="924" spans="2:4">
      <c r="B924"/>
      <c r="C924"/>
      <c r="D924" s="267"/>
    </row>
    <row r="925" spans="2:4">
      <c r="B925"/>
      <c r="C925"/>
      <c r="D925" s="267"/>
    </row>
    <row r="926" spans="2:4">
      <c r="B926"/>
      <c r="C926"/>
      <c r="D926" s="267"/>
    </row>
    <row r="927" spans="2:4">
      <c r="B927"/>
      <c r="C927"/>
      <c r="D927" s="267"/>
    </row>
    <row r="928" spans="2:4">
      <c r="B928"/>
      <c r="C928"/>
      <c r="D928" s="267"/>
    </row>
    <row r="929" spans="2:4">
      <c r="B929"/>
      <c r="C929"/>
      <c r="D929" s="267"/>
    </row>
    <row r="930" spans="2:4">
      <c r="B930"/>
      <c r="C930"/>
      <c r="D930" s="267"/>
    </row>
    <row r="931" spans="2:4">
      <c r="B931"/>
      <c r="C931"/>
      <c r="D931" s="267"/>
    </row>
    <row r="932" spans="2:4">
      <c r="B932"/>
      <c r="C932"/>
      <c r="D932" s="267"/>
    </row>
    <row r="933" spans="2:4">
      <c r="B933"/>
      <c r="C933"/>
      <c r="D933" s="267"/>
    </row>
    <row r="934" spans="2:4">
      <c r="B934"/>
      <c r="C934"/>
      <c r="D934" s="267"/>
    </row>
    <row r="935" spans="2:4">
      <c r="B935"/>
      <c r="C935"/>
      <c r="D935" s="267"/>
    </row>
    <row r="936" spans="2:4">
      <c r="B936"/>
      <c r="C936"/>
      <c r="D936" s="267"/>
    </row>
    <row r="937" spans="2:4">
      <c r="B937"/>
      <c r="C937"/>
      <c r="D937" s="267"/>
    </row>
    <row r="938" spans="2:4">
      <c r="B938"/>
      <c r="C938"/>
      <c r="D938" s="267"/>
    </row>
    <row r="939" spans="2:4">
      <c r="B939"/>
      <c r="C939"/>
      <c r="D939" s="267"/>
    </row>
    <row r="940" spans="2:4">
      <c r="B940"/>
      <c r="C940"/>
      <c r="D940" s="267"/>
    </row>
    <row r="941" spans="2:4">
      <c r="B941"/>
      <c r="C941"/>
      <c r="D941" s="267"/>
    </row>
    <row r="942" spans="2:4">
      <c r="B942"/>
      <c r="C942"/>
      <c r="D942" s="267"/>
    </row>
    <row r="943" spans="2:4">
      <c r="B943"/>
      <c r="C943"/>
      <c r="D943" s="267"/>
    </row>
    <row r="944" spans="2:4">
      <c r="B944"/>
      <c r="C944"/>
      <c r="D944" s="267"/>
    </row>
    <row r="945" spans="2:4">
      <c r="B945"/>
      <c r="C945"/>
      <c r="D945" s="267"/>
    </row>
    <row r="946" spans="2:4">
      <c r="B946"/>
      <c r="C946"/>
      <c r="D946" s="267"/>
    </row>
    <row r="947" spans="2:4">
      <c r="B947"/>
      <c r="C947"/>
      <c r="D947" s="267"/>
    </row>
    <row r="948" spans="2:4">
      <c r="B948"/>
      <c r="C948"/>
      <c r="D948" s="267"/>
    </row>
    <row r="949" spans="2:4">
      <c r="B949"/>
      <c r="C949"/>
      <c r="D949" s="267"/>
    </row>
    <row r="950" spans="2:4">
      <c r="B950"/>
      <c r="C950"/>
      <c r="D950" s="267"/>
    </row>
    <row r="951" spans="2:4">
      <c r="B951"/>
      <c r="C951"/>
      <c r="D951" s="267"/>
    </row>
    <row r="952" spans="2:4">
      <c r="B952"/>
      <c r="C952"/>
      <c r="D952" s="267"/>
    </row>
    <row r="953" spans="2:4">
      <c r="B953"/>
      <c r="C953"/>
      <c r="D953" s="267"/>
    </row>
    <row r="954" spans="2:4">
      <c r="B954"/>
      <c r="C954"/>
      <c r="D954" s="267"/>
    </row>
    <row r="955" spans="2:4">
      <c r="B955"/>
      <c r="C955"/>
      <c r="D955" s="267"/>
    </row>
    <row r="956" spans="2:4">
      <c r="B956"/>
      <c r="C956"/>
      <c r="D956" s="267"/>
    </row>
    <row r="957" spans="2:4">
      <c r="B957"/>
      <c r="C957"/>
      <c r="D957" s="267"/>
    </row>
    <row r="958" spans="2:4">
      <c r="B958"/>
      <c r="C958"/>
      <c r="D958" s="267"/>
    </row>
    <row r="959" spans="2:4">
      <c r="B959"/>
      <c r="C959"/>
      <c r="D959" s="267"/>
    </row>
    <row r="960" spans="2:4">
      <c r="B960"/>
      <c r="C960"/>
      <c r="D960" s="267"/>
    </row>
    <row r="961" spans="2:4">
      <c r="B961"/>
      <c r="C961"/>
      <c r="D961" s="267"/>
    </row>
    <row r="962" spans="2:4">
      <c r="B962"/>
      <c r="C962"/>
      <c r="D962" s="267"/>
    </row>
    <row r="963" spans="2:4">
      <c r="B963"/>
      <c r="C963"/>
      <c r="D963" s="267"/>
    </row>
    <row r="964" spans="2:4">
      <c r="B964"/>
      <c r="C964"/>
      <c r="D964" s="267"/>
    </row>
    <row r="965" spans="2:4">
      <c r="B965"/>
      <c r="C965"/>
      <c r="D965" s="267"/>
    </row>
    <row r="966" spans="2:4">
      <c r="B966"/>
      <c r="C966"/>
      <c r="D966" s="267"/>
    </row>
    <row r="967" spans="2:4">
      <c r="B967"/>
      <c r="C967"/>
      <c r="D967" s="267"/>
    </row>
    <row r="968" spans="2:4">
      <c r="B968"/>
      <c r="C968"/>
      <c r="D968" s="267"/>
    </row>
    <row r="969" spans="2:4">
      <c r="B969"/>
      <c r="C969"/>
      <c r="D969" s="267"/>
    </row>
    <row r="970" spans="2:4">
      <c r="B970"/>
      <c r="C970"/>
      <c r="D970" s="267"/>
    </row>
    <row r="971" spans="2:4">
      <c r="B971"/>
      <c r="C971"/>
      <c r="D971" s="267"/>
    </row>
    <row r="972" spans="2:4">
      <c r="B972"/>
      <c r="C972"/>
      <c r="D972" s="267"/>
    </row>
    <row r="973" spans="2:4">
      <c r="B973"/>
      <c r="C973"/>
      <c r="D973" s="267"/>
    </row>
    <row r="974" spans="2:4">
      <c r="B974"/>
      <c r="C974"/>
      <c r="D974" s="267"/>
    </row>
    <row r="975" spans="2:4">
      <c r="B975"/>
      <c r="C975"/>
      <c r="D975" s="267"/>
    </row>
    <row r="976" spans="2:4">
      <c r="B976"/>
      <c r="C976"/>
      <c r="D976" s="267"/>
    </row>
    <row r="977" spans="2:4">
      <c r="B977"/>
      <c r="C977"/>
      <c r="D977" s="267"/>
    </row>
    <row r="978" spans="2:4">
      <c r="B978"/>
      <c r="C978"/>
      <c r="D978" s="267"/>
    </row>
    <row r="979" spans="2:4">
      <c r="B979"/>
      <c r="C979"/>
      <c r="D979" s="267"/>
    </row>
    <row r="980" spans="2:4">
      <c r="B980"/>
      <c r="C980"/>
      <c r="D980" s="267"/>
    </row>
    <row r="981" spans="2:4">
      <c r="B981"/>
      <c r="C981"/>
      <c r="D981" s="267"/>
    </row>
    <row r="982" spans="2:4">
      <c r="B982"/>
      <c r="C982"/>
      <c r="D982" s="267"/>
    </row>
    <row r="983" spans="2:4">
      <c r="B983"/>
      <c r="C983"/>
      <c r="D983" s="267"/>
    </row>
    <row r="984" spans="2:4">
      <c r="B984"/>
      <c r="C984"/>
      <c r="D984" s="267"/>
    </row>
    <row r="985" spans="2:4">
      <c r="B985"/>
      <c r="C985"/>
      <c r="D985" s="267"/>
    </row>
    <row r="986" spans="2:4">
      <c r="B986"/>
      <c r="C986"/>
      <c r="D986" s="267"/>
    </row>
    <row r="987" spans="2:4">
      <c r="B987"/>
      <c r="C987"/>
      <c r="D987" s="267"/>
    </row>
    <row r="988" spans="2:4">
      <c r="B988"/>
      <c r="C988"/>
      <c r="D988" s="267"/>
    </row>
    <row r="989" spans="2:4">
      <c r="B989"/>
      <c r="C989"/>
      <c r="D989" s="267"/>
    </row>
    <row r="990" spans="2:4">
      <c r="B990"/>
      <c r="C990"/>
      <c r="D990" s="267"/>
    </row>
    <row r="991" spans="2:4">
      <c r="B991"/>
      <c r="C991"/>
      <c r="D991" s="267"/>
    </row>
    <row r="992" spans="2:4">
      <c r="B992"/>
      <c r="C992"/>
      <c r="D992" s="267"/>
    </row>
    <row r="993" spans="2:4">
      <c r="B993"/>
      <c r="C993"/>
      <c r="D993" s="267"/>
    </row>
    <row r="994" spans="2:4">
      <c r="B994"/>
      <c r="C994"/>
      <c r="D994" s="267"/>
    </row>
    <row r="995" spans="2:4">
      <c r="B995"/>
      <c r="C995"/>
      <c r="D995" s="267"/>
    </row>
    <row r="996" spans="2:4">
      <c r="B996"/>
      <c r="C996"/>
      <c r="D996" s="267"/>
    </row>
    <row r="997" spans="2:4">
      <c r="B997"/>
      <c r="C997"/>
      <c r="D997" s="267"/>
    </row>
    <row r="998" spans="2:4">
      <c r="B998"/>
      <c r="C998"/>
      <c r="D998" s="267"/>
    </row>
    <row r="999" spans="2:4">
      <c r="B999"/>
      <c r="C999"/>
      <c r="D999" s="267"/>
    </row>
    <row r="1000" spans="2:4">
      <c r="B1000"/>
      <c r="C1000"/>
      <c r="D1000" s="267"/>
    </row>
    <row r="1001" spans="2:4">
      <c r="B1001"/>
      <c r="C1001"/>
      <c r="D1001" s="267"/>
    </row>
    <row r="1002" spans="2:4">
      <c r="B1002"/>
      <c r="C1002"/>
      <c r="D1002" s="267"/>
    </row>
    <row r="1003" spans="2:4">
      <c r="B1003"/>
      <c r="C1003"/>
      <c r="D1003" s="267"/>
    </row>
    <row r="1004" spans="2:4">
      <c r="B1004"/>
      <c r="C1004"/>
      <c r="D1004" s="267"/>
    </row>
    <row r="1005" spans="2:4">
      <c r="B1005"/>
      <c r="C1005"/>
      <c r="D1005" s="267"/>
    </row>
    <row r="1006" spans="2:4">
      <c r="B1006"/>
      <c r="C1006"/>
      <c r="D1006" s="267"/>
    </row>
    <row r="1007" spans="2:4">
      <c r="B1007"/>
      <c r="C1007"/>
      <c r="D1007" s="267"/>
    </row>
    <row r="1008" spans="2:4">
      <c r="B1008"/>
      <c r="C1008"/>
      <c r="D1008" s="267"/>
    </row>
    <row r="1009" spans="2:4">
      <c r="B1009"/>
      <c r="C1009"/>
      <c r="D1009" s="267"/>
    </row>
    <row r="1010" spans="2:4">
      <c r="B1010"/>
      <c r="C1010"/>
      <c r="D1010" s="267"/>
    </row>
    <row r="1011" spans="2:4">
      <c r="B1011"/>
      <c r="C1011"/>
      <c r="D1011" s="267"/>
    </row>
    <row r="1012" spans="2:4">
      <c r="B1012"/>
      <c r="C1012"/>
      <c r="D1012" s="267"/>
    </row>
    <row r="1013" spans="2:4">
      <c r="B1013"/>
      <c r="C1013"/>
      <c r="D1013" s="267"/>
    </row>
    <row r="1014" spans="2:4">
      <c r="B1014"/>
      <c r="C1014"/>
      <c r="D1014" s="267"/>
    </row>
    <row r="1015" spans="2:4">
      <c r="B1015"/>
      <c r="C1015"/>
      <c r="D1015" s="267"/>
    </row>
    <row r="1016" spans="2:4">
      <c r="B1016"/>
      <c r="C1016"/>
      <c r="D1016" s="267"/>
    </row>
    <row r="1017" spans="2:4">
      <c r="B1017"/>
      <c r="C1017"/>
      <c r="D1017" s="267"/>
    </row>
    <row r="1018" spans="2:4">
      <c r="B1018"/>
      <c r="C1018"/>
      <c r="D1018" s="267"/>
    </row>
    <row r="1019" spans="2:4">
      <c r="B1019"/>
      <c r="C1019"/>
      <c r="D1019" s="267"/>
    </row>
    <row r="1020" spans="2:4">
      <c r="B1020"/>
      <c r="C1020"/>
      <c r="D1020" s="267"/>
    </row>
    <row r="1021" spans="2:4">
      <c r="B1021"/>
      <c r="C1021"/>
      <c r="D1021" s="267"/>
    </row>
    <row r="1022" spans="2:4">
      <c r="B1022"/>
      <c r="C1022"/>
      <c r="D1022" s="267"/>
    </row>
    <row r="1023" spans="2:4">
      <c r="B1023"/>
      <c r="C1023"/>
      <c r="D1023" s="267"/>
    </row>
    <row r="1024" spans="2:4">
      <c r="B1024"/>
      <c r="C1024"/>
      <c r="D1024" s="267"/>
    </row>
    <row r="1025" spans="2:4">
      <c r="B1025"/>
      <c r="C1025"/>
      <c r="D1025" s="267"/>
    </row>
    <row r="1026" spans="2:4">
      <c r="B1026"/>
      <c r="C1026"/>
      <c r="D1026" s="267"/>
    </row>
    <row r="1027" spans="2:4">
      <c r="B1027"/>
      <c r="C1027"/>
      <c r="D1027" s="267"/>
    </row>
    <row r="1028" spans="2:4">
      <c r="B1028"/>
      <c r="C1028"/>
      <c r="D1028" s="267"/>
    </row>
    <row r="1029" spans="2:4">
      <c r="B1029"/>
      <c r="C1029"/>
      <c r="D1029" s="267"/>
    </row>
    <row r="1030" spans="2:4">
      <c r="B1030"/>
      <c r="C1030"/>
      <c r="D1030" s="267"/>
    </row>
    <row r="1031" spans="2:4">
      <c r="B1031"/>
      <c r="C1031"/>
      <c r="D1031" s="267"/>
    </row>
    <row r="1032" spans="2:4">
      <c r="B1032"/>
      <c r="C1032"/>
      <c r="D1032" s="267"/>
    </row>
    <row r="1033" spans="2:4">
      <c r="B1033"/>
      <c r="C1033"/>
      <c r="D1033" s="267"/>
    </row>
    <row r="1034" spans="2:4">
      <c r="B1034"/>
      <c r="C1034"/>
      <c r="D1034" s="267"/>
    </row>
    <row r="1035" spans="2:4">
      <c r="B1035"/>
      <c r="C1035"/>
      <c r="D1035" s="267"/>
    </row>
    <row r="1036" spans="2:4">
      <c r="B1036"/>
      <c r="C1036"/>
      <c r="D1036" s="267"/>
    </row>
    <row r="1037" spans="2:4">
      <c r="B1037"/>
      <c r="C1037"/>
      <c r="D1037" s="267"/>
    </row>
    <row r="1038" spans="2:4">
      <c r="B1038"/>
      <c r="C1038"/>
      <c r="D1038" s="267"/>
    </row>
    <row r="1039" spans="2:4">
      <c r="B1039"/>
      <c r="C1039"/>
      <c r="D1039" s="267"/>
    </row>
    <row r="1040" spans="2:4">
      <c r="B1040"/>
      <c r="C1040"/>
      <c r="D1040" s="267"/>
    </row>
    <row r="1041" spans="2:4">
      <c r="B1041"/>
      <c r="C1041"/>
      <c r="D1041" s="267"/>
    </row>
    <row r="1042" spans="2:4">
      <c r="B1042"/>
      <c r="C1042"/>
      <c r="D1042" s="267"/>
    </row>
    <row r="1043" spans="2:4">
      <c r="B1043"/>
      <c r="C1043"/>
      <c r="D1043" s="267"/>
    </row>
    <row r="1044" spans="2:4">
      <c r="B1044"/>
      <c r="C1044"/>
      <c r="D1044" s="267"/>
    </row>
    <row r="1045" spans="2:4">
      <c r="B1045"/>
      <c r="C1045"/>
      <c r="D1045" s="267"/>
    </row>
    <row r="1046" spans="2:4">
      <c r="B1046"/>
      <c r="C1046"/>
      <c r="D1046" s="267"/>
    </row>
    <row r="1047" spans="2:4">
      <c r="B1047"/>
      <c r="C1047"/>
      <c r="D1047" s="267"/>
    </row>
    <row r="1048" spans="2:4">
      <c r="B1048"/>
      <c r="C1048"/>
      <c r="D1048" s="267"/>
    </row>
    <row r="1049" spans="2:4">
      <c r="B1049"/>
      <c r="C1049"/>
      <c r="D1049" s="267"/>
    </row>
    <row r="1050" spans="2:4">
      <c r="B1050"/>
      <c r="C1050"/>
      <c r="D1050" s="267"/>
    </row>
    <row r="1051" spans="2:4">
      <c r="B1051"/>
      <c r="C1051"/>
      <c r="D1051" s="267"/>
    </row>
    <row r="1052" spans="2:4">
      <c r="B1052"/>
      <c r="C1052"/>
      <c r="D1052" s="267"/>
    </row>
    <row r="1053" spans="2:4">
      <c r="B1053"/>
      <c r="C1053"/>
      <c r="D1053" s="267"/>
    </row>
    <row r="1054" spans="2:4">
      <c r="B1054"/>
      <c r="C1054"/>
      <c r="D1054" s="267"/>
    </row>
    <row r="1055" spans="2:4">
      <c r="B1055"/>
      <c r="C1055"/>
      <c r="D1055" s="267"/>
    </row>
    <row r="1056" spans="2:4">
      <c r="B1056"/>
      <c r="C1056"/>
      <c r="D1056" s="267"/>
    </row>
    <row r="1057" spans="2:4">
      <c r="B1057"/>
      <c r="C1057"/>
      <c r="D1057" s="267"/>
    </row>
    <row r="1058" spans="2:4">
      <c r="B1058"/>
      <c r="C1058"/>
      <c r="D1058" s="267"/>
    </row>
    <row r="1059" spans="2:4">
      <c r="B1059"/>
      <c r="C1059"/>
      <c r="D1059" s="267"/>
    </row>
    <row r="1060" spans="2:4">
      <c r="B1060"/>
      <c r="C1060"/>
      <c r="D1060" s="267"/>
    </row>
    <row r="1061" spans="2:4">
      <c r="B1061"/>
      <c r="C1061"/>
      <c r="D1061" s="267"/>
    </row>
    <row r="1062" spans="2:4">
      <c r="B1062"/>
      <c r="C1062"/>
      <c r="D1062" s="267"/>
    </row>
    <row r="1063" spans="2:4">
      <c r="B1063"/>
      <c r="C1063"/>
      <c r="D1063" s="267"/>
    </row>
    <row r="1064" spans="2:4">
      <c r="B1064"/>
      <c r="C1064"/>
      <c r="D1064" s="267"/>
    </row>
    <row r="1065" spans="2:4">
      <c r="B1065"/>
      <c r="C1065"/>
      <c r="D1065" s="267"/>
    </row>
    <row r="1066" spans="2:4">
      <c r="B1066"/>
      <c r="C1066"/>
      <c r="D1066" s="267"/>
    </row>
    <row r="1067" spans="2:4">
      <c r="B1067"/>
      <c r="C1067"/>
      <c r="D1067" s="267"/>
    </row>
    <row r="1068" spans="2:4">
      <c r="B1068"/>
      <c r="C1068"/>
      <c r="D1068" s="267"/>
    </row>
    <row r="1069" spans="2:4">
      <c r="B1069"/>
      <c r="C1069"/>
      <c r="D1069" s="267"/>
    </row>
    <row r="1070" spans="2:4">
      <c r="B1070"/>
      <c r="C1070"/>
      <c r="D1070" s="267"/>
    </row>
    <row r="1071" spans="2:4">
      <c r="B1071"/>
      <c r="C1071"/>
      <c r="D1071" s="267"/>
    </row>
    <row r="1072" spans="2:4">
      <c r="B1072"/>
      <c r="C1072"/>
      <c r="D1072" s="267"/>
    </row>
    <row r="1073" spans="2:4">
      <c r="B1073"/>
      <c r="C1073"/>
      <c r="D1073" s="267"/>
    </row>
    <row r="1074" spans="2:4">
      <c r="B1074"/>
      <c r="C1074"/>
      <c r="D1074" s="267"/>
    </row>
    <row r="1075" spans="2:4">
      <c r="B1075"/>
      <c r="C1075"/>
      <c r="D1075" s="267"/>
    </row>
    <row r="1076" spans="2:4">
      <c r="B1076"/>
      <c r="C1076"/>
      <c r="D1076" s="267"/>
    </row>
    <row r="1077" spans="2:4">
      <c r="B1077"/>
      <c r="C1077"/>
      <c r="D1077" s="267"/>
    </row>
    <row r="1078" spans="2:4">
      <c r="B1078"/>
      <c r="C1078"/>
      <c r="D1078" s="267"/>
    </row>
    <row r="1079" spans="2:4">
      <c r="B1079"/>
      <c r="C1079"/>
      <c r="D1079" s="267"/>
    </row>
    <row r="1080" spans="2:4">
      <c r="B1080"/>
      <c r="C1080"/>
      <c r="D1080" s="267"/>
    </row>
    <row r="1081" spans="2:4">
      <c r="B1081"/>
      <c r="C1081"/>
      <c r="D1081" s="267"/>
    </row>
    <row r="1082" spans="2:4">
      <c r="B1082"/>
      <c r="C1082"/>
      <c r="D1082" s="267"/>
    </row>
    <row r="1083" spans="2:4">
      <c r="B1083"/>
      <c r="C1083"/>
      <c r="D1083" s="267"/>
    </row>
    <row r="1084" spans="2:4">
      <c r="B1084"/>
      <c r="C1084"/>
      <c r="D1084" s="267"/>
    </row>
    <row r="1085" spans="2:4">
      <c r="B1085"/>
      <c r="C1085"/>
      <c r="D1085" s="267"/>
    </row>
    <row r="1086" spans="2:4">
      <c r="B1086"/>
      <c r="C1086"/>
      <c r="D1086" s="267"/>
    </row>
    <row r="1087" spans="2:4">
      <c r="B1087"/>
      <c r="C1087"/>
      <c r="D1087" s="267"/>
    </row>
    <row r="1088" spans="2:4">
      <c r="B1088"/>
      <c r="C1088"/>
      <c r="D1088" s="267"/>
    </row>
    <row r="1089" spans="2:4">
      <c r="B1089"/>
      <c r="C1089"/>
      <c r="D1089" s="267"/>
    </row>
    <row r="1090" spans="2:4">
      <c r="B1090"/>
      <c r="C1090"/>
      <c r="D1090" s="267"/>
    </row>
    <row r="1091" spans="2:4">
      <c r="B1091"/>
      <c r="C1091"/>
      <c r="D1091" s="267"/>
    </row>
    <row r="1092" spans="2:4">
      <c r="B1092"/>
      <c r="C1092"/>
      <c r="D1092" s="267"/>
    </row>
    <row r="1093" spans="2:4">
      <c r="B1093"/>
      <c r="C1093"/>
      <c r="D1093" s="267"/>
    </row>
    <row r="1094" spans="2:4">
      <c r="B1094"/>
      <c r="C1094"/>
      <c r="D1094" s="267"/>
    </row>
    <row r="1095" spans="2:4">
      <c r="B1095"/>
      <c r="C1095"/>
      <c r="D1095" s="267"/>
    </row>
    <row r="1096" spans="2:4">
      <c r="B1096"/>
      <c r="C1096"/>
      <c r="D1096" s="267"/>
    </row>
    <row r="1097" spans="2:4">
      <c r="B1097"/>
      <c r="C1097"/>
      <c r="D1097" s="267"/>
    </row>
    <row r="1098" spans="2:4">
      <c r="B1098"/>
      <c r="C1098"/>
      <c r="D1098" s="267"/>
    </row>
    <row r="1099" spans="2:4">
      <c r="B1099"/>
      <c r="C1099"/>
      <c r="D1099" s="267"/>
    </row>
    <row r="1100" spans="2:4">
      <c r="B1100"/>
      <c r="C1100"/>
      <c r="D1100" s="267"/>
    </row>
    <row r="1101" spans="2:4">
      <c r="B1101"/>
      <c r="C1101"/>
      <c r="D1101" s="267"/>
    </row>
    <row r="1102" spans="2:4">
      <c r="B1102"/>
      <c r="C1102"/>
      <c r="D1102" s="267"/>
    </row>
    <row r="1103" spans="2:4">
      <c r="B1103"/>
      <c r="C1103"/>
      <c r="D1103" s="267"/>
    </row>
    <row r="1104" spans="2:4">
      <c r="B1104"/>
      <c r="C1104"/>
      <c r="D1104" s="267"/>
    </row>
    <row r="1105" spans="2:4">
      <c r="B1105"/>
      <c r="C1105"/>
      <c r="D1105" s="267"/>
    </row>
    <row r="1106" spans="2:4">
      <c r="B1106"/>
      <c r="C1106"/>
      <c r="D1106" s="267"/>
    </row>
    <row r="1107" spans="2:4">
      <c r="B1107"/>
      <c r="C1107"/>
      <c r="D1107" s="267"/>
    </row>
    <row r="1108" spans="2:4">
      <c r="B1108"/>
      <c r="C1108"/>
      <c r="D1108" s="267"/>
    </row>
    <row r="1109" spans="2:4">
      <c r="B1109"/>
      <c r="C1109"/>
      <c r="D1109" s="267"/>
    </row>
    <row r="1110" spans="2:4">
      <c r="B1110"/>
      <c r="C1110"/>
      <c r="D1110" s="267"/>
    </row>
    <row r="1111" spans="2:4">
      <c r="B1111"/>
      <c r="C1111"/>
      <c r="D1111" s="267"/>
    </row>
    <row r="1112" spans="2:4">
      <c r="B1112"/>
      <c r="C1112"/>
      <c r="D1112" s="267"/>
    </row>
    <row r="1113" spans="2:4">
      <c r="B1113"/>
      <c r="C1113"/>
      <c r="D1113" s="267"/>
    </row>
    <row r="1114" spans="2:4">
      <c r="B1114"/>
      <c r="C1114"/>
      <c r="D1114" s="267"/>
    </row>
    <row r="1115" spans="2:4">
      <c r="B1115"/>
      <c r="C1115"/>
      <c r="D1115" s="267"/>
    </row>
    <row r="1116" spans="2:4">
      <c r="B1116"/>
      <c r="C1116"/>
      <c r="D1116" s="267"/>
    </row>
    <row r="1117" spans="2:4">
      <c r="B1117"/>
      <c r="C1117"/>
      <c r="D1117" s="267"/>
    </row>
    <row r="1118" spans="2:4">
      <c r="B1118"/>
      <c r="C1118"/>
      <c r="D1118" s="267"/>
    </row>
    <row r="1119" spans="2:4">
      <c r="B1119"/>
      <c r="C1119"/>
      <c r="D1119" s="267"/>
    </row>
    <row r="1120" spans="2:4">
      <c r="B1120"/>
      <c r="C1120"/>
      <c r="D1120" s="267"/>
    </row>
    <row r="1121" spans="2:4">
      <c r="B1121"/>
      <c r="C1121"/>
      <c r="D1121" s="267"/>
    </row>
    <row r="1122" spans="2:4">
      <c r="B1122"/>
      <c r="C1122"/>
      <c r="D1122" s="267"/>
    </row>
    <row r="1123" spans="2:4">
      <c r="B1123"/>
      <c r="C1123"/>
      <c r="D1123" s="267"/>
    </row>
    <row r="1124" spans="2:4">
      <c r="B1124"/>
      <c r="C1124"/>
      <c r="D1124" s="267"/>
    </row>
    <row r="1125" spans="2:4">
      <c r="B1125"/>
      <c r="C1125"/>
      <c r="D1125" s="267"/>
    </row>
    <row r="1126" spans="2:4">
      <c r="B1126"/>
      <c r="C1126"/>
      <c r="D1126" s="267"/>
    </row>
    <row r="1127" spans="2:4">
      <c r="B1127"/>
      <c r="C1127"/>
      <c r="D1127" s="267"/>
    </row>
    <row r="1128" spans="2:4">
      <c r="B1128"/>
      <c r="C1128"/>
      <c r="D1128" s="267"/>
    </row>
    <row r="1129" spans="2:4">
      <c r="B1129"/>
      <c r="C1129"/>
      <c r="D1129" s="267"/>
    </row>
    <row r="1130" spans="2:4">
      <c r="B1130"/>
      <c r="C1130"/>
      <c r="D1130" s="267"/>
    </row>
    <row r="1131" spans="2:4">
      <c r="B1131"/>
      <c r="C1131"/>
      <c r="D1131" s="267"/>
    </row>
    <row r="1132" spans="2:4">
      <c r="B1132"/>
      <c r="C1132"/>
      <c r="D1132" s="267"/>
    </row>
    <row r="1133" spans="2:4">
      <c r="B1133"/>
      <c r="C1133"/>
      <c r="D1133" s="267"/>
    </row>
    <row r="1134" spans="2:4">
      <c r="B1134"/>
      <c r="C1134"/>
      <c r="D1134" s="267"/>
    </row>
    <row r="1135" spans="2:4">
      <c r="B1135"/>
      <c r="C1135"/>
      <c r="D1135" s="267"/>
    </row>
    <row r="1136" spans="2:4">
      <c r="B1136"/>
      <c r="C1136"/>
      <c r="D1136" s="267"/>
    </row>
    <row r="1137" spans="2:4">
      <c r="B1137"/>
      <c r="C1137"/>
      <c r="D1137" s="267"/>
    </row>
    <row r="1138" spans="2:4">
      <c r="B1138"/>
      <c r="C1138"/>
      <c r="D1138" s="267"/>
    </row>
    <row r="1139" spans="2:4">
      <c r="B1139"/>
      <c r="C1139"/>
      <c r="D1139" s="267"/>
    </row>
    <row r="1140" spans="2:4">
      <c r="B1140"/>
      <c r="C1140"/>
      <c r="D1140" s="267"/>
    </row>
    <row r="1141" spans="2:4">
      <c r="B1141"/>
      <c r="C1141"/>
      <c r="D1141" s="267"/>
    </row>
    <row r="1142" spans="2:4">
      <c r="B1142"/>
      <c r="C1142"/>
      <c r="D1142" s="267"/>
    </row>
    <row r="1143" spans="2:4">
      <c r="B1143"/>
      <c r="C1143"/>
      <c r="D1143" s="267"/>
    </row>
    <row r="1144" spans="2:4">
      <c r="B1144"/>
      <c r="C1144"/>
      <c r="D1144" s="267"/>
    </row>
    <row r="1145" spans="2:4">
      <c r="B1145"/>
      <c r="C1145"/>
      <c r="D1145" s="267"/>
    </row>
    <row r="1146" spans="2:4">
      <c r="B1146"/>
      <c r="C1146"/>
      <c r="D1146" s="267"/>
    </row>
    <row r="1147" spans="2:4">
      <c r="B1147"/>
      <c r="C1147"/>
      <c r="D1147" s="267"/>
    </row>
    <row r="1148" spans="2:4">
      <c r="B1148"/>
      <c r="C1148"/>
      <c r="D1148" s="267"/>
    </row>
    <row r="1149" spans="2:4">
      <c r="B1149"/>
      <c r="C1149"/>
      <c r="D1149" s="267"/>
    </row>
    <row r="1150" spans="2:4">
      <c r="B1150"/>
      <c r="C1150"/>
      <c r="D1150" s="267"/>
    </row>
    <row r="1151" spans="2:4">
      <c r="B1151"/>
      <c r="C1151"/>
      <c r="D1151" s="267"/>
    </row>
    <row r="1152" spans="2:4">
      <c r="B1152"/>
      <c r="C1152"/>
      <c r="D1152" s="267"/>
    </row>
    <row r="1153" spans="2:4">
      <c r="B1153"/>
      <c r="C1153"/>
      <c r="D1153" s="267"/>
    </row>
    <row r="1154" spans="2:4">
      <c r="B1154"/>
      <c r="C1154"/>
      <c r="D1154" s="267"/>
    </row>
    <row r="1155" spans="2:4">
      <c r="B1155"/>
      <c r="C1155"/>
      <c r="D1155" s="267"/>
    </row>
    <row r="1156" spans="2:4">
      <c r="B1156"/>
      <c r="C1156"/>
      <c r="D1156" s="267"/>
    </row>
    <row r="1157" spans="2:4">
      <c r="B1157"/>
      <c r="C1157"/>
      <c r="D1157" s="267"/>
    </row>
    <row r="1158" spans="2:4">
      <c r="B1158"/>
      <c r="C1158"/>
      <c r="D1158" s="267"/>
    </row>
    <row r="1159" spans="2:4">
      <c r="B1159"/>
      <c r="C1159"/>
      <c r="D1159" s="267"/>
    </row>
    <row r="1160" spans="2:4">
      <c r="B1160"/>
      <c r="C1160"/>
      <c r="D1160" s="267"/>
    </row>
    <row r="1161" spans="2:4">
      <c r="B1161"/>
      <c r="C1161"/>
      <c r="D1161" s="267"/>
    </row>
    <row r="1162" spans="2:4">
      <c r="B1162"/>
      <c r="C1162"/>
      <c r="D1162" s="267"/>
    </row>
    <row r="1163" spans="2:4">
      <c r="B1163"/>
      <c r="C1163"/>
      <c r="D1163" s="267"/>
    </row>
    <row r="1164" spans="2:4">
      <c r="B1164"/>
      <c r="C1164"/>
      <c r="D1164" s="267"/>
    </row>
    <row r="1165" spans="2:4">
      <c r="B1165"/>
      <c r="C1165"/>
      <c r="D1165" s="267"/>
    </row>
    <row r="1166" spans="2:4">
      <c r="B1166"/>
      <c r="C1166"/>
      <c r="D1166" s="267"/>
    </row>
    <row r="1167" spans="2:4">
      <c r="B1167"/>
      <c r="C1167"/>
      <c r="D1167" s="267"/>
    </row>
    <row r="1168" spans="2:4">
      <c r="B1168"/>
      <c r="C1168"/>
      <c r="D1168" s="267"/>
    </row>
    <row r="1169" spans="2:4">
      <c r="B1169"/>
      <c r="C1169"/>
      <c r="D1169" s="267"/>
    </row>
    <row r="1170" spans="2:4">
      <c r="B1170"/>
      <c r="C1170"/>
      <c r="D1170" s="267"/>
    </row>
    <row r="1171" spans="2:4">
      <c r="B1171"/>
      <c r="C1171"/>
      <c r="D1171" s="267"/>
    </row>
    <row r="1172" spans="2:4">
      <c r="B1172"/>
      <c r="C1172"/>
      <c r="D1172" s="267"/>
    </row>
    <row r="1173" spans="2:4">
      <c r="B1173"/>
      <c r="C1173"/>
      <c r="D1173" s="267"/>
    </row>
    <row r="1174" spans="2:4">
      <c r="B1174"/>
      <c r="C1174"/>
      <c r="D1174" s="267"/>
    </row>
    <row r="1175" spans="2:4">
      <c r="B1175"/>
      <c r="C1175"/>
      <c r="D1175" s="267"/>
    </row>
    <row r="1176" spans="2:4">
      <c r="B1176"/>
      <c r="C1176"/>
      <c r="D1176" s="267"/>
    </row>
    <row r="1177" spans="2:4">
      <c r="B1177"/>
      <c r="C1177"/>
      <c r="D1177" s="267"/>
    </row>
    <row r="1178" spans="2:4">
      <c r="B1178"/>
      <c r="C1178"/>
      <c r="D1178" s="267"/>
    </row>
    <row r="1179" spans="2:4">
      <c r="B1179"/>
      <c r="C1179"/>
      <c r="D1179" s="267"/>
    </row>
    <row r="1180" spans="2:4">
      <c r="B1180"/>
      <c r="C1180"/>
      <c r="D1180" s="267"/>
    </row>
    <row r="1181" spans="2:4">
      <c r="B1181"/>
      <c r="C1181"/>
      <c r="D1181" s="267"/>
    </row>
    <row r="1182" spans="2:4">
      <c r="B1182"/>
      <c r="C1182"/>
      <c r="D1182" s="267"/>
    </row>
    <row r="1183" spans="2:4">
      <c r="B1183"/>
      <c r="C1183"/>
      <c r="D1183" s="267"/>
    </row>
    <row r="1184" spans="2:4">
      <c r="B1184"/>
      <c r="C1184"/>
      <c r="D1184" s="267"/>
    </row>
    <row r="1185" spans="2:4">
      <c r="B1185"/>
      <c r="C1185"/>
      <c r="D1185" s="267"/>
    </row>
    <row r="1186" spans="2:4">
      <c r="B1186"/>
      <c r="C1186"/>
      <c r="D1186" s="267"/>
    </row>
    <row r="1187" spans="2:4">
      <c r="B1187"/>
      <c r="C1187"/>
      <c r="D1187" s="267"/>
    </row>
    <row r="1188" spans="2:4">
      <c r="B1188"/>
      <c r="C1188"/>
      <c r="D1188" s="267"/>
    </row>
    <row r="1189" spans="2:4">
      <c r="B1189"/>
      <c r="C1189"/>
      <c r="D1189" s="267"/>
    </row>
    <row r="1190" spans="2:4">
      <c r="B1190"/>
      <c r="C1190"/>
      <c r="D1190" s="267"/>
    </row>
    <row r="1191" spans="2:4">
      <c r="B1191"/>
      <c r="C1191"/>
      <c r="D1191" s="267"/>
    </row>
    <row r="1192" spans="2:4">
      <c r="B1192"/>
      <c r="C1192"/>
      <c r="D1192" s="267"/>
    </row>
    <row r="1193" spans="2:4">
      <c r="B1193"/>
      <c r="C1193"/>
      <c r="D1193" s="267"/>
    </row>
    <row r="1194" spans="2:4">
      <c r="B1194"/>
      <c r="C1194"/>
      <c r="D1194" s="267"/>
    </row>
    <row r="1195" spans="2:4">
      <c r="B1195"/>
      <c r="C1195"/>
      <c r="D1195" s="267"/>
    </row>
    <row r="1196" spans="2:4">
      <c r="B1196"/>
      <c r="C1196"/>
      <c r="D1196" s="267"/>
    </row>
    <row r="1197" spans="2:4">
      <c r="B1197"/>
      <c r="C1197"/>
      <c r="D1197" s="267"/>
    </row>
    <row r="1198" spans="2:4">
      <c r="B1198"/>
      <c r="C1198"/>
      <c r="D1198" s="267"/>
    </row>
    <row r="1199" spans="2:4">
      <c r="B1199"/>
      <c r="C1199"/>
      <c r="D1199" s="267"/>
    </row>
    <row r="1200" spans="2:4">
      <c r="B1200"/>
      <c r="C1200"/>
      <c r="D1200" s="267"/>
    </row>
    <row r="1201" spans="2:4">
      <c r="B1201"/>
      <c r="C1201"/>
      <c r="D1201" s="267"/>
    </row>
    <row r="1202" spans="2:4">
      <c r="B1202"/>
      <c r="C1202"/>
      <c r="D1202" s="267"/>
    </row>
    <row r="1203" spans="2:4">
      <c r="B1203"/>
      <c r="C1203"/>
      <c r="D1203" s="267"/>
    </row>
    <row r="1204" spans="2:4">
      <c r="B1204"/>
      <c r="C1204"/>
      <c r="D1204" s="267"/>
    </row>
    <row r="1205" spans="2:4">
      <c r="B1205"/>
      <c r="C1205"/>
      <c r="D1205" s="267"/>
    </row>
    <row r="1206" spans="2:4">
      <c r="B1206"/>
      <c r="C1206"/>
      <c r="D1206" s="267"/>
    </row>
    <row r="1207" spans="2:4">
      <c r="B1207"/>
      <c r="C1207"/>
      <c r="D1207" s="267"/>
    </row>
    <row r="1208" spans="2:4">
      <c r="B1208"/>
      <c r="C1208"/>
      <c r="D1208" s="267"/>
    </row>
    <row r="1209" spans="2:4">
      <c r="B1209"/>
      <c r="C1209"/>
      <c r="D1209" s="267"/>
    </row>
    <row r="1210" spans="2:4">
      <c r="B1210"/>
      <c r="C1210"/>
      <c r="D1210" s="267"/>
    </row>
    <row r="1211" spans="2:4">
      <c r="B1211"/>
      <c r="C1211"/>
      <c r="D1211" s="267"/>
    </row>
    <row r="1212" spans="2:4">
      <c r="B1212"/>
      <c r="C1212"/>
      <c r="D1212" s="267"/>
    </row>
    <row r="1213" spans="2:4">
      <c r="B1213"/>
      <c r="C1213"/>
      <c r="D1213" s="267"/>
    </row>
    <row r="1214" spans="2:4">
      <c r="B1214"/>
      <c r="C1214"/>
      <c r="D1214" s="267"/>
    </row>
    <row r="1215" spans="2:4">
      <c r="B1215"/>
      <c r="C1215"/>
      <c r="D1215" s="267"/>
    </row>
    <row r="1216" spans="2:4">
      <c r="B1216"/>
      <c r="C1216"/>
      <c r="D1216" s="267"/>
    </row>
    <row r="1217" spans="2:4">
      <c r="B1217"/>
      <c r="C1217"/>
      <c r="D1217" s="267"/>
    </row>
    <row r="1218" spans="2:4">
      <c r="B1218"/>
      <c r="C1218"/>
      <c r="D1218" s="267"/>
    </row>
    <row r="1219" spans="2:4">
      <c r="B1219"/>
      <c r="C1219"/>
      <c r="D1219" s="267"/>
    </row>
    <row r="1220" spans="2:4">
      <c r="B1220"/>
      <c r="C1220"/>
      <c r="D1220" s="267"/>
    </row>
    <row r="1221" spans="2:4">
      <c r="B1221"/>
      <c r="C1221"/>
      <c r="D1221" s="267"/>
    </row>
    <row r="1222" spans="2:4">
      <c r="B1222"/>
      <c r="C1222"/>
      <c r="D1222" s="267"/>
    </row>
    <row r="1223" spans="2:4">
      <c r="B1223"/>
      <c r="C1223"/>
      <c r="D1223" s="267"/>
    </row>
    <row r="1224" spans="2:4">
      <c r="B1224"/>
      <c r="C1224"/>
      <c r="D1224" s="267"/>
    </row>
    <row r="1225" spans="2:4">
      <c r="B1225"/>
      <c r="C1225"/>
      <c r="D1225" s="267"/>
    </row>
    <row r="1226" spans="2:4">
      <c r="B1226"/>
      <c r="C1226"/>
      <c r="D1226" s="267"/>
    </row>
    <row r="1227" spans="2:4">
      <c r="B1227"/>
      <c r="C1227"/>
      <c r="D1227" s="267"/>
    </row>
    <row r="1228" spans="2:4">
      <c r="B1228"/>
      <c r="C1228"/>
      <c r="D1228" s="267"/>
    </row>
    <row r="1229" spans="2:4">
      <c r="B1229"/>
      <c r="C1229"/>
      <c r="D1229" s="267"/>
    </row>
    <row r="1230" spans="2:4">
      <c r="B1230"/>
      <c r="C1230"/>
      <c r="D1230" s="267"/>
    </row>
    <row r="1231" spans="2:4">
      <c r="B1231"/>
      <c r="C1231"/>
      <c r="D1231" s="267"/>
    </row>
    <row r="1232" spans="2:4">
      <c r="B1232"/>
      <c r="C1232"/>
      <c r="D1232" s="267"/>
    </row>
    <row r="1233" spans="2:4">
      <c r="B1233"/>
      <c r="C1233"/>
      <c r="D1233" s="267"/>
    </row>
    <row r="1234" spans="2:4">
      <c r="B1234"/>
      <c r="C1234"/>
      <c r="D1234" s="267"/>
    </row>
    <row r="1235" spans="2:4">
      <c r="B1235"/>
      <c r="C1235"/>
      <c r="D1235" s="267"/>
    </row>
    <row r="1236" spans="2:4">
      <c r="B1236"/>
      <c r="C1236"/>
      <c r="D1236" s="267"/>
    </row>
    <row r="1237" spans="2:4">
      <c r="B1237"/>
      <c r="C1237"/>
      <c r="D1237" s="267"/>
    </row>
    <row r="1238" spans="2:4">
      <c r="B1238"/>
      <c r="C1238"/>
      <c r="D1238" s="267"/>
    </row>
    <row r="1239" spans="2:4">
      <c r="B1239"/>
      <c r="C1239"/>
      <c r="D1239" s="267"/>
    </row>
    <row r="1240" spans="2:4">
      <c r="B1240"/>
      <c r="C1240"/>
      <c r="D1240" s="267"/>
    </row>
    <row r="1241" spans="2:4">
      <c r="B1241"/>
      <c r="C1241"/>
      <c r="D1241" s="267"/>
    </row>
    <row r="1242" spans="2:4">
      <c r="B1242"/>
      <c r="C1242"/>
      <c r="D1242" s="267"/>
    </row>
    <row r="1243" spans="2:4">
      <c r="B1243"/>
      <c r="C1243"/>
      <c r="D1243" s="267"/>
    </row>
    <row r="1244" spans="2:4">
      <c r="B1244"/>
      <c r="C1244"/>
      <c r="D1244" s="267"/>
    </row>
    <row r="1245" spans="2:4">
      <c r="B1245"/>
      <c r="C1245"/>
      <c r="D1245" s="267"/>
    </row>
    <row r="1246" spans="2:4">
      <c r="B1246"/>
      <c r="C1246"/>
      <c r="D1246" s="267"/>
    </row>
    <row r="1247" spans="2:4">
      <c r="B1247"/>
      <c r="C1247"/>
      <c r="D1247" s="267"/>
    </row>
    <row r="1248" spans="2:4">
      <c r="B1248"/>
      <c r="C1248"/>
      <c r="D1248" s="267"/>
    </row>
    <row r="1249" spans="2:4">
      <c r="B1249"/>
      <c r="C1249"/>
      <c r="D1249" s="267"/>
    </row>
    <row r="1250" spans="2:4">
      <c r="B1250"/>
      <c r="C1250"/>
      <c r="D1250" s="267"/>
    </row>
    <row r="1251" spans="2:4">
      <c r="B1251"/>
      <c r="C1251"/>
      <c r="D1251" s="267"/>
    </row>
    <row r="1252" spans="2:4">
      <c r="B1252"/>
      <c r="C1252"/>
      <c r="D1252" s="267"/>
    </row>
    <row r="1253" spans="2:4">
      <c r="B1253"/>
      <c r="C1253"/>
      <c r="D1253" s="267"/>
    </row>
    <row r="1254" spans="2:4">
      <c r="B1254"/>
      <c r="C1254"/>
      <c r="D1254" s="267"/>
    </row>
    <row r="1255" spans="2:4">
      <c r="B1255"/>
      <c r="C1255"/>
      <c r="D1255" s="267"/>
    </row>
    <row r="1256" spans="2:4">
      <c r="B1256"/>
      <c r="C1256"/>
      <c r="D1256" s="267"/>
    </row>
    <row r="1257" spans="2:4">
      <c r="B1257"/>
      <c r="C1257"/>
      <c r="D1257" s="267"/>
    </row>
    <row r="1258" spans="2:4">
      <c r="B1258"/>
      <c r="C1258"/>
      <c r="D1258" s="267"/>
    </row>
    <row r="1259" spans="2:4">
      <c r="B1259"/>
      <c r="C1259"/>
      <c r="D1259" s="267"/>
    </row>
    <row r="1260" spans="2:4">
      <c r="B1260"/>
      <c r="C1260"/>
      <c r="D1260" s="267"/>
    </row>
    <row r="1261" spans="2:4">
      <c r="B1261"/>
      <c r="C1261"/>
      <c r="D1261" s="267"/>
    </row>
    <row r="1262" spans="2:4">
      <c r="B1262"/>
      <c r="C1262"/>
      <c r="D1262" s="267"/>
    </row>
    <row r="1263" spans="2:4">
      <c r="B1263"/>
      <c r="C1263"/>
      <c r="D1263" s="267"/>
    </row>
    <row r="1264" spans="2:4">
      <c r="B1264"/>
      <c r="C1264"/>
      <c r="D1264" s="267"/>
    </row>
    <row r="1265" spans="2:4">
      <c r="B1265"/>
      <c r="C1265"/>
      <c r="D1265" s="267"/>
    </row>
    <row r="1266" spans="2:4">
      <c r="B1266"/>
      <c r="C1266"/>
      <c r="D1266" s="267"/>
    </row>
    <row r="1267" spans="2:4">
      <c r="B1267"/>
      <c r="C1267"/>
      <c r="D1267" s="267"/>
    </row>
    <row r="1268" spans="2:4">
      <c r="B1268"/>
      <c r="C1268"/>
      <c r="D1268" s="267"/>
    </row>
    <row r="1269" spans="2:4">
      <c r="B1269"/>
      <c r="C1269"/>
      <c r="D1269" s="267"/>
    </row>
    <row r="1270" spans="2:4">
      <c r="B1270"/>
      <c r="C1270"/>
      <c r="D1270" s="267"/>
    </row>
    <row r="1271" spans="2:4">
      <c r="B1271"/>
      <c r="C1271"/>
      <c r="D1271" s="267"/>
    </row>
    <row r="1272" spans="2:4">
      <c r="B1272"/>
      <c r="C1272"/>
      <c r="D1272" s="267"/>
    </row>
    <row r="1273" spans="2:4">
      <c r="B1273"/>
      <c r="C1273"/>
      <c r="D1273" s="267"/>
    </row>
    <row r="1274" spans="2:4">
      <c r="B1274"/>
      <c r="C1274"/>
      <c r="D1274" s="267"/>
    </row>
    <row r="1275" spans="2:4">
      <c r="B1275"/>
      <c r="C1275"/>
      <c r="D1275" s="267"/>
    </row>
    <row r="1276" spans="2:4">
      <c r="B1276"/>
      <c r="C1276"/>
      <c r="D1276" s="267"/>
    </row>
    <row r="1277" spans="2:4">
      <c r="B1277"/>
      <c r="C1277"/>
      <c r="D1277" s="267"/>
    </row>
    <row r="1278" spans="2:4">
      <c r="B1278"/>
      <c r="C1278"/>
      <c r="D1278" s="267"/>
    </row>
    <row r="1279" spans="2:4">
      <c r="B1279"/>
      <c r="C1279"/>
      <c r="D1279" s="267"/>
    </row>
    <row r="1280" spans="2:4">
      <c r="B1280"/>
      <c r="C1280"/>
      <c r="D1280" s="267"/>
    </row>
    <row r="1281" spans="2:4">
      <c r="B1281"/>
      <c r="C1281"/>
      <c r="D1281" s="267"/>
    </row>
    <row r="1282" spans="2:4">
      <c r="B1282"/>
      <c r="C1282"/>
      <c r="D1282" s="267"/>
    </row>
    <row r="1283" spans="2:4">
      <c r="B1283"/>
      <c r="C1283"/>
      <c r="D1283" s="267"/>
    </row>
    <row r="1284" spans="2:4">
      <c r="B1284"/>
      <c r="C1284"/>
      <c r="D1284" s="267"/>
    </row>
    <row r="1285" spans="2:4">
      <c r="B1285"/>
      <c r="C1285"/>
      <c r="D1285" s="267"/>
    </row>
    <row r="1286" spans="2:4">
      <c r="B1286"/>
      <c r="C1286"/>
      <c r="D1286" s="267"/>
    </row>
    <row r="1287" spans="2:4">
      <c r="B1287"/>
      <c r="C1287"/>
      <c r="D1287" s="267"/>
    </row>
    <row r="1288" spans="2:4">
      <c r="B1288"/>
      <c r="C1288"/>
      <c r="D1288" s="267"/>
    </row>
    <row r="1289" spans="2:4">
      <c r="B1289"/>
      <c r="C1289"/>
      <c r="D1289" s="267"/>
    </row>
    <row r="1290" spans="2:4">
      <c r="B1290"/>
      <c r="C1290"/>
      <c r="D1290" s="267"/>
    </row>
    <row r="1291" spans="2:4">
      <c r="B1291"/>
      <c r="C1291"/>
      <c r="D1291" s="267"/>
    </row>
    <row r="1292" spans="2:4">
      <c r="B1292"/>
      <c r="C1292"/>
      <c r="D1292" s="267"/>
    </row>
    <row r="1293" spans="2:4">
      <c r="B1293"/>
      <c r="C1293"/>
      <c r="D1293" s="267"/>
    </row>
    <row r="1294" spans="2:4">
      <c r="B1294"/>
      <c r="C1294"/>
      <c r="D1294" s="267"/>
    </row>
    <row r="1295" spans="2:4">
      <c r="B1295"/>
      <c r="C1295"/>
      <c r="D1295" s="267"/>
    </row>
    <row r="1296" spans="2:4">
      <c r="B1296"/>
      <c r="C1296"/>
      <c r="D1296" s="267"/>
    </row>
    <row r="1297" spans="2:4">
      <c r="B1297"/>
      <c r="C1297"/>
      <c r="D1297" s="267"/>
    </row>
    <row r="1298" spans="2:4">
      <c r="B1298"/>
      <c r="C1298"/>
      <c r="D1298" s="267"/>
    </row>
    <row r="1299" spans="2:4">
      <c r="B1299"/>
      <c r="C1299"/>
      <c r="D1299" s="267"/>
    </row>
    <row r="1300" spans="2:4">
      <c r="B1300"/>
      <c r="C1300"/>
      <c r="D1300" s="267"/>
    </row>
    <row r="1301" spans="2:4">
      <c r="B1301"/>
      <c r="C1301"/>
      <c r="D1301" s="267"/>
    </row>
    <row r="1302" spans="2:4">
      <c r="B1302"/>
      <c r="C1302"/>
      <c r="D1302" s="267"/>
    </row>
    <row r="1303" spans="2:4">
      <c r="B1303"/>
      <c r="C1303"/>
      <c r="D1303" s="267"/>
    </row>
    <row r="1304" spans="2:4">
      <c r="B1304"/>
      <c r="C1304"/>
      <c r="D1304" s="267"/>
    </row>
    <row r="1305" spans="2:4">
      <c r="B1305"/>
      <c r="C1305"/>
      <c r="D1305" s="267"/>
    </row>
    <row r="1306" spans="2:4">
      <c r="B1306"/>
      <c r="C1306"/>
      <c r="D1306" s="267"/>
    </row>
    <row r="1307" spans="2:4">
      <c r="B1307"/>
      <c r="C1307"/>
      <c r="D1307" s="267"/>
    </row>
    <row r="1308" spans="2:4">
      <c r="B1308"/>
      <c r="C1308"/>
      <c r="D1308" s="267"/>
    </row>
    <row r="1309" spans="2:4">
      <c r="B1309"/>
      <c r="C1309"/>
      <c r="D1309" s="267"/>
    </row>
    <row r="1310" spans="2:4">
      <c r="B1310"/>
      <c r="C1310"/>
      <c r="D1310" s="267"/>
    </row>
    <row r="1311" spans="2:4">
      <c r="B1311"/>
      <c r="C1311"/>
      <c r="D1311" s="267"/>
    </row>
    <row r="1312" spans="2:4">
      <c r="B1312"/>
      <c r="C1312"/>
      <c r="D1312" s="267"/>
    </row>
    <row r="1313" spans="2:4">
      <c r="B1313"/>
      <c r="C1313"/>
      <c r="D1313" s="267"/>
    </row>
    <row r="1314" spans="2:4">
      <c r="B1314"/>
      <c r="C1314"/>
      <c r="D1314" s="267"/>
    </row>
    <row r="1315" spans="2:4">
      <c r="B1315"/>
      <c r="C1315"/>
      <c r="D1315" s="267"/>
    </row>
    <row r="1316" spans="2:4">
      <c r="B1316"/>
      <c r="C1316"/>
      <c r="D1316" s="267"/>
    </row>
    <row r="1317" spans="2:4">
      <c r="B1317"/>
      <c r="C1317"/>
      <c r="D1317" s="267"/>
    </row>
    <row r="1318" spans="2:4">
      <c r="B1318"/>
      <c r="C1318"/>
      <c r="D1318" s="267"/>
    </row>
    <row r="1319" spans="2:4">
      <c r="B1319"/>
      <c r="C1319"/>
      <c r="D1319" s="267"/>
    </row>
    <row r="1320" spans="2:4">
      <c r="B1320"/>
      <c r="C1320"/>
      <c r="D1320" s="267"/>
    </row>
    <row r="1321" spans="2:4">
      <c r="B1321"/>
      <c r="C1321"/>
      <c r="D1321" s="267"/>
    </row>
    <row r="1322" spans="2:4">
      <c r="B1322"/>
      <c r="C1322"/>
      <c r="D1322" s="267"/>
    </row>
    <row r="1323" spans="2:4">
      <c r="B1323"/>
      <c r="C1323"/>
      <c r="D1323" s="267"/>
    </row>
    <row r="1324" spans="2:4">
      <c r="B1324"/>
      <c r="C1324"/>
      <c r="D1324" s="267"/>
    </row>
    <row r="1325" spans="2:4">
      <c r="B1325"/>
      <c r="C1325"/>
      <c r="D1325" s="267"/>
    </row>
    <row r="1326" spans="2:4">
      <c r="B1326"/>
      <c r="C1326"/>
      <c r="D1326" s="267"/>
    </row>
    <row r="1327" spans="2:4">
      <c r="B1327"/>
      <c r="C1327"/>
      <c r="D1327" s="267"/>
    </row>
    <row r="1328" spans="2:4">
      <c r="B1328"/>
      <c r="C1328"/>
      <c r="D1328" s="267"/>
    </row>
    <row r="1329" spans="2:4">
      <c r="B1329"/>
      <c r="C1329"/>
      <c r="D1329" s="267"/>
    </row>
    <row r="1330" spans="2:4">
      <c r="B1330"/>
      <c r="C1330"/>
      <c r="D1330" s="267"/>
    </row>
    <row r="1331" spans="2:4">
      <c r="B1331"/>
      <c r="C1331"/>
      <c r="D1331" s="267"/>
    </row>
    <row r="1332" spans="2:4">
      <c r="B1332"/>
      <c r="C1332"/>
      <c r="D1332" s="267"/>
    </row>
    <row r="1333" spans="2:4">
      <c r="B1333"/>
      <c r="C1333"/>
      <c r="D1333" s="267"/>
    </row>
    <row r="1334" spans="2:4">
      <c r="B1334"/>
      <c r="C1334"/>
      <c r="D1334" s="267"/>
    </row>
    <row r="1335" spans="2:4">
      <c r="B1335"/>
      <c r="C1335"/>
      <c r="D1335" s="267"/>
    </row>
    <row r="1336" spans="2:4">
      <c r="B1336"/>
      <c r="C1336"/>
      <c r="D1336" s="267"/>
    </row>
    <row r="1337" spans="2:4">
      <c r="B1337"/>
      <c r="C1337"/>
      <c r="D1337" s="267"/>
    </row>
    <row r="1338" spans="2:4">
      <c r="B1338"/>
      <c r="C1338"/>
      <c r="D1338" s="267"/>
    </row>
    <row r="1339" spans="2:4">
      <c r="B1339"/>
      <c r="C1339"/>
      <c r="D1339" s="267"/>
    </row>
    <row r="1340" spans="2:4">
      <c r="B1340"/>
      <c r="C1340"/>
      <c r="D1340" s="267"/>
    </row>
    <row r="1341" spans="2:4">
      <c r="B1341"/>
      <c r="C1341"/>
      <c r="D1341" s="267"/>
    </row>
    <row r="1342" spans="2:4">
      <c r="B1342"/>
      <c r="C1342"/>
      <c r="D1342" s="267"/>
    </row>
    <row r="1343" spans="2:4">
      <c r="B1343"/>
      <c r="C1343"/>
      <c r="D1343" s="267"/>
    </row>
    <row r="1344" spans="2:4">
      <c r="B1344"/>
      <c r="C1344"/>
      <c r="D1344" s="267"/>
    </row>
    <row r="1345" spans="2:4">
      <c r="B1345"/>
      <c r="C1345"/>
      <c r="D1345" s="267"/>
    </row>
    <row r="1346" spans="2:4">
      <c r="B1346"/>
      <c r="C1346"/>
      <c r="D1346" s="267"/>
    </row>
    <row r="1347" spans="2:4">
      <c r="B1347"/>
      <c r="C1347"/>
      <c r="D1347" s="267"/>
    </row>
    <row r="1348" spans="2:4">
      <c r="B1348"/>
      <c r="C1348"/>
      <c r="D1348" s="267"/>
    </row>
    <row r="1349" spans="2:4">
      <c r="B1349"/>
      <c r="C1349"/>
      <c r="D1349" s="267"/>
    </row>
    <row r="1350" spans="2:4">
      <c r="B1350"/>
      <c r="C1350"/>
      <c r="D1350" s="267"/>
    </row>
    <row r="1351" spans="2:4">
      <c r="B1351"/>
      <c r="C1351"/>
      <c r="D1351" s="267"/>
    </row>
    <row r="1352" spans="2:4">
      <c r="B1352"/>
      <c r="C1352"/>
      <c r="D1352" s="267"/>
    </row>
    <row r="1353" spans="2:4">
      <c r="B1353"/>
      <c r="C1353"/>
      <c r="D1353" s="267"/>
    </row>
    <row r="1354" spans="2:4">
      <c r="B1354"/>
      <c r="C1354"/>
      <c r="D1354" s="267"/>
    </row>
    <row r="1355" spans="2:4">
      <c r="B1355"/>
      <c r="C1355"/>
      <c r="D1355" s="267"/>
    </row>
    <row r="1356" spans="2:4">
      <c r="B1356"/>
      <c r="C1356"/>
      <c r="D1356" s="267"/>
    </row>
    <row r="1357" spans="2:4">
      <c r="B1357"/>
      <c r="C1357"/>
      <c r="D1357" s="267"/>
    </row>
    <row r="1358" spans="2:4">
      <c r="B1358"/>
      <c r="C1358"/>
      <c r="D1358" s="267"/>
    </row>
    <row r="1359" spans="2:4">
      <c r="B1359"/>
      <c r="C1359"/>
      <c r="D1359" s="267"/>
    </row>
    <row r="1360" spans="2:4">
      <c r="B1360"/>
      <c r="C1360"/>
      <c r="D1360" s="267"/>
    </row>
    <row r="1361" spans="2:4">
      <c r="B1361"/>
      <c r="C1361"/>
      <c r="D1361" s="267"/>
    </row>
    <row r="1362" spans="2:4">
      <c r="B1362"/>
      <c r="C1362"/>
      <c r="D1362" s="267"/>
    </row>
    <row r="1363" spans="2:4">
      <c r="B1363"/>
      <c r="C1363"/>
      <c r="D1363" s="267"/>
    </row>
    <row r="1364" spans="2:4">
      <c r="B1364"/>
      <c r="C1364"/>
      <c r="D1364" s="267"/>
    </row>
    <row r="1365" spans="2:4">
      <c r="B1365"/>
      <c r="C1365"/>
      <c r="D1365" s="267"/>
    </row>
    <row r="1366" spans="2:4">
      <c r="B1366"/>
      <c r="C1366"/>
      <c r="D1366" s="267"/>
    </row>
    <row r="1367" spans="2:4">
      <c r="B1367"/>
      <c r="C1367"/>
      <c r="D1367" s="267"/>
    </row>
    <row r="1368" spans="2:4">
      <c r="B1368"/>
      <c r="C1368"/>
      <c r="D1368" s="267"/>
    </row>
    <row r="1369" spans="2:4">
      <c r="B1369"/>
      <c r="C1369"/>
      <c r="D1369" s="267"/>
    </row>
    <row r="1370" spans="2:4">
      <c r="B1370"/>
      <c r="C1370"/>
      <c r="D1370" s="267"/>
    </row>
    <row r="1371" spans="2:4">
      <c r="B1371"/>
      <c r="C1371"/>
      <c r="D1371" s="267"/>
    </row>
    <row r="1372" spans="2:4">
      <c r="B1372"/>
      <c r="C1372"/>
      <c r="D1372" s="267"/>
    </row>
    <row r="1373" spans="2:4">
      <c r="B1373"/>
      <c r="C1373"/>
      <c r="D1373" s="267"/>
    </row>
    <row r="1374" spans="2:4">
      <c r="B1374"/>
      <c r="C1374"/>
      <c r="D1374" s="267"/>
    </row>
    <row r="1375" spans="2:4">
      <c r="B1375"/>
      <c r="C1375"/>
      <c r="D1375" s="267"/>
    </row>
    <row r="1376" spans="2:4">
      <c r="B1376"/>
      <c r="C1376"/>
      <c r="D1376" s="267"/>
    </row>
    <row r="1377" spans="2:4">
      <c r="B1377"/>
      <c r="C1377"/>
      <c r="D1377" s="267"/>
    </row>
    <row r="1378" spans="2:4">
      <c r="B1378"/>
      <c r="C1378"/>
      <c r="D1378" s="267"/>
    </row>
    <row r="1379" spans="2:4">
      <c r="B1379"/>
      <c r="C1379"/>
      <c r="D1379" s="267"/>
    </row>
    <row r="1380" spans="2:4">
      <c r="B1380"/>
      <c r="C1380"/>
      <c r="D1380" s="267"/>
    </row>
    <row r="1381" spans="2:4">
      <c r="B1381"/>
      <c r="C1381"/>
      <c r="D1381" s="267"/>
    </row>
    <row r="1382" spans="2:4">
      <c r="B1382"/>
      <c r="C1382"/>
      <c r="D1382" s="267"/>
    </row>
    <row r="1383" spans="2:4">
      <c r="B1383"/>
      <c r="C1383"/>
      <c r="D1383" s="267"/>
    </row>
    <row r="1384" spans="2:4">
      <c r="B1384"/>
      <c r="C1384"/>
      <c r="D1384" s="267"/>
    </row>
    <row r="1385" spans="2:4">
      <c r="B1385"/>
      <c r="C1385"/>
      <c r="D1385" s="267"/>
    </row>
    <row r="1386" spans="2:4">
      <c r="B1386"/>
      <c r="C1386"/>
      <c r="D1386" s="267"/>
    </row>
    <row r="1387" spans="2:4">
      <c r="B1387"/>
      <c r="C1387"/>
      <c r="D1387" s="267"/>
    </row>
    <row r="1388" spans="2:4">
      <c r="B1388"/>
      <c r="C1388"/>
      <c r="D1388" s="267"/>
    </row>
    <row r="1389" spans="2:4">
      <c r="B1389"/>
      <c r="C1389"/>
      <c r="D1389" s="267"/>
    </row>
    <row r="1390" spans="2:4">
      <c r="B1390"/>
      <c r="C1390"/>
      <c r="D1390" s="267"/>
    </row>
    <row r="1391" spans="2:4">
      <c r="B1391"/>
      <c r="C1391"/>
      <c r="D1391" s="267"/>
    </row>
    <row r="1392" spans="2:4">
      <c r="B1392"/>
      <c r="C1392"/>
      <c r="D1392" s="267"/>
    </row>
    <row r="1393" spans="2:4">
      <c r="B1393"/>
      <c r="C1393"/>
      <c r="D1393" s="267"/>
    </row>
    <row r="1394" spans="2:4">
      <c r="B1394"/>
      <c r="C1394"/>
      <c r="D1394" s="267"/>
    </row>
    <row r="1395" spans="2:4">
      <c r="B1395"/>
      <c r="C1395"/>
      <c r="D1395" s="267"/>
    </row>
    <row r="1396" spans="2:4">
      <c r="B1396"/>
      <c r="C1396"/>
      <c r="D1396" s="267"/>
    </row>
    <row r="1397" spans="2:4">
      <c r="B1397"/>
      <c r="C1397"/>
      <c r="D1397" s="267"/>
    </row>
    <row r="1398" spans="2:4">
      <c r="B1398"/>
      <c r="C1398"/>
      <c r="D1398" s="267"/>
    </row>
    <row r="1399" spans="2:4">
      <c r="B1399"/>
      <c r="C1399"/>
      <c r="D1399" s="267"/>
    </row>
    <row r="1400" spans="2:4">
      <c r="B1400"/>
      <c r="C1400"/>
      <c r="D1400" s="267"/>
    </row>
    <row r="1401" spans="2:4">
      <c r="B1401"/>
      <c r="C1401"/>
      <c r="D1401" s="267"/>
    </row>
    <row r="1402" spans="2:4">
      <c r="B1402"/>
      <c r="C1402"/>
      <c r="D1402" s="267"/>
    </row>
    <row r="1403" spans="2:4">
      <c r="B1403"/>
      <c r="C1403"/>
      <c r="D1403" s="267"/>
    </row>
    <row r="1404" spans="2:4">
      <c r="B1404"/>
      <c r="C1404"/>
      <c r="D1404" s="267"/>
    </row>
    <row r="1405" spans="2:4">
      <c r="B1405"/>
      <c r="C1405"/>
      <c r="D1405" s="267"/>
    </row>
    <row r="1406" spans="2:4">
      <c r="B1406"/>
      <c r="C1406"/>
      <c r="D1406" s="267"/>
    </row>
    <row r="1407" spans="2:4">
      <c r="B1407"/>
      <c r="C1407"/>
      <c r="D1407" s="267"/>
    </row>
    <row r="1408" spans="2:4">
      <c r="B1408"/>
      <c r="C1408"/>
      <c r="D1408" s="267"/>
    </row>
    <row r="1409" spans="2:4">
      <c r="B1409"/>
      <c r="C1409"/>
      <c r="D1409" s="267"/>
    </row>
    <row r="1410" spans="2:4">
      <c r="B1410"/>
      <c r="C1410"/>
      <c r="D1410" s="267"/>
    </row>
    <row r="1411" spans="2:4">
      <c r="B1411"/>
      <c r="C1411"/>
      <c r="D1411" s="267"/>
    </row>
    <row r="1412" spans="2:4">
      <c r="B1412"/>
      <c r="C1412"/>
      <c r="D1412" s="267"/>
    </row>
    <row r="1413" spans="2:4">
      <c r="B1413"/>
      <c r="C1413"/>
      <c r="D1413" s="267"/>
    </row>
    <row r="1414" spans="2:4">
      <c r="B1414"/>
      <c r="C1414"/>
      <c r="D1414" s="267"/>
    </row>
    <row r="1415" spans="2:4">
      <c r="B1415"/>
      <c r="C1415"/>
      <c r="D1415" s="267"/>
    </row>
    <row r="1416" spans="2:4">
      <c r="B1416"/>
      <c r="C1416"/>
      <c r="D1416" s="267"/>
    </row>
    <row r="1417" spans="2:4">
      <c r="B1417"/>
      <c r="C1417"/>
      <c r="D1417" s="267"/>
    </row>
    <row r="1418" spans="2:4">
      <c r="B1418"/>
      <c r="C1418"/>
      <c r="D1418" s="267"/>
    </row>
    <row r="1419" spans="2:4">
      <c r="B1419"/>
      <c r="C1419"/>
      <c r="D1419" s="267"/>
    </row>
    <row r="1420" spans="2:4">
      <c r="B1420"/>
      <c r="C1420"/>
      <c r="D1420" s="267"/>
    </row>
    <row r="1421" spans="2:4">
      <c r="B1421"/>
      <c r="C1421"/>
      <c r="D1421" s="267"/>
    </row>
    <row r="1422" spans="2:4">
      <c r="B1422"/>
      <c r="C1422"/>
      <c r="D1422" s="267"/>
    </row>
    <row r="1423" spans="2:4">
      <c r="B1423"/>
      <c r="C1423"/>
      <c r="D1423" s="267"/>
    </row>
    <row r="1424" spans="2:4">
      <c r="B1424"/>
      <c r="C1424"/>
      <c r="D1424" s="267"/>
    </row>
    <row r="1425" spans="2:4">
      <c r="B1425"/>
      <c r="C1425"/>
      <c r="D1425" s="267"/>
    </row>
    <row r="1426" spans="2:4">
      <c r="B1426"/>
      <c r="C1426"/>
      <c r="D1426" s="267"/>
    </row>
    <row r="1427" spans="2:4">
      <c r="B1427"/>
      <c r="C1427"/>
      <c r="D1427" s="267"/>
    </row>
    <row r="1428" spans="2:4">
      <c r="B1428"/>
      <c r="C1428"/>
      <c r="D1428" s="267"/>
    </row>
    <row r="1429" spans="2:4">
      <c r="B1429"/>
      <c r="C1429"/>
      <c r="D1429" s="267"/>
    </row>
    <row r="1430" spans="2:4">
      <c r="B1430"/>
      <c r="C1430"/>
      <c r="D1430" s="267"/>
    </row>
    <row r="1431" spans="2:4">
      <c r="B1431"/>
      <c r="C1431"/>
      <c r="D1431" s="267"/>
    </row>
    <row r="1432" spans="2:4">
      <c r="B1432"/>
      <c r="C1432"/>
      <c r="D1432" s="267"/>
    </row>
    <row r="1433" spans="2:4">
      <c r="B1433"/>
      <c r="C1433"/>
      <c r="D1433" s="267"/>
    </row>
    <row r="1434" spans="2:4">
      <c r="B1434"/>
      <c r="C1434"/>
      <c r="D1434" s="267"/>
    </row>
    <row r="1435" spans="2:4">
      <c r="B1435"/>
      <c r="C1435"/>
      <c r="D1435" s="267"/>
    </row>
    <row r="1436" spans="2:4">
      <c r="B1436"/>
      <c r="C1436"/>
      <c r="D1436" s="267"/>
    </row>
    <row r="1437" spans="2:4">
      <c r="B1437"/>
      <c r="C1437"/>
      <c r="D1437" s="267"/>
    </row>
    <row r="1438" spans="2:4">
      <c r="B1438"/>
      <c r="C1438"/>
      <c r="D1438" s="267"/>
    </row>
    <row r="1439" spans="2:4">
      <c r="B1439"/>
      <c r="C1439"/>
      <c r="D1439" s="267"/>
    </row>
    <row r="1440" spans="2:4">
      <c r="B1440"/>
      <c r="C1440"/>
      <c r="D1440" s="267"/>
    </row>
    <row r="1441" spans="2:4">
      <c r="B1441"/>
      <c r="C1441"/>
      <c r="D1441" s="267"/>
    </row>
    <row r="1442" spans="2:4">
      <c r="B1442"/>
      <c r="C1442"/>
      <c r="D1442" s="267"/>
    </row>
    <row r="1443" spans="2:4">
      <c r="B1443"/>
      <c r="C1443"/>
      <c r="D1443" s="267"/>
    </row>
    <row r="1444" spans="2:4">
      <c r="B1444"/>
      <c r="C1444"/>
      <c r="D1444" s="267"/>
    </row>
    <row r="1445" spans="2:4">
      <c r="B1445"/>
      <c r="C1445"/>
      <c r="D1445" s="267"/>
    </row>
    <row r="1446" spans="2:4">
      <c r="B1446"/>
      <c r="C1446"/>
      <c r="D1446" s="267"/>
    </row>
    <row r="1447" spans="2:4">
      <c r="B1447"/>
      <c r="C1447"/>
      <c r="D1447" s="267"/>
    </row>
    <row r="1448" spans="2:4">
      <c r="B1448"/>
      <c r="C1448"/>
      <c r="D1448" s="267"/>
    </row>
    <row r="1449" spans="2:4">
      <c r="B1449"/>
      <c r="C1449"/>
      <c r="D1449" s="267"/>
    </row>
    <row r="1450" spans="2:4">
      <c r="B1450"/>
      <c r="C1450"/>
      <c r="D1450" s="267"/>
    </row>
    <row r="1451" spans="2:4">
      <c r="B1451"/>
      <c r="C1451"/>
      <c r="D1451" s="267"/>
    </row>
    <row r="1452" spans="2:4">
      <c r="B1452"/>
      <c r="C1452"/>
      <c r="D1452" s="267"/>
    </row>
    <row r="1453" spans="2:4">
      <c r="B1453"/>
      <c r="C1453"/>
      <c r="D1453" s="267"/>
    </row>
    <row r="1454" spans="2:4">
      <c r="B1454"/>
      <c r="C1454"/>
      <c r="D1454" s="267"/>
    </row>
    <row r="1455" spans="2:4">
      <c r="B1455"/>
      <c r="C1455"/>
      <c r="D1455" s="267"/>
    </row>
    <row r="1456" spans="2:4">
      <c r="B1456"/>
      <c r="C1456"/>
      <c r="D1456" s="267"/>
    </row>
    <row r="1457" spans="2:4">
      <c r="B1457"/>
      <c r="C1457"/>
      <c r="D1457" s="267"/>
    </row>
    <row r="1458" spans="2:4">
      <c r="B1458"/>
      <c r="C1458"/>
      <c r="D1458" s="267"/>
    </row>
    <row r="1459" spans="2:4">
      <c r="B1459"/>
      <c r="C1459"/>
      <c r="D1459" s="267"/>
    </row>
    <row r="1460" spans="2:4">
      <c r="B1460"/>
      <c r="C1460"/>
      <c r="D1460" s="267"/>
    </row>
    <row r="1461" spans="2:4">
      <c r="B1461"/>
      <c r="C1461"/>
      <c r="D1461" s="267"/>
    </row>
    <row r="1462" spans="2:4">
      <c r="B1462"/>
      <c r="C1462"/>
      <c r="D1462" s="267"/>
    </row>
    <row r="1463" spans="2:4">
      <c r="B1463"/>
      <c r="C1463"/>
      <c r="D1463" s="267"/>
    </row>
    <row r="1464" spans="2:4">
      <c r="B1464"/>
      <c r="C1464"/>
      <c r="D1464" s="267"/>
    </row>
    <row r="1465" spans="2:4">
      <c r="B1465"/>
      <c r="C1465"/>
      <c r="D1465" s="267"/>
    </row>
    <row r="1466" spans="2:4">
      <c r="B1466"/>
      <c r="C1466"/>
      <c r="D1466" s="267"/>
    </row>
    <row r="1467" spans="2:4">
      <c r="B1467"/>
      <c r="C1467"/>
      <c r="D1467" s="267"/>
    </row>
    <row r="1468" spans="2:4">
      <c r="B1468"/>
      <c r="C1468"/>
      <c r="D1468" s="267"/>
    </row>
    <row r="1469" spans="2:4">
      <c r="B1469"/>
      <c r="C1469"/>
      <c r="D1469" s="267"/>
    </row>
    <row r="1470" spans="2:4">
      <c r="B1470"/>
      <c r="C1470"/>
      <c r="D1470" s="267"/>
    </row>
    <row r="1471" spans="2:4">
      <c r="B1471"/>
      <c r="C1471"/>
      <c r="D1471" s="267"/>
    </row>
    <row r="1472" spans="2:4">
      <c r="B1472"/>
      <c r="C1472"/>
      <c r="D1472" s="267"/>
    </row>
    <row r="1473" spans="2:4">
      <c r="B1473"/>
      <c r="C1473"/>
      <c r="D1473" s="267"/>
    </row>
    <row r="1474" spans="2:4">
      <c r="B1474"/>
      <c r="C1474"/>
      <c r="D1474" s="267"/>
    </row>
    <row r="1475" spans="2:4">
      <c r="B1475"/>
      <c r="C1475"/>
      <c r="D1475" s="267"/>
    </row>
    <row r="1476" spans="2:4">
      <c r="B1476"/>
      <c r="C1476"/>
      <c r="D1476" s="267"/>
    </row>
    <row r="1477" spans="2:4">
      <c r="B1477"/>
      <c r="C1477"/>
      <c r="D1477" s="267"/>
    </row>
    <row r="1478" spans="2:4">
      <c r="B1478"/>
      <c r="C1478"/>
      <c r="D1478" s="267"/>
    </row>
    <row r="1479" spans="2:4">
      <c r="B1479"/>
      <c r="C1479"/>
      <c r="D1479" s="267"/>
    </row>
    <row r="1480" spans="2:4">
      <c r="B1480"/>
      <c r="C1480"/>
      <c r="D1480" s="267"/>
    </row>
    <row r="1481" spans="2:4">
      <c r="B1481"/>
      <c r="C1481"/>
      <c r="D1481" s="267"/>
    </row>
    <row r="1482" spans="2:4">
      <c r="B1482"/>
      <c r="C1482"/>
      <c r="D1482" s="267"/>
    </row>
    <row r="1483" spans="2:4">
      <c r="B1483"/>
      <c r="C1483"/>
      <c r="D1483" s="267"/>
    </row>
    <row r="1484" spans="2:4">
      <c r="B1484"/>
      <c r="C1484"/>
      <c r="D1484" s="267"/>
    </row>
    <row r="1485" spans="2:4">
      <c r="B1485"/>
      <c r="C1485"/>
      <c r="D1485" s="267"/>
    </row>
    <row r="1486" spans="2:4">
      <c r="B1486"/>
      <c r="C1486"/>
      <c r="D1486" s="267"/>
    </row>
    <row r="1487" spans="2:4">
      <c r="B1487"/>
      <c r="C1487"/>
      <c r="D1487" s="267"/>
    </row>
    <row r="1488" spans="2:4">
      <c r="B1488"/>
      <c r="C1488"/>
      <c r="D1488" s="267"/>
    </row>
    <row r="1489" spans="2:4">
      <c r="B1489"/>
      <c r="C1489"/>
      <c r="D1489" s="267"/>
    </row>
    <row r="1490" spans="2:4">
      <c r="B1490"/>
      <c r="C1490"/>
      <c r="D1490" s="267"/>
    </row>
    <row r="1491" spans="2:4">
      <c r="B1491"/>
      <c r="C1491"/>
      <c r="D1491" s="267"/>
    </row>
    <row r="1492" spans="2:4">
      <c r="B1492"/>
      <c r="C1492"/>
      <c r="D1492" s="267"/>
    </row>
    <row r="1493" spans="2:4">
      <c r="B1493"/>
      <c r="C1493"/>
      <c r="D1493" s="267"/>
    </row>
    <row r="1494" spans="2:4">
      <c r="B1494"/>
      <c r="C1494"/>
      <c r="D1494" s="267"/>
    </row>
    <row r="1495" spans="2:4">
      <c r="B1495"/>
      <c r="C1495"/>
      <c r="D1495" s="267"/>
    </row>
    <row r="1496" spans="2:4">
      <c r="B1496"/>
      <c r="C1496"/>
      <c r="D1496" s="267"/>
    </row>
    <row r="1497" spans="2:4">
      <c r="B1497"/>
      <c r="C1497"/>
      <c r="D1497" s="267"/>
    </row>
    <row r="1498" spans="2:4">
      <c r="B1498"/>
      <c r="C1498"/>
      <c r="D1498" s="267"/>
    </row>
    <row r="1499" spans="2:4">
      <c r="B1499"/>
      <c r="C1499"/>
      <c r="D1499" s="267"/>
    </row>
    <row r="1500" spans="2:4">
      <c r="B1500"/>
      <c r="C1500"/>
      <c r="D1500" s="267"/>
    </row>
    <row r="1501" spans="2:4">
      <c r="B1501"/>
      <c r="C1501"/>
      <c r="D1501" s="267"/>
    </row>
    <row r="1502" spans="2:4">
      <c r="B1502"/>
      <c r="C1502"/>
      <c r="D1502" s="267"/>
    </row>
    <row r="1503" spans="2:4">
      <c r="B1503"/>
      <c r="C1503"/>
      <c r="D1503" s="267"/>
    </row>
    <row r="1504" spans="2:4">
      <c r="B1504"/>
      <c r="C1504"/>
      <c r="D1504" s="267"/>
    </row>
    <row r="1505" spans="2:4">
      <c r="B1505"/>
      <c r="C1505"/>
      <c r="D1505" s="267"/>
    </row>
    <row r="1506" spans="2:4">
      <c r="B1506"/>
      <c r="C1506"/>
      <c r="D1506" s="267"/>
    </row>
    <row r="1507" spans="2:4">
      <c r="B1507"/>
      <c r="C1507"/>
      <c r="D1507" s="267"/>
    </row>
    <row r="1508" spans="2:4">
      <c r="B1508"/>
      <c r="C1508"/>
      <c r="D1508" s="267"/>
    </row>
    <row r="1509" spans="2:4">
      <c r="B1509"/>
      <c r="C1509"/>
      <c r="D1509" s="267"/>
    </row>
    <row r="1510" spans="2:4">
      <c r="B1510"/>
      <c r="C1510"/>
      <c r="D1510" s="267"/>
    </row>
    <row r="1511" spans="2:4">
      <c r="B1511"/>
      <c r="C1511"/>
      <c r="D1511" s="267"/>
    </row>
    <row r="1512" spans="2:4">
      <c r="B1512"/>
      <c r="C1512"/>
      <c r="D1512" s="267"/>
    </row>
    <row r="1513" spans="2:4">
      <c r="B1513"/>
      <c r="C1513"/>
      <c r="D1513" s="267"/>
    </row>
    <row r="1514" spans="2:4">
      <c r="B1514"/>
      <c r="C1514"/>
      <c r="D1514" s="267"/>
    </row>
    <row r="1515" spans="2:4">
      <c r="B1515"/>
      <c r="C1515"/>
      <c r="D1515" s="267"/>
    </row>
    <row r="1516" spans="2:4">
      <c r="B1516"/>
      <c r="C1516"/>
      <c r="D1516" s="267"/>
    </row>
    <row r="1517" spans="2:4">
      <c r="B1517"/>
      <c r="C1517"/>
      <c r="D1517" s="267"/>
    </row>
    <row r="1518" spans="2:4">
      <c r="B1518"/>
      <c r="C1518"/>
      <c r="D1518" s="267"/>
    </row>
    <row r="1519" spans="2:4">
      <c r="B1519"/>
      <c r="C1519"/>
      <c r="D1519" s="267"/>
    </row>
    <row r="1520" spans="2:4">
      <c r="B1520"/>
      <c r="C1520"/>
      <c r="D1520" s="267"/>
    </row>
    <row r="1521" spans="2:4">
      <c r="B1521"/>
      <c r="C1521"/>
      <c r="D1521" s="267"/>
    </row>
    <row r="1522" spans="2:4">
      <c r="B1522"/>
      <c r="C1522"/>
      <c r="D1522" s="267"/>
    </row>
    <row r="1523" spans="2:4">
      <c r="B1523"/>
      <c r="C1523"/>
      <c r="D1523" s="267"/>
    </row>
    <row r="1524" spans="2:4">
      <c r="B1524"/>
      <c r="C1524"/>
      <c r="D1524" s="267"/>
    </row>
    <row r="1525" spans="2:4">
      <c r="B1525"/>
      <c r="C1525"/>
      <c r="D1525" s="267"/>
    </row>
    <row r="1526" spans="2:4">
      <c r="B1526"/>
      <c r="C1526"/>
      <c r="D1526" s="267"/>
    </row>
    <row r="1527" spans="2:4">
      <c r="B1527"/>
      <c r="C1527"/>
      <c r="D1527" s="267"/>
    </row>
    <row r="1528" spans="2:4">
      <c r="B1528"/>
      <c r="C1528"/>
      <c r="D1528" s="267"/>
    </row>
    <row r="1529" spans="2:4">
      <c r="B1529"/>
      <c r="C1529"/>
      <c r="D1529" s="267"/>
    </row>
    <row r="1530" spans="2:4">
      <c r="B1530"/>
      <c r="C1530"/>
      <c r="D1530" s="267"/>
    </row>
    <row r="1531" spans="2:4">
      <c r="B1531"/>
      <c r="C1531"/>
      <c r="D1531" s="267"/>
    </row>
    <row r="1532" spans="2:4">
      <c r="B1532"/>
      <c r="C1532"/>
      <c r="D1532" s="267"/>
    </row>
    <row r="1533" spans="2:4">
      <c r="B1533"/>
      <c r="C1533"/>
      <c r="D1533" s="267"/>
    </row>
    <row r="1534" spans="2:4">
      <c r="B1534"/>
      <c r="C1534"/>
      <c r="D1534" s="267"/>
    </row>
    <row r="1535" spans="2:4">
      <c r="B1535"/>
      <c r="C1535"/>
      <c r="D1535" s="267"/>
    </row>
    <row r="1536" spans="2:4">
      <c r="B1536"/>
      <c r="C1536"/>
      <c r="D1536" s="267"/>
    </row>
    <row r="1537" spans="2:4">
      <c r="B1537"/>
      <c r="C1537"/>
      <c r="D1537" s="267"/>
    </row>
    <row r="1538" spans="2:4">
      <c r="B1538"/>
      <c r="C1538"/>
      <c r="D1538" s="267"/>
    </row>
    <row r="1539" spans="2:4">
      <c r="B1539"/>
      <c r="C1539"/>
      <c r="D1539" s="267"/>
    </row>
    <row r="1540" spans="2:4">
      <c r="B1540"/>
      <c r="C1540"/>
      <c r="D1540" s="267"/>
    </row>
    <row r="1541" spans="2:4">
      <c r="B1541"/>
      <c r="C1541"/>
      <c r="D1541" s="267"/>
    </row>
    <row r="1542" spans="2:4">
      <c r="B1542"/>
      <c r="C1542"/>
      <c r="D1542" s="267"/>
    </row>
    <row r="1543" spans="2:4">
      <c r="B1543"/>
      <c r="C1543"/>
      <c r="D1543" s="267"/>
    </row>
    <row r="1544" spans="2:4">
      <c r="B1544"/>
      <c r="C1544"/>
      <c r="D1544" s="267"/>
    </row>
    <row r="1545" spans="2:4">
      <c r="B1545"/>
      <c r="C1545"/>
      <c r="D1545" s="267"/>
    </row>
    <row r="1546" spans="2:4">
      <c r="B1546"/>
      <c r="C1546"/>
      <c r="D1546" s="267"/>
    </row>
    <row r="1547" spans="2:4">
      <c r="B1547"/>
      <c r="C1547"/>
      <c r="D1547" s="267"/>
    </row>
    <row r="1548" spans="2:4">
      <c r="B1548"/>
      <c r="C1548"/>
      <c r="D1548" s="267"/>
    </row>
    <row r="1549" spans="2:4">
      <c r="B1549"/>
      <c r="C1549"/>
      <c r="D1549" s="267"/>
    </row>
    <row r="1550" spans="2:4">
      <c r="B1550"/>
      <c r="C1550"/>
      <c r="D1550" s="267"/>
    </row>
    <row r="1551" spans="2:4">
      <c r="B1551"/>
      <c r="C1551"/>
      <c r="D1551" s="267"/>
    </row>
    <row r="1552" spans="2:4">
      <c r="B1552"/>
      <c r="C1552"/>
      <c r="D1552" s="267"/>
    </row>
    <row r="1553" spans="2:4">
      <c r="B1553"/>
      <c r="C1553"/>
      <c r="D1553" s="267"/>
    </row>
    <row r="1554" spans="2:4">
      <c r="B1554"/>
      <c r="C1554"/>
      <c r="D1554" s="267"/>
    </row>
    <row r="1555" spans="2:4">
      <c r="B1555"/>
      <c r="C1555"/>
      <c r="D1555" s="267"/>
    </row>
    <row r="1556" spans="2:4">
      <c r="B1556"/>
      <c r="C1556"/>
      <c r="D1556" s="267"/>
    </row>
    <row r="1557" spans="2:4">
      <c r="B1557"/>
      <c r="C1557"/>
      <c r="D1557" s="267"/>
    </row>
    <row r="1558" spans="2:4">
      <c r="B1558"/>
      <c r="C1558"/>
      <c r="D1558" s="267"/>
    </row>
    <row r="1559" spans="2:4">
      <c r="B1559"/>
      <c r="C1559"/>
      <c r="D1559" s="267"/>
    </row>
    <row r="1560" spans="2:4">
      <c r="B1560"/>
      <c r="C1560"/>
      <c r="D1560" s="267"/>
    </row>
    <row r="1561" spans="2:4">
      <c r="B1561"/>
      <c r="C1561"/>
      <c r="D1561" s="267"/>
    </row>
    <row r="1562" spans="2:4">
      <c r="B1562"/>
      <c r="C1562"/>
      <c r="D1562" s="267"/>
    </row>
    <row r="1563" spans="2:4">
      <c r="B1563"/>
      <c r="C1563"/>
      <c r="D1563" s="267"/>
    </row>
    <row r="1564" spans="2:4">
      <c r="B1564"/>
      <c r="C1564"/>
      <c r="D1564" s="267"/>
    </row>
    <row r="1565" spans="2:4">
      <c r="B1565"/>
      <c r="C1565"/>
      <c r="D1565" s="267"/>
    </row>
    <row r="1566" spans="2:4">
      <c r="B1566"/>
      <c r="C1566"/>
      <c r="D1566" s="267"/>
    </row>
    <row r="1567" spans="2:4">
      <c r="B1567"/>
      <c r="C1567"/>
      <c r="D1567" s="267"/>
    </row>
    <row r="1568" spans="2:4">
      <c r="B1568"/>
      <c r="C1568"/>
      <c r="D1568" s="267"/>
    </row>
    <row r="1569" spans="2:4">
      <c r="B1569"/>
      <c r="C1569"/>
      <c r="D1569" s="267"/>
    </row>
    <row r="1570" spans="2:4">
      <c r="B1570"/>
      <c r="C1570"/>
      <c r="D1570" s="267"/>
    </row>
    <row r="1571" spans="2:4">
      <c r="B1571"/>
      <c r="C1571"/>
      <c r="D1571" s="267"/>
    </row>
    <row r="1572" spans="2:4">
      <c r="B1572"/>
      <c r="C1572"/>
      <c r="D1572" s="267"/>
    </row>
    <row r="1573" spans="2:4">
      <c r="B1573"/>
      <c r="C1573"/>
      <c r="D1573" s="267"/>
    </row>
    <row r="1574" spans="2:4">
      <c r="B1574"/>
      <c r="C1574"/>
      <c r="D1574" s="267"/>
    </row>
    <row r="1575" spans="2:4">
      <c r="B1575"/>
      <c r="C1575"/>
      <c r="D1575" s="267"/>
    </row>
    <row r="1576" spans="2:4">
      <c r="B1576"/>
      <c r="C1576"/>
      <c r="D1576" s="267"/>
    </row>
    <row r="1577" spans="2:4">
      <c r="B1577"/>
      <c r="C1577"/>
      <c r="D1577" s="267"/>
    </row>
    <row r="1578" spans="2:4">
      <c r="B1578"/>
      <c r="C1578"/>
      <c r="D1578" s="267"/>
    </row>
    <row r="1579" spans="2:4">
      <c r="B1579"/>
      <c r="C1579"/>
      <c r="D1579" s="267"/>
    </row>
    <row r="1580" spans="2:4">
      <c r="B1580"/>
      <c r="C1580"/>
      <c r="D1580" s="267"/>
    </row>
    <row r="1581" spans="2:4">
      <c r="B1581"/>
      <c r="C1581"/>
      <c r="D1581" s="267"/>
    </row>
    <row r="1582" spans="2:4">
      <c r="B1582"/>
      <c r="C1582"/>
      <c r="D1582" s="267"/>
    </row>
    <row r="1583" spans="2:4">
      <c r="B1583"/>
      <c r="C1583"/>
      <c r="D1583" s="267"/>
    </row>
    <row r="1584" spans="2:4">
      <c r="B1584"/>
      <c r="C1584"/>
      <c r="D1584" s="267"/>
    </row>
    <row r="1585" spans="2:4">
      <c r="B1585"/>
      <c r="C1585"/>
      <c r="D1585" s="267"/>
    </row>
    <row r="1586" spans="2:4">
      <c r="B1586"/>
      <c r="C1586"/>
      <c r="D1586" s="267"/>
    </row>
    <row r="1587" spans="2:4">
      <c r="B1587"/>
      <c r="C1587"/>
      <c r="D1587" s="267"/>
    </row>
    <row r="1588" spans="2:4">
      <c r="B1588"/>
      <c r="C1588"/>
      <c r="D1588" s="267"/>
    </row>
    <row r="1589" spans="2:4">
      <c r="B1589"/>
      <c r="C1589"/>
      <c r="D1589" s="267"/>
    </row>
    <row r="1590" spans="2:4">
      <c r="B1590"/>
      <c r="C1590"/>
      <c r="D1590" s="267"/>
    </row>
    <row r="1591" spans="2:4">
      <c r="B1591"/>
      <c r="C1591"/>
      <c r="D1591" s="267"/>
    </row>
    <row r="1592" spans="2:4">
      <c r="B1592"/>
      <c r="C1592"/>
      <c r="D1592" s="267"/>
    </row>
    <row r="1593" spans="2:4">
      <c r="B1593"/>
      <c r="C1593"/>
      <c r="D1593" s="267"/>
    </row>
    <row r="1594" spans="2:4">
      <c r="B1594"/>
      <c r="C1594"/>
      <c r="D1594" s="267"/>
    </row>
    <row r="1595" spans="2:4">
      <c r="B1595"/>
      <c r="C1595"/>
      <c r="D1595" s="267"/>
    </row>
    <row r="1596" spans="2:4">
      <c r="B1596"/>
      <c r="C1596"/>
      <c r="D1596" s="267"/>
    </row>
    <row r="1597" spans="2:4">
      <c r="B1597"/>
      <c r="C1597"/>
      <c r="D1597" s="267"/>
    </row>
    <row r="1598" spans="2:4">
      <c r="B1598"/>
      <c r="C1598"/>
      <c r="D1598" s="267"/>
    </row>
    <row r="1599" spans="2:4">
      <c r="B1599"/>
      <c r="C1599"/>
      <c r="D1599" s="267"/>
    </row>
    <row r="1600" spans="2:4">
      <c r="B1600"/>
      <c r="C1600"/>
      <c r="D1600" s="267"/>
    </row>
    <row r="1601" spans="2:4">
      <c r="B1601"/>
      <c r="C1601"/>
      <c r="D1601" s="267"/>
    </row>
    <row r="1602" spans="2:4">
      <c r="B1602"/>
      <c r="C1602"/>
      <c r="D1602" s="267"/>
    </row>
    <row r="1603" spans="2:4">
      <c r="B1603"/>
      <c r="C1603"/>
      <c r="D1603" s="267"/>
    </row>
    <row r="1604" spans="2:4">
      <c r="B1604"/>
      <c r="C1604"/>
      <c r="D1604" s="267"/>
    </row>
    <row r="1605" spans="2:4">
      <c r="B1605"/>
      <c r="C1605"/>
      <c r="D1605" s="267"/>
    </row>
    <row r="1606" spans="2:4">
      <c r="B1606"/>
      <c r="C1606"/>
      <c r="D1606" s="267"/>
    </row>
    <row r="1607" spans="2:4">
      <c r="B1607"/>
      <c r="C1607"/>
      <c r="D1607" s="267"/>
    </row>
    <row r="1608" spans="2:4">
      <c r="B1608"/>
      <c r="C1608"/>
      <c r="D1608" s="267"/>
    </row>
    <row r="1609" spans="2:4">
      <c r="B1609"/>
      <c r="C1609"/>
      <c r="D1609" s="267"/>
    </row>
    <row r="1610" spans="2:4">
      <c r="B1610"/>
      <c r="C1610"/>
      <c r="D1610" s="267"/>
    </row>
    <row r="1611" spans="2:4">
      <c r="B1611"/>
      <c r="C1611"/>
      <c r="D1611" s="267"/>
    </row>
    <row r="1612" spans="2:4">
      <c r="B1612"/>
      <c r="C1612"/>
      <c r="D1612" s="267"/>
    </row>
    <row r="1613" spans="2:4">
      <c r="B1613"/>
      <c r="C1613"/>
      <c r="D1613" s="267"/>
    </row>
    <row r="1614" spans="2:4">
      <c r="B1614"/>
      <c r="C1614"/>
      <c r="D1614" s="267"/>
    </row>
    <row r="1615" spans="2:4">
      <c r="B1615"/>
      <c r="C1615"/>
      <c r="D1615" s="267"/>
    </row>
    <row r="1616" spans="2:4">
      <c r="B1616"/>
      <c r="C1616"/>
      <c r="D1616" s="267"/>
    </row>
    <row r="1617" spans="2:4">
      <c r="B1617"/>
      <c r="C1617"/>
      <c r="D1617" s="267"/>
    </row>
    <row r="1618" spans="2:4">
      <c r="B1618"/>
      <c r="C1618"/>
      <c r="D1618" s="267"/>
    </row>
    <row r="1619" spans="2:4">
      <c r="B1619"/>
      <c r="C1619"/>
      <c r="D1619" s="267"/>
    </row>
    <row r="1620" spans="2:4">
      <c r="B1620"/>
      <c r="C1620"/>
      <c r="D1620" s="267"/>
    </row>
    <row r="1621" spans="2:4">
      <c r="B1621"/>
      <c r="C1621"/>
      <c r="D1621" s="267"/>
    </row>
    <row r="1622" spans="2:4">
      <c r="B1622"/>
      <c r="C1622"/>
      <c r="D1622" s="267"/>
    </row>
    <row r="1623" spans="2:4">
      <c r="B1623"/>
      <c r="C1623"/>
      <c r="D1623" s="267"/>
    </row>
    <row r="1624" spans="2:4">
      <c r="B1624"/>
      <c r="C1624"/>
      <c r="D1624" s="267"/>
    </row>
    <row r="1625" spans="2:4">
      <c r="B1625"/>
      <c r="C1625"/>
      <c r="D1625" s="267"/>
    </row>
    <row r="1626" spans="2:4">
      <c r="B1626"/>
      <c r="C1626"/>
      <c r="D1626" s="267"/>
    </row>
    <row r="1627" spans="2:4">
      <c r="B1627"/>
      <c r="C1627"/>
      <c r="D1627" s="267"/>
    </row>
    <row r="1628" spans="2:4">
      <c r="B1628"/>
      <c r="C1628"/>
      <c r="D1628" s="267"/>
    </row>
    <row r="1629" spans="2:4">
      <c r="B1629"/>
      <c r="C1629"/>
      <c r="D1629" s="267"/>
    </row>
    <row r="1630" spans="2:4">
      <c r="B1630"/>
      <c r="C1630"/>
      <c r="D1630" s="267"/>
    </row>
    <row r="1631" spans="2:4">
      <c r="B1631"/>
      <c r="C1631"/>
      <c r="D1631" s="267"/>
    </row>
    <row r="1632" spans="2:4">
      <c r="B1632"/>
      <c r="C1632"/>
      <c r="D1632" s="267"/>
    </row>
    <row r="1633" spans="2:4">
      <c r="B1633"/>
      <c r="C1633"/>
      <c r="D1633" s="267"/>
    </row>
    <row r="1634" spans="2:4">
      <c r="B1634"/>
      <c r="C1634"/>
      <c r="D1634" s="267"/>
    </row>
    <row r="1635" spans="2:4">
      <c r="B1635"/>
      <c r="C1635"/>
      <c r="D1635" s="267"/>
    </row>
    <row r="1636" spans="2:4">
      <c r="B1636"/>
      <c r="C1636"/>
      <c r="D1636" s="267"/>
    </row>
    <row r="1637" spans="2:4">
      <c r="B1637"/>
      <c r="C1637"/>
      <c r="D1637" s="267"/>
    </row>
    <row r="1638" spans="2:4">
      <c r="B1638"/>
      <c r="C1638"/>
      <c r="D1638" s="267"/>
    </row>
    <row r="1639" spans="2:4">
      <c r="B1639"/>
      <c r="C1639"/>
      <c r="D1639" s="267"/>
    </row>
    <row r="1640" spans="2:4">
      <c r="B1640"/>
      <c r="C1640"/>
      <c r="D1640" s="267"/>
    </row>
    <row r="1641" spans="2:4">
      <c r="B1641"/>
      <c r="C1641"/>
      <c r="D1641" s="267"/>
    </row>
    <row r="1642" spans="2:4">
      <c r="B1642"/>
      <c r="C1642"/>
      <c r="D1642" s="267"/>
    </row>
    <row r="1643" spans="2:4">
      <c r="B1643"/>
      <c r="C1643"/>
      <c r="D1643" s="267"/>
    </row>
    <row r="1644" spans="2:4">
      <c r="B1644"/>
      <c r="C1644"/>
      <c r="D1644" s="267"/>
    </row>
    <row r="1645" spans="2:4">
      <c r="B1645"/>
      <c r="C1645"/>
      <c r="D1645" s="267"/>
    </row>
    <row r="1646" spans="2:4">
      <c r="B1646"/>
      <c r="C1646"/>
      <c r="D1646" s="267"/>
    </row>
    <row r="1647" spans="2:4">
      <c r="B1647"/>
      <c r="C1647"/>
      <c r="D1647" s="267"/>
    </row>
    <row r="1648" spans="2:4">
      <c r="B1648"/>
      <c r="C1648"/>
      <c r="D1648" s="267"/>
    </row>
    <row r="1649" spans="2:4">
      <c r="B1649"/>
      <c r="C1649"/>
      <c r="D1649" s="267"/>
    </row>
    <row r="1650" spans="2:4">
      <c r="B1650"/>
      <c r="C1650"/>
      <c r="D1650" s="267"/>
    </row>
    <row r="1651" spans="2:4">
      <c r="B1651"/>
      <c r="C1651"/>
      <c r="D1651" s="267"/>
    </row>
    <row r="1652" spans="2:4">
      <c r="B1652"/>
      <c r="C1652"/>
      <c r="D1652" s="267"/>
    </row>
    <row r="1653" spans="2:4">
      <c r="B1653"/>
      <c r="C1653"/>
      <c r="D1653" s="267"/>
    </row>
    <row r="1654" spans="2:4">
      <c r="B1654"/>
      <c r="C1654"/>
      <c r="D1654" s="267"/>
    </row>
    <row r="1655" spans="2:4">
      <c r="B1655"/>
      <c r="C1655"/>
      <c r="D1655" s="267"/>
    </row>
    <row r="1656" spans="2:4">
      <c r="B1656"/>
      <c r="C1656"/>
      <c r="D1656" s="267"/>
    </row>
    <row r="1657" spans="2:4">
      <c r="B1657"/>
      <c r="C1657"/>
      <c r="D1657" s="267"/>
    </row>
    <row r="1658" spans="2:4">
      <c r="B1658"/>
      <c r="C1658"/>
      <c r="D1658" s="267"/>
    </row>
    <row r="1659" spans="2:4">
      <c r="B1659"/>
      <c r="C1659"/>
      <c r="D1659" s="267"/>
    </row>
    <row r="1660" spans="2:4">
      <c r="B1660"/>
      <c r="C1660"/>
      <c r="D1660" s="267"/>
    </row>
    <row r="1661" spans="2:4">
      <c r="B1661"/>
      <c r="C1661"/>
      <c r="D1661" s="267"/>
    </row>
    <row r="1662" spans="2:4">
      <c r="B1662"/>
      <c r="C1662"/>
      <c r="D1662" s="267"/>
    </row>
    <row r="1663" spans="2:4">
      <c r="B1663"/>
      <c r="C1663"/>
      <c r="D1663" s="267"/>
    </row>
    <row r="1664" spans="2:4">
      <c r="B1664"/>
      <c r="C1664"/>
      <c r="D1664" s="267"/>
    </row>
    <row r="1665" spans="2:4">
      <c r="B1665"/>
      <c r="C1665"/>
      <c r="D1665" s="267"/>
    </row>
    <row r="1666" spans="2:4">
      <c r="B1666"/>
      <c r="C1666"/>
      <c r="D1666" s="267"/>
    </row>
    <row r="1667" spans="2:4">
      <c r="B1667"/>
      <c r="C1667"/>
      <c r="D1667" s="267"/>
    </row>
    <row r="1668" spans="2:4">
      <c r="B1668"/>
      <c r="C1668"/>
      <c r="D1668" s="267"/>
    </row>
    <row r="1669" spans="2:4">
      <c r="B1669"/>
      <c r="C1669"/>
      <c r="D1669" s="267"/>
    </row>
    <row r="1670" spans="2:4">
      <c r="B1670"/>
      <c r="C1670"/>
      <c r="D1670" s="267"/>
    </row>
    <row r="1671" spans="2:4">
      <c r="B1671"/>
      <c r="C1671"/>
      <c r="D1671" s="267"/>
    </row>
    <row r="1672" spans="2:4">
      <c r="B1672"/>
      <c r="C1672"/>
      <c r="D1672" s="267"/>
    </row>
    <row r="1673" spans="2:4">
      <c r="B1673"/>
      <c r="C1673"/>
      <c r="D1673" s="267"/>
    </row>
    <row r="1674" spans="2:4">
      <c r="B1674"/>
      <c r="C1674"/>
      <c r="D1674" s="267"/>
    </row>
    <row r="1675" spans="2:4">
      <c r="B1675"/>
      <c r="C1675"/>
      <c r="D1675" s="267"/>
    </row>
    <row r="1676" spans="2:4">
      <c r="B1676"/>
      <c r="C1676"/>
      <c r="D1676" s="267"/>
    </row>
    <row r="1677" spans="2:4">
      <c r="B1677"/>
      <c r="C1677"/>
      <c r="D1677" s="267"/>
    </row>
    <row r="1678" spans="2:4">
      <c r="B1678"/>
      <c r="C1678"/>
      <c r="D1678" s="267"/>
    </row>
    <row r="1679" spans="2:4">
      <c r="B1679"/>
      <c r="C1679"/>
      <c r="D1679" s="267"/>
    </row>
    <row r="1680" spans="2:4">
      <c r="B1680"/>
      <c r="C1680"/>
      <c r="D1680" s="267"/>
    </row>
    <row r="1681" spans="2:4">
      <c r="B1681"/>
      <c r="C1681"/>
      <c r="D1681" s="267"/>
    </row>
    <row r="1682" spans="2:4">
      <c r="B1682"/>
      <c r="C1682"/>
      <c r="D1682" s="267"/>
    </row>
    <row r="1683" spans="2:4">
      <c r="B1683"/>
      <c r="C1683"/>
      <c r="D1683" s="267"/>
    </row>
    <row r="1684" spans="2:4">
      <c r="B1684"/>
      <c r="C1684"/>
      <c r="D1684" s="267"/>
    </row>
    <row r="1685" spans="2:4">
      <c r="B1685"/>
      <c r="C1685"/>
      <c r="D1685" s="267"/>
    </row>
    <row r="1686" spans="2:4">
      <c r="B1686"/>
      <c r="C1686"/>
      <c r="D1686" s="267"/>
    </row>
    <row r="1687" spans="2:4">
      <c r="B1687"/>
      <c r="C1687"/>
      <c r="D1687" s="267"/>
    </row>
    <row r="1688" spans="2:4">
      <c r="B1688"/>
      <c r="C1688"/>
      <c r="D1688" s="267"/>
    </row>
    <row r="1689" spans="2:4">
      <c r="B1689"/>
      <c r="C1689"/>
      <c r="D1689" s="267"/>
    </row>
    <row r="1690" spans="2:4">
      <c r="B1690"/>
      <c r="C1690"/>
      <c r="D1690" s="267"/>
    </row>
    <row r="1691" spans="2:4">
      <c r="B1691"/>
      <c r="C1691"/>
      <c r="D1691" s="267"/>
    </row>
    <row r="1692" spans="2:4">
      <c r="B1692"/>
      <c r="C1692"/>
      <c r="D1692" s="267"/>
    </row>
    <row r="1693" spans="2:4">
      <c r="B1693"/>
      <c r="C1693"/>
      <c r="D1693" s="267"/>
    </row>
    <row r="1694" spans="2:4">
      <c r="B1694"/>
      <c r="C1694"/>
      <c r="D1694" s="267"/>
    </row>
    <row r="1695" spans="2:4">
      <c r="B1695"/>
      <c r="C1695"/>
      <c r="D1695" s="267"/>
    </row>
    <row r="1696" spans="2:4">
      <c r="B1696"/>
      <c r="C1696"/>
      <c r="D1696" s="267"/>
    </row>
    <row r="1697" spans="2:4">
      <c r="B1697"/>
      <c r="C1697"/>
      <c r="D1697" s="267"/>
    </row>
    <row r="1698" spans="2:4">
      <c r="B1698"/>
      <c r="C1698"/>
      <c r="D1698" s="267"/>
    </row>
    <row r="1699" spans="2:4">
      <c r="B1699"/>
      <c r="C1699"/>
      <c r="D1699" s="267"/>
    </row>
    <row r="1700" spans="2:4">
      <c r="B1700"/>
      <c r="C1700"/>
      <c r="D1700" s="267"/>
    </row>
    <row r="1701" spans="2:4">
      <c r="B1701"/>
      <c r="C1701"/>
      <c r="D1701" s="267"/>
    </row>
    <row r="1702" spans="2:4">
      <c r="B1702"/>
      <c r="C1702"/>
      <c r="D1702" s="267"/>
    </row>
    <row r="1703" spans="2:4">
      <c r="B1703"/>
      <c r="C1703"/>
      <c r="D1703" s="267"/>
    </row>
    <row r="1704" spans="2:4">
      <c r="B1704"/>
      <c r="C1704"/>
      <c r="D1704" s="267"/>
    </row>
    <row r="1705" spans="2:4">
      <c r="B1705"/>
      <c r="C1705"/>
      <c r="D1705" s="267"/>
    </row>
    <row r="1706" spans="2:4">
      <c r="B1706"/>
      <c r="C1706"/>
      <c r="D1706" s="267"/>
    </row>
    <row r="1707" spans="2:4">
      <c r="B1707"/>
      <c r="C1707"/>
      <c r="D1707" s="267"/>
    </row>
    <row r="1708" spans="2:4">
      <c r="B1708"/>
      <c r="C1708"/>
      <c r="D1708" s="267"/>
    </row>
    <row r="1709" spans="2:4">
      <c r="B1709"/>
      <c r="C1709"/>
      <c r="D1709" s="267"/>
    </row>
    <row r="1710" spans="2:4">
      <c r="B1710"/>
      <c r="C1710"/>
      <c r="D1710" s="267"/>
    </row>
    <row r="1711" spans="2:4">
      <c r="B1711"/>
      <c r="C1711"/>
      <c r="D1711" s="267"/>
    </row>
    <row r="1712" spans="2:4">
      <c r="B1712"/>
      <c r="C1712"/>
      <c r="D1712" s="267"/>
    </row>
    <row r="1713" spans="2:4">
      <c r="B1713"/>
      <c r="C1713"/>
      <c r="D1713" s="267"/>
    </row>
    <row r="1714" spans="2:4">
      <c r="B1714"/>
      <c r="C1714"/>
      <c r="D1714" s="267"/>
    </row>
    <row r="1715" spans="2:4">
      <c r="B1715"/>
      <c r="C1715"/>
      <c r="D1715" s="267"/>
    </row>
    <row r="1716" spans="2:4">
      <c r="B1716"/>
      <c r="C1716"/>
      <c r="D1716" s="267"/>
    </row>
    <row r="1717" spans="2:4">
      <c r="B1717"/>
      <c r="C1717"/>
      <c r="D1717" s="267"/>
    </row>
    <row r="1718" spans="2:4">
      <c r="B1718"/>
      <c r="C1718"/>
      <c r="D1718" s="267"/>
    </row>
    <row r="1719" spans="2:4">
      <c r="B1719"/>
      <c r="C1719"/>
      <c r="D1719" s="267"/>
    </row>
    <row r="1720" spans="2:4">
      <c r="B1720"/>
      <c r="C1720"/>
      <c r="D1720" s="267"/>
    </row>
    <row r="1721" spans="2:4">
      <c r="B1721"/>
      <c r="C1721"/>
      <c r="D1721" s="267"/>
    </row>
    <row r="1722" spans="2:4">
      <c r="B1722"/>
      <c r="C1722"/>
      <c r="D1722" s="267"/>
    </row>
    <row r="1723" spans="2:4">
      <c r="B1723"/>
      <c r="C1723"/>
      <c r="D1723" s="267"/>
    </row>
    <row r="1724" spans="2:4">
      <c r="B1724"/>
      <c r="C1724"/>
      <c r="D1724" s="267"/>
    </row>
    <row r="1725" spans="2:4">
      <c r="B1725"/>
      <c r="C1725"/>
      <c r="D1725" s="267"/>
    </row>
    <row r="1726" spans="2:4">
      <c r="B1726"/>
      <c r="C1726"/>
      <c r="D1726" s="267"/>
    </row>
    <row r="1727" spans="2:4">
      <c r="B1727"/>
      <c r="C1727"/>
      <c r="D1727" s="267"/>
    </row>
    <row r="1728" spans="2:4">
      <c r="B1728"/>
      <c r="C1728"/>
      <c r="D1728" s="267"/>
    </row>
    <row r="1729" spans="2:4">
      <c r="B1729"/>
      <c r="C1729"/>
      <c r="D1729" s="267"/>
    </row>
    <row r="1730" spans="2:4">
      <c r="B1730"/>
      <c r="C1730"/>
      <c r="D1730" s="267"/>
    </row>
    <row r="1731" spans="2:4">
      <c r="B1731"/>
      <c r="C1731"/>
      <c r="D1731" s="267"/>
    </row>
    <row r="1732" spans="2:4">
      <c r="B1732"/>
      <c r="C1732"/>
      <c r="D1732" s="267"/>
    </row>
    <row r="1733" spans="2:4">
      <c r="B1733"/>
      <c r="C1733"/>
      <c r="D1733" s="267"/>
    </row>
    <row r="1734" spans="2:4">
      <c r="B1734"/>
      <c r="C1734"/>
      <c r="D1734" s="267"/>
    </row>
    <row r="1735" spans="2:4">
      <c r="B1735"/>
      <c r="C1735"/>
      <c r="D1735" s="267"/>
    </row>
    <row r="1736" spans="2:4">
      <c r="B1736"/>
      <c r="C1736"/>
      <c r="D1736" s="267"/>
    </row>
    <row r="1737" spans="2:4">
      <c r="B1737"/>
      <c r="C1737"/>
      <c r="D1737" s="267"/>
    </row>
    <row r="1738" spans="2:4">
      <c r="B1738"/>
      <c r="C1738"/>
      <c r="D1738" s="267"/>
    </row>
    <row r="1739" spans="2:4">
      <c r="B1739"/>
      <c r="C1739"/>
      <c r="D1739" s="267"/>
    </row>
    <row r="1740" spans="2:4">
      <c r="B1740"/>
      <c r="C1740"/>
      <c r="D1740" s="267"/>
    </row>
    <row r="1741" spans="2:4">
      <c r="B1741"/>
      <c r="C1741"/>
      <c r="D1741" s="267"/>
    </row>
    <row r="1742" spans="2:4">
      <c r="B1742"/>
      <c r="C1742"/>
      <c r="D1742" s="267"/>
    </row>
    <row r="1743" spans="2:4">
      <c r="B1743"/>
      <c r="C1743"/>
      <c r="D1743" s="267"/>
    </row>
    <row r="1744" spans="2:4">
      <c r="B1744"/>
      <c r="C1744"/>
      <c r="D1744" s="267"/>
    </row>
    <row r="1745" spans="2:4">
      <c r="B1745"/>
      <c r="C1745"/>
      <c r="D1745" s="267"/>
    </row>
    <row r="1746" spans="2:4">
      <c r="B1746"/>
      <c r="C1746"/>
      <c r="D1746" s="267"/>
    </row>
    <row r="1747" spans="2:4">
      <c r="B1747"/>
      <c r="C1747"/>
      <c r="D1747" s="267"/>
    </row>
    <row r="1748" spans="2:4">
      <c r="B1748"/>
      <c r="C1748"/>
      <c r="D1748" s="267"/>
    </row>
    <row r="1749" spans="2:4">
      <c r="B1749"/>
      <c r="C1749"/>
      <c r="D1749" s="267"/>
    </row>
    <row r="1750" spans="2:4">
      <c r="B1750"/>
      <c r="C1750"/>
      <c r="D1750" s="267"/>
    </row>
    <row r="1751" spans="2:4">
      <c r="B1751"/>
      <c r="C1751"/>
      <c r="D1751" s="267"/>
    </row>
    <row r="1752" spans="2:4">
      <c r="B1752"/>
      <c r="C1752"/>
      <c r="D1752" s="267"/>
    </row>
    <row r="1753" spans="2:4">
      <c r="B1753"/>
      <c r="C1753"/>
      <c r="D1753" s="267"/>
    </row>
    <row r="1754" spans="2:4">
      <c r="B1754"/>
      <c r="C1754"/>
      <c r="D1754" s="267"/>
    </row>
    <row r="1755" spans="2:4">
      <c r="B1755"/>
      <c r="C1755"/>
      <c r="D1755" s="267"/>
    </row>
    <row r="1756" spans="2:4">
      <c r="B1756"/>
      <c r="C1756"/>
      <c r="D1756" s="267"/>
    </row>
    <row r="1757" spans="2:4">
      <c r="B1757"/>
      <c r="C1757"/>
      <c r="D1757" s="267"/>
    </row>
    <row r="1758" spans="2:4">
      <c r="B1758"/>
      <c r="C1758"/>
      <c r="D1758" s="267"/>
    </row>
    <row r="1759" spans="2:4">
      <c r="B1759"/>
      <c r="C1759"/>
      <c r="D1759" s="267"/>
    </row>
    <row r="1760" spans="2:4">
      <c r="B1760"/>
      <c r="C1760"/>
      <c r="D1760" s="267"/>
    </row>
    <row r="1761" spans="2:4">
      <c r="B1761"/>
      <c r="C1761"/>
      <c r="D1761" s="267"/>
    </row>
    <row r="1762" spans="2:4">
      <c r="B1762"/>
      <c r="C1762"/>
      <c r="D1762" s="267"/>
    </row>
    <row r="1763" spans="2:4">
      <c r="B1763"/>
      <c r="C1763"/>
      <c r="D1763" s="267"/>
    </row>
    <row r="1764" spans="2:4">
      <c r="B1764"/>
      <c r="C1764"/>
      <c r="D1764" s="267"/>
    </row>
    <row r="1765" spans="2:4">
      <c r="B1765"/>
      <c r="C1765"/>
      <c r="D1765" s="267"/>
    </row>
    <row r="1766" spans="2:4">
      <c r="B1766"/>
      <c r="C1766"/>
      <c r="D1766" s="267"/>
    </row>
    <row r="1767" spans="2:4">
      <c r="B1767"/>
      <c r="C1767"/>
      <c r="D1767" s="267"/>
    </row>
    <row r="1768" spans="2:4">
      <c r="B1768"/>
      <c r="C1768"/>
      <c r="D1768" s="267"/>
    </row>
    <row r="1769" spans="2:4">
      <c r="B1769"/>
      <c r="C1769"/>
      <c r="D1769" s="267"/>
    </row>
    <row r="1770" spans="2:4">
      <c r="B1770"/>
      <c r="C1770"/>
      <c r="D1770" s="267"/>
    </row>
    <row r="1771" spans="2:4">
      <c r="B1771"/>
      <c r="C1771"/>
      <c r="D1771" s="267"/>
    </row>
    <row r="1772" spans="2:4">
      <c r="B1772"/>
      <c r="C1772"/>
      <c r="D1772" s="267"/>
    </row>
    <row r="1773" spans="2:4">
      <c r="B1773"/>
      <c r="C1773"/>
      <c r="D1773" s="267"/>
    </row>
    <row r="1774" spans="2:4">
      <c r="B1774"/>
      <c r="C1774"/>
      <c r="D1774" s="267"/>
    </row>
    <row r="1775" spans="2:4">
      <c r="B1775"/>
      <c r="C1775"/>
      <c r="D1775" s="267"/>
    </row>
    <row r="1776" spans="2:4">
      <c r="B1776"/>
      <c r="C1776"/>
      <c r="D1776" s="267"/>
    </row>
    <row r="1777" spans="2:4">
      <c r="B1777"/>
      <c r="C1777"/>
      <c r="D1777" s="267"/>
    </row>
    <row r="1778" spans="2:4">
      <c r="B1778"/>
      <c r="C1778"/>
      <c r="D1778" s="267"/>
    </row>
    <row r="1779" spans="2:4">
      <c r="B1779"/>
      <c r="C1779"/>
      <c r="D1779" s="267"/>
    </row>
    <row r="1780" spans="2:4">
      <c r="B1780"/>
      <c r="C1780"/>
      <c r="D1780" s="267"/>
    </row>
    <row r="1781" spans="2:4">
      <c r="B1781"/>
      <c r="C1781"/>
      <c r="D1781" s="267"/>
    </row>
    <row r="1782" spans="2:4">
      <c r="B1782"/>
      <c r="C1782"/>
      <c r="D1782" s="267"/>
    </row>
    <row r="1783" spans="2:4">
      <c r="B1783"/>
      <c r="C1783"/>
      <c r="D1783" s="267"/>
    </row>
    <row r="1784" spans="2:4">
      <c r="B1784"/>
      <c r="C1784"/>
      <c r="D1784" s="267"/>
    </row>
    <row r="1785" spans="2:4">
      <c r="B1785"/>
      <c r="C1785"/>
      <c r="D1785" s="267"/>
    </row>
    <row r="1786" spans="2:4">
      <c r="B1786"/>
      <c r="C1786"/>
      <c r="D1786" s="267"/>
    </row>
    <row r="1787" spans="2:4">
      <c r="B1787"/>
      <c r="C1787"/>
      <c r="D1787" s="267"/>
    </row>
    <row r="1788" spans="2:4">
      <c r="B1788"/>
      <c r="C1788"/>
      <c r="D1788" s="267"/>
    </row>
    <row r="1789" spans="2:4">
      <c r="B1789"/>
      <c r="C1789"/>
      <c r="D1789" s="267"/>
    </row>
    <row r="1790" spans="2:4">
      <c r="B1790"/>
      <c r="C1790"/>
      <c r="D1790" s="267"/>
    </row>
    <row r="1791" spans="2:4">
      <c r="B1791"/>
      <c r="C1791"/>
      <c r="D1791" s="267"/>
    </row>
    <row r="1792" spans="2:4">
      <c r="B1792"/>
      <c r="C1792"/>
      <c r="D1792" s="267"/>
    </row>
    <row r="1793" spans="2:4">
      <c r="B1793"/>
      <c r="C1793"/>
      <c r="D1793" s="267"/>
    </row>
    <row r="1794" spans="2:4">
      <c r="B1794"/>
      <c r="C1794"/>
      <c r="D1794" s="267"/>
    </row>
    <row r="1795" spans="2:4">
      <c r="B1795"/>
      <c r="C1795"/>
      <c r="D1795" s="267"/>
    </row>
    <row r="1796" spans="2:4">
      <c r="B1796"/>
      <c r="C1796"/>
      <c r="D1796" s="267"/>
    </row>
    <row r="1797" spans="2:4">
      <c r="B1797"/>
      <c r="C1797"/>
      <c r="D1797" s="267"/>
    </row>
    <row r="1798" spans="2:4">
      <c r="B1798"/>
      <c r="C1798"/>
      <c r="D1798" s="267"/>
    </row>
    <row r="1799" spans="2:4">
      <c r="B1799"/>
      <c r="C1799"/>
      <c r="D1799" s="267"/>
    </row>
    <row r="1800" spans="2:4">
      <c r="B1800"/>
      <c r="C1800"/>
      <c r="D1800" s="267"/>
    </row>
    <row r="1801" spans="2:4">
      <c r="B1801"/>
      <c r="C1801"/>
      <c r="D1801" s="267"/>
    </row>
    <row r="1802" spans="2:4">
      <c r="B1802"/>
      <c r="C1802"/>
      <c r="D1802" s="267"/>
    </row>
    <row r="1803" spans="2:4">
      <c r="B1803"/>
      <c r="C1803"/>
      <c r="D1803" s="267"/>
    </row>
    <row r="1804" spans="2:4">
      <c r="B1804"/>
      <c r="C1804"/>
      <c r="D1804" s="267"/>
    </row>
    <row r="1805" spans="2:4">
      <c r="B1805"/>
      <c r="C1805"/>
      <c r="D1805" s="267"/>
    </row>
    <row r="1806" spans="2:4">
      <c r="B1806"/>
      <c r="C1806"/>
      <c r="D1806" s="267"/>
    </row>
    <row r="1807" spans="2:4">
      <c r="B1807"/>
      <c r="C1807"/>
      <c r="D1807" s="267"/>
    </row>
    <row r="1808" spans="2:4">
      <c r="B1808"/>
      <c r="C1808"/>
      <c r="D1808" s="267"/>
    </row>
    <row r="1809" spans="2:4">
      <c r="B1809"/>
      <c r="C1809"/>
      <c r="D1809" s="267"/>
    </row>
    <row r="1810" spans="2:4">
      <c r="B1810"/>
      <c r="C1810"/>
      <c r="D1810" s="267"/>
    </row>
    <row r="1811" spans="2:4">
      <c r="B1811"/>
      <c r="C1811"/>
      <c r="D1811" s="267"/>
    </row>
    <row r="1812" spans="2:4">
      <c r="B1812"/>
      <c r="C1812"/>
      <c r="D1812" s="267"/>
    </row>
    <row r="1813" spans="2:4">
      <c r="B1813"/>
      <c r="C1813"/>
      <c r="D1813" s="267"/>
    </row>
    <row r="1814" spans="2:4">
      <c r="B1814"/>
      <c r="C1814"/>
      <c r="D1814" s="267"/>
    </row>
    <row r="1815" spans="2:4">
      <c r="B1815"/>
      <c r="C1815"/>
      <c r="D1815" s="267"/>
    </row>
    <row r="1816" spans="2:4">
      <c r="B1816"/>
      <c r="C1816"/>
      <c r="D1816" s="267"/>
    </row>
    <row r="1817" spans="2:4">
      <c r="B1817"/>
      <c r="C1817"/>
      <c r="D1817" s="267"/>
    </row>
    <row r="1818" spans="2:4">
      <c r="B1818"/>
      <c r="C1818"/>
      <c r="D1818" s="267"/>
    </row>
    <row r="1819" spans="2:4">
      <c r="B1819"/>
      <c r="C1819"/>
      <c r="D1819" s="267"/>
    </row>
    <row r="1820" spans="2:4">
      <c r="B1820"/>
      <c r="C1820"/>
      <c r="D1820" s="267"/>
    </row>
    <row r="1821" spans="2:4">
      <c r="B1821"/>
      <c r="C1821"/>
      <c r="D1821" s="267"/>
    </row>
    <row r="1822" spans="2:4">
      <c r="B1822"/>
      <c r="C1822"/>
      <c r="D1822" s="267"/>
    </row>
    <row r="1823" spans="2:4">
      <c r="B1823"/>
      <c r="C1823"/>
      <c r="D1823" s="267"/>
    </row>
    <row r="1824" spans="2:4">
      <c r="B1824"/>
      <c r="C1824"/>
      <c r="D1824" s="267"/>
    </row>
    <row r="1825" spans="2:4">
      <c r="B1825"/>
      <c r="C1825"/>
      <c r="D1825" s="267"/>
    </row>
    <row r="1826" spans="2:4">
      <c r="B1826"/>
      <c r="C1826"/>
      <c r="D1826" s="267"/>
    </row>
    <row r="1827" spans="2:4">
      <c r="B1827"/>
      <c r="C1827"/>
      <c r="D1827" s="267"/>
    </row>
    <row r="1828" spans="2:4">
      <c r="B1828"/>
      <c r="C1828"/>
      <c r="D1828" s="267"/>
    </row>
    <row r="1829" spans="2:4">
      <c r="B1829"/>
      <c r="C1829"/>
      <c r="D1829" s="267"/>
    </row>
    <row r="1830" spans="2:4">
      <c r="B1830"/>
      <c r="C1830"/>
      <c r="D1830" s="267"/>
    </row>
    <row r="1831" spans="2:4">
      <c r="B1831"/>
      <c r="C1831"/>
      <c r="D1831" s="267"/>
    </row>
    <row r="1832" spans="2:4">
      <c r="B1832"/>
      <c r="C1832"/>
      <c r="D1832" s="267"/>
    </row>
    <row r="1833" spans="2:4">
      <c r="B1833"/>
      <c r="C1833"/>
      <c r="D1833" s="267"/>
    </row>
    <row r="1834" spans="2:4">
      <c r="B1834"/>
      <c r="C1834"/>
      <c r="D1834" s="267"/>
    </row>
    <row r="1835" spans="2:4">
      <c r="B1835"/>
      <c r="C1835"/>
      <c r="D1835" s="267"/>
    </row>
    <row r="1836" spans="2:4">
      <c r="B1836"/>
      <c r="C1836"/>
      <c r="D1836" s="267"/>
    </row>
    <row r="1837" spans="2:4">
      <c r="B1837"/>
      <c r="C1837"/>
      <c r="D1837" s="267"/>
    </row>
    <row r="1838" spans="2:4">
      <c r="B1838"/>
      <c r="C1838"/>
      <c r="D1838" s="267"/>
    </row>
    <row r="1839" spans="2:4">
      <c r="B1839"/>
      <c r="C1839"/>
      <c r="D1839" s="267"/>
    </row>
    <row r="1840" spans="2:4">
      <c r="B1840"/>
      <c r="C1840"/>
      <c r="D1840" s="267"/>
    </row>
    <row r="1841" spans="2:4">
      <c r="B1841"/>
      <c r="C1841"/>
      <c r="D1841" s="267"/>
    </row>
    <row r="1842" spans="2:4">
      <c r="B1842"/>
      <c r="C1842"/>
      <c r="D1842" s="267"/>
    </row>
    <row r="1843" spans="2:4">
      <c r="B1843"/>
      <c r="C1843"/>
      <c r="D1843" s="267"/>
    </row>
    <row r="1844" spans="2:4">
      <c r="B1844"/>
      <c r="C1844"/>
      <c r="D1844" s="267"/>
    </row>
    <row r="1845" spans="2:4">
      <c r="B1845"/>
      <c r="C1845"/>
      <c r="D1845" s="267"/>
    </row>
    <row r="1846" spans="2:4">
      <c r="B1846"/>
      <c r="C1846"/>
      <c r="D1846" s="267"/>
    </row>
    <row r="1847" spans="2:4">
      <c r="B1847"/>
      <c r="C1847"/>
      <c r="D1847" s="267"/>
    </row>
    <row r="1848" spans="2:4">
      <c r="B1848"/>
      <c r="C1848"/>
      <c r="D1848" s="267"/>
    </row>
    <row r="1849" spans="2:4">
      <c r="B1849"/>
      <c r="C1849"/>
      <c r="D1849" s="267"/>
    </row>
    <row r="1850" spans="2:4">
      <c r="B1850"/>
      <c r="C1850"/>
      <c r="D1850" s="267"/>
    </row>
    <row r="1851" spans="2:4">
      <c r="B1851"/>
      <c r="C1851"/>
      <c r="D1851" s="267"/>
    </row>
    <row r="1852" spans="2:4">
      <c r="B1852"/>
      <c r="C1852"/>
      <c r="D1852" s="267"/>
    </row>
    <row r="1853" spans="2:4">
      <c r="B1853"/>
      <c r="C1853"/>
      <c r="D1853" s="267"/>
    </row>
    <row r="1854" spans="2:4">
      <c r="B1854"/>
      <c r="C1854"/>
      <c r="D1854" s="267"/>
    </row>
    <row r="1855" spans="2:4">
      <c r="B1855"/>
      <c r="C1855"/>
      <c r="D1855" s="267"/>
    </row>
    <row r="1856" spans="2:4">
      <c r="B1856"/>
      <c r="C1856"/>
      <c r="D1856" s="267"/>
    </row>
    <row r="1857" spans="2:4">
      <c r="B1857"/>
      <c r="C1857"/>
      <c r="D1857" s="267"/>
    </row>
    <row r="1858" spans="2:4">
      <c r="B1858"/>
      <c r="C1858"/>
      <c r="D1858" s="267"/>
    </row>
    <row r="1859" spans="2:4">
      <c r="B1859"/>
      <c r="C1859"/>
      <c r="D1859" s="267"/>
    </row>
    <row r="1860" spans="2:4">
      <c r="B1860"/>
      <c r="C1860"/>
      <c r="D1860" s="267"/>
    </row>
    <row r="1861" spans="2:4">
      <c r="B1861"/>
      <c r="C1861"/>
      <c r="D1861" s="267"/>
    </row>
    <row r="1862" spans="2:4">
      <c r="B1862"/>
      <c r="C1862"/>
      <c r="D1862" s="267"/>
    </row>
    <row r="1863" spans="2:4">
      <c r="B1863"/>
      <c r="C1863"/>
      <c r="D1863" s="267"/>
    </row>
    <row r="1864" spans="2:4">
      <c r="B1864"/>
      <c r="C1864"/>
      <c r="D1864" s="267"/>
    </row>
    <row r="1865" spans="2:4">
      <c r="B1865"/>
      <c r="C1865"/>
      <c r="D1865" s="267"/>
    </row>
    <row r="1866" spans="2:4">
      <c r="B1866"/>
      <c r="C1866"/>
      <c r="D1866" s="267"/>
    </row>
    <row r="1867" spans="2:4">
      <c r="B1867"/>
      <c r="C1867"/>
      <c r="D1867" s="267"/>
    </row>
    <row r="1868" spans="2:4">
      <c r="B1868"/>
      <c r="C1868"/>
      <c r="D1868" s="267"/>
    </row>
    <row r="1869" spans="2:4">
      <c r="B1869"/>
      <c r="C1869"/>
      <c r="D1869" s="267"/>
    </row>
    <row r="1870" spans="2:4">
      <c r="B1870"/>
      <c r="C1870"/>
      <c r="D1870" s="267"/>
    </row>
    <row r="1871" spans="2:4">
      <c r="B1871"/>
      <c r="C1871"/>
      <c r="D1871" s="267"/>
    </row>
    <row r="1872" spans="2:4">
      <c r="B1872"/>
      <c r="C1872"/>
      <c r="D1872" s="267"/>
    </row>
    <row r="1873" spans="2:4">
      <c r="B1873"/>
      <c r="C1873"/>
      <c r="D1873" s="267"/>
    </row>
    <row r="1874" spans="2:4">
      <c r="B1874"/>
      <c r="C1874"/>
      <c r="D1874" s="267"/>
    </row>
    <row r="1875" spans="2:4">
      <c r="B1875"/>
      <c r="C1875"/>
      <c r="D1875" s="267"/>
    </row>
    <row r="1876" spans="2:4">
      <c r="B1876"/>
      <c r="C1876"/>
      <c r="D1876" s="267"/>
    </row>
    <row r="1877" spans="2:4">
      <c r="B1877"/>
      <c r="C1877"/>
      <c r="D1877" s="267"/>
    </row>
    <row r="1878" spans="2:4">
      <c r="B1878"/>
      <c r="C1878"/>
      <c r="D1878" s="267"/>
    </row>
    <row r="1879" spans="2:4">
      <c r="B1879"/>
      <c r="C1879"/>
      <c r="D1879" s="267"/>
    </row>
    <row r="1880" spans="2:4">
      <c r="B1880"/>
      <c r="C1880"/>
      <c r="D1880" s="267"/>
    </row>
    <row r="1881" spans="2:4">
      <c r="B1881"/>
      <c r="C1881"/>
      <c r="D1881" s="267"/>
    </row>
    <row r="1882" spans="2:4">
      <c r="B1882"/>
      <c r="C1882"/>
      <c r="D1882" s="267"/>
    </row>
    <row r="1883" spans="2:4">
      <c r="B1883"/>
      <c r="C1883"/>
      <c r="D1883" s="267"/>
    </row>
    <row r="1884" spans="2:4">
      <c r="B1884"/>
      <c r="C1884"/>
      <c r="D1884" s="267"/>
    </row>
    <row r="1885" spans="2:4">
      <c r="B1885"/>
      <c r="C1885"/>
      <c r="D1885" s="267"/>
    </row>
    <row r="1886" spans="2:4">
      <c r="B1886"/>
      <c r="C1886"/>
      <c r="D1886" s="267"/>
    </row>
    <row r="1887" spans="2:4">
      <c r="B1887"/>
      <c r="C1887"/>
      <c r="D1887" s="267"/>
    </row>
    <row r="1888" spans="2:4">
      <c r="B1888"/>
      <c r="C1888"/>
      <c r="D1888" s="267"/>
    </row>
    <row r="1889" spans="2:4">
      <c r="B1889"/>
      <c r="C1889"/>
      <c r="D1889" s="267"/>
    </row>
    <row r="1890" spans="2:4">
      <c r="B1890"/>
      <c r="C1890"/>
      <c r="D1890" s="267"/>
    </row>
    <row r="1891" spans="2:4">
      <c r="B1891"/>
      <c r="C1891"/>
      <c r="D1891" s="267"/>
    </row>
    <row r="1892" spans="2:4">
      <c r="B1892"/>
      <c r="C1892"/>
      <c r="D1892" s="267"/>
    </row>
    <row r="1893" spans="2:4">
      <c r="B1893"/>
      <c r="C1893"/>
      <c r="D1893" s="267"/>
    </row>
    <row r="1894" spans="2:4">
      <c r="B1894"/>
      <c r="C1894"/>
      <c r="D1894" s="267"/>
    </row>
    <row r="1895" spans="2:4">
      <c r="B1895"/>
      <c r="C1895"/>
      <c r="D1895" s="267"/>
    </row>
    <row r="1896" spans="2:4">
      <c r="B1896"/>
      <c r="C1896"/>
      <c r="D1896" s="267"/>
    </row>
    <row r="1897" spans="2:4">
      <c r="B1897"/>
      <c r="C1897"/>
      <c r="D1897" s="267"/>
    </row>
    <row r="1898" spans="2:4">
      <c r="B1898"/>
      <c r="C1898"/>
      <c r="D1898" s="267"/>
    </row>
    <row r="1899" spans="2:4">
      <c r="B1899"/>
      <c r="C1899"/>
      <c r="D1899" s="267"/>
    </row>
    <row r="1900" spans="2:4">
      <c r="B1900"/>
      <c r="C1900"/>
      <c r="D1900" s="267"/>
    </row>
    <row r="1901" spans="2:4">
      <c r="B1901"/>
      <c r="C1901"/>
      <c r="D1901" s="267"/>
    </row>
    <row r="1902" spans="2:4">
      <c r="B1902"/>
      <c r="C1902"/>
      <c r="D1902" s="267"/>
    </row>
    <row r="1903" spans="2:4">
      <c r="B1903"/>
      <c r="C1903"/>
      <c r="D1903" s="267"/>
    </row>
    <row r="1904" spans="2:4">
      <c r="B1904"/>
      <c r="C1904"/>
      <c r="D1904" s="267"/>
    </row>
    <row r="1905" spans="2:4">
      <c r="B1905"/>
      <c r="C1905"/>
      <c r="D1905" s="267"/>
    </row>
    <row r="1906" spans="2:4">
      <c r="B1906"/>
      <c r="C1906"/>
      <c r="D1906" s="267"/>
    </row>
    <row r="1907" spans="2:4">
      <c r="B1907"/>
      <c r="C1907"/>
      <c r="D1907" s="267"/>
    </row>
    <row r="1908" spans="2:4">
      <c r="B1908"/>
      <c r="C1908"/>
      <c r="D1908" s="267"/>
    </row>
    <row r="1909" spans="2:4">
      <c r="B1909"/>
      <c r="C1909"/>
      <c r="D1909" s="267"/>
    </row>
    <row r="1910" spans="2:4">
      <c r="B1910"/>
      <c r="C1910"/>
      <c r="D1910" s="267"/>
    </row>
    <row r="1911" spans="2:4">
      <c r="B1911"/>
      <c r="C1911"/>
      <c r="D1911" s="267"/>
    </row>
    <row r="1912" spans="2:4">
      <c r="B1912"/>
      <c r="C1912"/>
      <c r="D1912" s="267"/>
    </row>
    <row r="1913" spans="2:4">
      <c r="B1913"/>
      <c r="C1913"/>
      <c r="D1913" s="267"/>
    </row>
    <row r="1914" spans="2:4">
      <c r="B1914"/>
      <c r="C1914"/>
      <c r="D1914" s="267"/>
    </row>
    <row r="1915" spans="2:4">
      <c r="B1915"/>
      <c r="C1915"/>
      <c r="D1915" s="267"/>
    </row>
    <row r="1916" spans="2:4">
      <c r="B1916"/>
      <c r="C1916"/>
      <c r="D1916" s="267"/>
    </row>
    <row r="1917" spans="2:4">
      <c r="B1917"/>
      <c r="C1917"/>
      <c r="D1917" s="267"/>
    </row>
    <row r="1918" spans="2:4">
      <c r="B1918"/>
      <c r="C1918"/>
      <c r="D1918" s="267"/>
    </row>
    <row r="1919" spans="2:4">
      <c r="B1919"/>
      <c r="C1919"/>
      <c r="D1919" s="267"/>
    </row>
    <row r="1920" spans="2:4">
      <c r="B1920"/>
      <c r="C1920"/>
      <c r="D1920" s="267"/>
    </row>
    <row r="1921" spans="2:4">
      <c r="B1921"/>
      <c r="C1921"/>
      <c r="D1921" s="267"/>
    </row>
    <row r="1922" spans="2:4">
      <c r="B1922"/>
      <c r="C1922"/>
      <c r="D1922" s="267"/>
    </row>
    <row r="1923" spans="2:4">
      <c r="B1923"/>
      <c r="C1923"/>
      <c r="D1923" s="267"/>
    </row>
    <row r="1924" spans="2:4">
      <c r="B1924"/>
      <c r="C1924"/>
      <c r="D1924" s="267"/>
    </row>
    <row r="1925" spans="2:4">
      <c r="B1925"/>
      <c r="C1925"/>
      <c r="D1925" s="267"/>
    </row>
    <row r="1926" spans="2:4">
      <c r="B1926"/>
      <c r="C1926"/>
      <c r="D1926" s="267"/>
    </row>
    <row r="1927" spans="2:4">
      <c r="B1927"/>
      <c r="C1927"/>
      <c r="D1927" s="267"/>
    </row>
    <row r="1928" spans="2:4">
      <c r="B1928"/>
      <c r="C1928"/>
      <c r="D1928" s="267"/>
    </row>
    <row r="1929" spans="2:4">
      <c r="B1929"/>
      <c r="C1929"/>
      <c r="D1929" s="267"/>
    </row>
    <row r="1930" spans="2:4">
      <c r="B1930"/>
      <c r="C1930"/>
      <c r="D1930" s="267"/>
    </row>
    <row r="1931" spans="2:4">
      <c r="B1931"/>
      <c r="C1931"/>
      <c r="D1931" s="267"/>
    </row>
    <row r="1932" spans="2:4">
      <c r="B1932"/>
      <c r="C1932"/>
      <c r="D1932" s="267"/>
    </row>
    <row r="1933" spans="2:4">
      <c r="B1933"/>
      <c r="C1933"/>
      <c r="D1933" s="267"/>
    </row>
    <row r="1934" spans="2:4">
      <c r="B1934"/>
      <c r="C1934"/>
      <c r="D1934" s="267"/>
    </row>
    <row r="1935" spans="2:4">
      <c r="B1935"/>
      <c r="C1935"/>
      <c r="D1935" s="267"/>
    </row>
    <row r="1936" spans="2:4">
      <c r="B1936"/>
      <c r="C1936"/>
      <c r="D1936" s="267"/>
    </row>
    <row r="1937" spans="2:4">
      <c r="B1937"/>
      <c r="C1937"/>
      <c r="D1937" s="267"/>
    </row>
    <row r="1938" spans="2:4">
      <c r="B1938"/>
      <c r="C1938"/>
      <c r="D1938" s="267"/>
    </row>
    <row r="1939" spans="2:4">
      <c r="B1939"/>
      <c r="C1939"/>
      <c r="D1939" s="267"/>
    </row>
    <row r="1940" spans="2:4">
      <c r="B1940"/>
      <c r="C1940"/>
      <c r="D1940" s="267"/>
    </row>
    <row r="1941" spans="2:4">
      <c r="B1941"/>
      <c r="C1941"/>
      <c r="D1941" s="267"/>
    </row>
    <row r="1942" spans="2:4">
      <c r="B1942"/>
      <c r="C1942"/>
      <c r="D1942" s="267"/>
    </row>
    <row r="1943" spans="2:4">
      <c r="B1943"/>
      <c r="C1943"/>
      <c r="D1943" s="267"/>
    </row>
    <row r="1944" spans="2:4">
      <c r="B1944"/>
      <c r="C1944"/>
      <c r="D1944" s="267"/>
    </row>
    <row r="1945" spans="2:4">
      <c r="B1945"/>
      <c r="C1945"/>
      <c r="D1945" s="267"/>
    </row>
    <row r="1946" spans="2:4">
      <c r="B1946"/>
      <c r="C1946"/>
      <c r="D1946" s="267"/>
    </row>
    <row r="1947" spans="2:4">
      <c r="B1947"/>
      <c r="C1947"/>
      <c r="D1947" s="267"/>
    </row>
    <row r="1948" spans="2:4">
      <c r="B1948"/>
      <c r="C1948"/>
      <c r="D1948" s="267"/>
    </row>
    <row r="1949" spans="2:4">
      <c r="B1949"/>
      <c r="C1949"/>
      <c r="D1949" s="267"/>
    </row>
    <row r="1950" spans="2:4">
      <c r="B1950"/>
      <c r="C1950"/>
      <c r="D1950" s="267"/>
    </row>
    <row r="1951" spans="2:4">
      <c r="B1951"/>
      <c r="C1951"/>
      <c r="D1951" s="267"/>
    </row>
    <row r="1952" spans="2:4">
      <c r="B1952"/>
      <c r="C1952"/>
      <c r="D1952" s="267"/>
    </row>
    <row r="1953" spans="2:4">
      <c r="B1953"/>
      <c r="C1953"/>
      <c r="D1953" s="267"/>
    </row>
    <row r="1954" spans="2:4">
      <c r="B1954"/>
      <c r="C1954"/>
      <c r="D1954" s="267"/>
    </row>
    <row r="1955" spans="2:4">
      <c r="B1955"/>
      <c r="C1955"/>
      <c r="D1955" s="267"/>
    </row>
    <row r="1956" spans="2:4">
      <c r="B1956"/>
      <c r="C1956"/>
      <c r="D1956" s="267"/>
    </row>
    <row r="1957" spans="2:4">
      <c r="B1957"/>
      <c r="C1957"/>
      <c r="D1957" s="267"/>
    </row>
    <row r="1958" spans="2:4">
      <c r="B1958"/>
      <c r="C1958"/>
      <c r="D1958" s="267"/>
    </row>
    <row r="1959" spans="2:4">
      <c r="B1959"/>
      <c r="C1959"/>
      <c r="D1959" s="267"/>
    </row>
    <row r="1960" spans="2:4">
      <c r="B1960"/>
      <c r="C1960"/>
      <c r="D1960" s="267"/>
    </row>
    <row r="1961" spans="2:4">
      <c r="B1961"/>
      <c r="C1961"/>
      <c r="D1961" s="267"/>
    </row>
    <row r="1962" spans="2:4">
      <c r="B1962"/>
      <c r="C1962"/>
      <c r="D1962" s="267"/>
    </row>
    <row r="1963" spans="2:4">
      <c r="B1963"/>
      <c r="C1963"/>
      <c r="D1963" s="267"/>
    </row>
    <row r="1964" spans="2:4">
      <c r="B1964"/>
      <c r="C1964"/>
      <c r="D1964" s="267"/>
    </row>
    <row r="1965" spans="2:4">
      <c r="B1965"/>
      <c r="C1965"/>
      <c r="D1965" s="267"/>
    </row>
    <row r="1966" spans="2:4">
      <c r="B1966"/>
      <c r="C1966"/>
      <c r="D1966" s="267"/>
    </row>
    <row r="1967" spans="2:4">
      <c r="B1967"/>
      <c r="C1967"/>
      <c r="D1967" s="267"/>
    </row>
    <row r="1968" spans="2:4">
      <c r="B1968"/>
      <c r="C1968"/>
      <c r="D1968" s="267"/>
    </row>
    <row r="1969" spans="2:4">
      <c r="B1969"/>
      <c r="C1969"/>
      <c r="D1969" s="267"/>
    </row>
    <row r="1970" spans="2:4">
      <c r="B1970"/>
      <c r="C1970"/>
      <c r="D1970" s="267"/>
    </row>
    <row r="1971" spans="2:4">
      <c r="B1971"/>
      <c r="C1971"/>
      <c r="D1971" s="267"/>
    </row>
    <row r="1972" spans="2:4">
      <c r="B1972"/>
      <c r="C1972"/>
      <c r="D1972" s="267"/>
    </row>
    <row r="1973" spans="2:4">
      <c r="B1973"/>
      <c r="C1973"/>
      <c r="D1973" s="267"/>
    </row>
    <row r="1974" spans="2:4">
      <c r="B1974"/>
      <c r="C1974"/>
      <c r="D1974" s="267"/>
    </row>
    <row r="1975" spans="2:4">
      <c r="B1975"/>
      <c r="C1975"/>
      <c r="D1975" s="267"/>
    </row>
    <row r="1976" spans="2:4">
      <c r="B1976"/>
      <c r="C1976"/>
      <c r="D1976" s="267"/>
    </row>
    <row r="1977" spans="2:4">
      <c r="B1977"/>
      <c r="C1977"/>
      <c r="D1977" s="267"/>
    </row>
    <row r="1978" spans="2:4">
      <c r="B1978"/>
      <c r="C1978"/>
      <c r="D1978" s="267"/>
    </row>
    <row r="1979" spans="2:4">
      <c r="B1979"/>
      <c r="C1979"/>
      <c r="D1979" s="267"/>
    </row>
    <row r="1980" spans="2:4">
      <c r="B1980"/>
      <c r="C1980"/>
      <c r="D1980" s="267"/>
    </row>
    <row r="1981" spans="2:4">
      <c r="B1981"/>
      <c r="C1981"/>
      <c r="D1981" s="267"/>
    </row>
    <row r="1982" spans="2:4">
      <c r="B1982"/>
      <c r="C1982"/>
      <c r="D1982" s="267"/>
    </row>
    <row r="1983" spans="2:4">
      <c r="B1983"/>
      <c r="C1983"/>
      <c r="D1983" s="267"/>
    </row>
    <row r="1984" spans="2:4">
      <c r="B1984"/>
      <c r="C1984"/>
      <c r="D1984" s="267"/>
    </row>
    <row r="1985" spans="2:4">
      <c r="B1985"/>
      <c r="C1985"/>
      <c r="D1985" s="267"/>
    </row>
    <row r="1986" spans="2:4">
      <c r="B1986"/>
      <c r="C1986"/>
      <c r="D1986" s="267"/>
    </row>
    <row r="1987" spans="2:4">
      <c r="B1987"/>
      <c r="C1987"/>
      <c r="D1987" s="267"/>
    </row>
    <row r="1988" spans="2:4">
      <c r="B1988"/>
      <c r="C1988"/>
      <c r="D1988" s="267"/>
    </row>
    <row r="1989" spans="2:4">
      <c r="B1989"/>
      <c r="C1989"/>
      <c r="D1989" s="267"/>
    </row>
    <row r="1990" spans="2:4">
      <c r="B1990"/>
      <c r="C1990"/>
      <c r="D1990" s="267"/>
    </row>
    <row r="1991" spans="2:4">
      <c r="B1991"/>
      <c r="C1991"/>
      <c r="D1991" s="267"/>
    </row>
    <row r="1992" spans="2:4">
      <c r="B1992"/>
      <c r="C1992"/>
      <c r="D1992" s="267"/>
    </row>
    <row r="1993" spans="2:4">
      <c r="B1993"/>
      <c r="C1993"/>
      <c r="D1993" s="267"/>
    </row>
    <row r="1994" spans="2:4">
      <c r="B1994"/>
      <c r="C1994"/>
      <c r="D1994" s="267"/>
    </row>
    <row r="1995" spans="2:4">
      <c r="B1995"/>
      <c r="C1995"/>
      <c r="D1995" s="267"/>
    </row>
    <row r="1996" spans="2:4">
      <c r="B1996"/>
      <c r="C1996"/>
      <c r="D1996" s="267"/>
    </row>
    <row r="1997" spans="2:4">
      <c r="B1997"/>
      <c r="C1997"/>
      <c r="D1997" s="267"/>
    </row>
    <row r="1998" spans="2:4">
      <c r="B1998"/>
      <c r="C1998"/>
      <c r="D1998" s="267"/>
    </row>
    <row r="1999" spans="2:4">
      <c r="B1999"/>
      <c r="C1999"/>
      <c r="D1999" s="267"/>
    </row>
    <row r="2000" spans="2:4">
      <c r="B2000"/>
      <c r="C2000"/>
      <c r="D2000" s="267"/>
    </row>
    <row r="2001" spans="2:4">
      <c r="B2001"/>
      <c r="C2001"/>
      <c r="D2001" s="267"/>
    </row>
    <row r="2002" spans="2:4">
      <c r="B2002"/>
      <c r="C2002"/>
      <c r="D2002" s="267"/>
    </row>
    <row r="2003" spans="2:4">
      <c r="B2003"/>
      <c r="C2003"/>
      <c r="D2003" s="267"/>
    </row>
    <row r="2004" spans="2:4">
      <c r="B2004"/>
      <c r="C2004"/>
      <c r="D2004" s="267"/>
    </row>
    <row r="2005" spans="2:4">
      <c r="B2005"/>
      <c r="C2005"/>
      <c r="D2005" s="267"/>
    </row>
    <row r="2006" spans="2:4">
      <c r="B2006"/>
      <c r="C2006"/>
      <c r="D2006" s="267"/>
    </row>
    <row r="2007" spans="2:4">
      <c r="B2007"/>
      <c r="C2007"/>
      <c r="D2007" s="267"/>
    </row>
    <row r="2008" spans="2:4">
      <c r="B2008"/>
      <c r="C2008"/>
      <c r="D2008" s="267"/>
    </row>
    <row r="2009" spans="2:4">
      <c r="B2009"/>
      <c r="C2009"/>
      <c r="D2009" s="267"/>
    </row>
    <row r="2010" spans="2:4">
      <c r="B2010"/>
      <c r="C2010"/>
      <c r="D2010" s="267"/>
    </row>
    <row r="2011" spans="2:4">
      <c r="B2011"/>
      <c r="C2011"/>
      <c r="D2011" s="267"/>
    </row>
    <row r="2012" spans="2:4">
      <c r="B2012"/>
      <c r="C2012"/>
      <c r="D2012" s="267"/>
    </row>
    <row r="2013" spans="2:4">
      <c r="B2013"/>
      <c r="C2013"/>
      <c r="D2013" s="267"/>
    </row>
    <row r="2014" spans="2:4">
      <c r="B2014"/>
      <c r="C2014"/>
      <c r="D2014" s="267"/>
    </row>
    <row r="2015" spans="2:4">
      <c r="B2015"/>
      <c r="C2015"/>
      <c r="D2015" s="267"/>
    </row>
    <row r="2016" spans="2:4">
      <c r="B2016"/>
      <c r="C2016"/>
      <c r="D2016" s="267"/>
    </row>
    <row r="2017" spans="2:4">
      <c r="B2017"/>
      <c r="C2017"/>
      <c r="D2017" s="267"/>
    </row>
    <row r="2018" spans="2:4">
      <c r="B2018"/>
      <c r="C2018"/>
      <c r="D2018" s="267"/>
    </row>
    <row r="2019" spans="2:4">
      <c r="B2019"/>
      <c r="C2019"/>
      <c r="D2019" s="267"/>
    </row>
    <row r="2020" spans="2:4">
      <c r="B2020"/>
      <c r="C2020"/>
      <c r="D2020" s="267"/>
    </row>
    <row r="2021" spans="2:4">
      <c r="B2021"/>
      <c r="C2021"/>
      <c r="D2021" s="267"/>
    </row>
    <row r="2022" spans="2:4">
      <c r="B2022"/>
      <c r="C2022"/>
      <c r="D2022" s="267"/>
    </row>
    <row r="2023" spans="2:4">
      <c r="B2023"/>
      <c r="C2023"/>
      <c r="D2023" s="267"/>
    </row>
    <row r="2024" spans="2:4">
      <c r="B2024"/>
      <c r="C2024"/>
      <c r="D2024" s="267"/>
    </row>
    <row r="2025" spans="2:4">
      <c r="B2025"/>
      <c r="C2025"/>
      <c r="D2025" s="267"/>
    </row>
    <row r="2026" spans="2:4">
      <c r="B2026"/>
      <c r="C2026"/>
      <c r="D2026" s="267"/>
    </row>
    <row r="2027" spans="2:4">
      <c r="B2027"/>
      <c r="C2027"/>
      <c r="D2027" s="267"/>
    </row>
    <row r="2028" spans="2:4">
      <c r="B2028"/>
      <c r="C2028"/>
      <c r="D2028" s="267"/>
    </row>
    <row r="2029" spans="2:4">
      <c r="B2029"/>
      <c r="C2029"/>
      <c r="D2029" s="267"/>
    </row>
    <row r="2030" spans="2:4">
      <c r="B2030"/>
      <c r="C2030"/>
      <c r="D2030" s="267"/>
    </row>
    <row r="2031" spans="2:4">
      <c r="B2031"/>
      <c r="C2031"/>
      <c r="D2031" s="267"/>
    </row>
    <row r="2032" spans="2:4">
      <c r="B2032"/>
      <c r="C2032"/>
      <c r="D2032" s="267"/>
    </row>
    <row r="2033" spans="2:4">
      <c r="B2033"/>
      <c r="C2033"/>
      <c r="D2033" s="267"/>
    </row>
    <row r="2034" spans="2:4">
      <c r="B2034"/>
      <c r="C2034"/>
      <c r="D2034" s="267"/>
    </row>
    <row r="2035" spans="2:4">
      <c r="B2035"/>
      <c r="C2035"/>
      <c r="D2035" s="267"/>
    </row>
    <row r="2036" spans="2:4">
      <c r="B2036"/>
      <c r="C2036"/>
      <c r="D2036" s="267"/>
    </row>
    <row r="2037" spans="2:4">
      <c r="B2037"/>
      <c r="C2037"/>
      <c r="D2037" s="267"/>
    </row>
    <row r="2038" spans="2:4">
      <c r="B2038"/>
      <c r="C2038"/>
      <c r="D2038" s="267"/>
    </row>
    <row r="2039" spans="2:4">
      <c r="B2039"/>
      <c r="C2039"/>
      <c r="D2039" s="267"/>
    </row>
    <row r="2040" spans="2:4">
      <c r="B2040"/>
      <c r="C2040"/>
      <c r="D2040" s="267"/>
    </row>
    <row r="2041" spans="2:4">
      <c r="B2041"/>
      <c r="C2041"/>
      <c r="D2041" s="267"/>
    </row>
    <row r="2042" spans="2:4">
      <c r="B2042"/>
      <c r="C2042"/>
      <c r="D2042" s="267"/>
    </row>
    <row r="2043" spans="2:4">
      <c r="B2043"/>
      <c r="C2043"/>
      <c r="D2043" s="267"/>
    </row>
    <row r="2044" spans="2:4">
      <c r="B2044"/>
      <c r="C2044"/>
      <c r="D2044" s="267"/>
    </row>
    <row r="2045" spans="2:4">
      <c r="B2045"/>
      <c r="C2045"/>
      <c r="D2045" s="267"/>
    </row>
    <row r="2046" spans="2:4">
      <c r="B2046"/>
      <c r="C2046"/>
      <c r="D2046" s="267"/>
    </row>
    <row r="2047" spans="2:4">
      <c r="B2047"/>
      <c r="C2047"/>
      <c r="D2047" s="267"/>
    </row>
    <row r="2048" spans="2:4">
      <c r="B2048"/>
      <c r="C2048"/>
      <c r="D2048" s="267"/>
    </row>
    <row r="2049" spans="2:4">
      <c r="B2049"/>
      <c r="C2049"/>
      <c r="D2049" s="267"/>
    </row>
    <row r="2050" spans="2:4">
      <c r="B2050"/>
      <c r="C2050"/>
      <c r="D2050" s="267"/>
    </row>
    <row r="2051" spans="2:4">
      <c r="B2051"/>
      <c r="C2051"/>
      <c r="D2051" s="267"/>
    </row>
    <row r="2052" spans="2:4">
      <c r="B2052"/>
      <c r="C2052"/>
      <c r="D2052" s="267"/>
    </row>
    <row r="2053" spans="2:4">
      <c r="B2053"/>
      <c r="C2053"/>
      <c r="D2053" s="267"/>
    </row>
    <row r="2054" spans="2:4">
      <c r="B2054"/>
      <c r="C2054"/>
      <c r="D2054" s="267"/>
    </row>
    <row r="2055" spans="2:4">
      <c r="B2055"/>
      <c r="C2055"/>
      <c r="D2055" s="267"/>
    </row>
    <row r="2056" spans="2:4">
      <c r="B2056"/>
      <c r="C2056"/>
      <c r="D2056" s="267"/>
    </row>
    <row r="2057" spans="2:4">
      <c r="B2057"/>
      <c r="C2057"/>
      <c r="D2057" s="267"/>
    </row>
    <row r="2058" spans="2:4">
      <c r="B2058"/>
      <c r="C2058"/>
      <c r="D2058" s="267"/>
    </row>
    <row r="2059" spans="2:4">
      <c r="B2059"/>
      <c r="C2059"/>
      <c r="D2059" s="267"/>
    </row>
    <row r="2060" spans="2:4">
      <c r="B2060"/>
      <c r="C2060"/>
      <c r="D2060" s="267"/>
    </row>
    <row r="2061" spans="2:4">
      <c r="B2061"/>
      <c r="C2061"/>
      <c r="D2061" s="267"/>
    </row>
    <row r="2062" spans="2:4">
      <c r="B2062"/>
      <c r="C2062"/>
      <c r="D2062" s="267"/>
    </row>
    <row r="2063" spans="2:4">
      <c r="B2063"/>
      <c r="C2063"/>
      <c r="D2063" s="267"/>
    </row>
    <row r="2064" spans="2:4">
      <c r="B2064"/>
      <c r="C2064"/>
      <c r="D2064" s="267"/>
    </row>
    <row r="2065" spans="2:4">
      <c r="B2065"/>
      <c r="C2065"/>
      <c r="D2065" s="267"/>
    </row>
    <row r="2066" spans="2:4">
      <c r="B2066"/>
      <c r="C2066"/>
      <c r="D2066" s="267"/>
    </row>
    <row r="2067" spans="2:4">
      <c r="B2067"/>
      <c r="C2067"/>
      <c r="D2067" s="267"/>
    </row>
    <row r="2068" spans="2:4">
      <c r="B2068"/>
      <c r="C2068"/>
      <c r="D2068" s="267"/>
    </row>
    <row r="2069" spans="2:4">
      <c r="B2069"/>
      <c r="C2069"/>
      <c r="D2069" s="267"/>
    </row>
    <row r="2070" spans="2:4">
      <c r="B2070"/>
      <c r="C2070"/>
      <c r="D2070" s="267"/>
    </row>
    <row r="2071" spans="2:4">
      <c r="B2071"/>
      <c r="C2071"/>
      <c r="D2071" s="267"/>
    </row>
    <row r="2072" spans="2:4">
      <c r="B2072"/>
      <c r="C2072"/>
      <c r="D2072" s="267"/>
    </row>
    <row r="2073" spans="2:4">
      <c r="B2073"/>
      <c r="C2073"/>
      <c r="D2073" s="267"/>
    </row>
    <row r="2074" spans="2:4">
      <c r="B2074"/>
      <c r="C2074"/>
      <c r="D2074" s="267"/>
    </row>
    <row r="2075" spans="2:4">
      <c r="B2075"/>
      <c r="C2075"/>
      <c r="D2075" s="267"/>
    </row>
    <row r="2076" spans="2:4">
      <c r="B2076"/>
      <c r="C2076"/>
      <c r="D2076" s="267"/>
    </row>
    <row r="2077" spans="2:4">
      <c r="B2077"/>
      <c r="C2077"/>
      <c r="D2077" s="267"/>
    </row>
    <row r="2078" spans="2:4">
      <c r="B2078"/>
      <c r="C2078"/>
      <c r="D2078" s="267"/>
    </row>
    <row r="2079" spans="2:4">
      <c r="B2079"/>
      <c r="C2079"/>
      <c r="D2079" s="267"/>
    </row>
    <row r="2080" spans="2:4">
      <c r="B2080"/>
      <c r="C2080"/>
      <c r="D2080" s="267"/>
    </row>
    <row r="2081" spans="2:4">
      <c r="B2081"/>
      <c r="C2081"/>
      <c r="D2081" s="267"/>
    </row>
    <row r="2082" spans="2:4">
      <c r="B2082"/>
      <c r="C2082"/>
      <c r="D2082" s="267"/>
    </row>
    <row r="2083" spans="2:4">
      <c r="B2083"/>
      <c r="C2083"/>
      <c r="D2083" s="267"/>
    </row>
    <row r="2084" spans="2:4">
      <c r="B2084"/>
      <c r="C2084"/>
      <c r="D2084" s="267"/>
    </row>
    <row r="2085" spans="2:4">
      <c r="B2085"/>
      <c r="C2085"/>
      <c r="D2085" s="267"/>
    </row>
    <row r="2086" spans="2:4">
      <c r="B2086"/>
      <c r="C2086"/>
      <c r="D2086" s="267"/>
    </row>
    <row r="2087" spans="2:4">
      <c r="B2087"/>
      <c r="C2087"/>
      <c r="D2087" s="267"/>
    </row>
    <row r="2088" spans="2:4">
      <c r="B2088"/>
      <c r="C2088"/>
      <c r="D2088" s="267"/>
    </row>
    <row r="2089" spans="2:4">
      <c r="B2089"/>
      <c r="C2089"/>
      <c r="D2089" s="267"/>
    </row>
    <row r="2090" spans="2:4">
      <c r="B2090"/>
      <c r="C2090"/>
      <c r="D2090" s="267"/>
    </row>
    <row r="2091" spans="2:4">
      <c r="B2091"/>
      <c r="C2091"/>
      <c r="D2091" s="267"/>
    </row>
    <row r="2092" spans="2:4">
      <c r="B2092"/>
      <c r="C2092"/>
      <c r="D2092" s="267"/>
    </row>
    <row r="2093" spans="2:4">
      <c r="B2093"/>
      <c r="C2093"/>
      <c r="D2093" s="267"/>
    </row>
    <row r="2094" spans="2:4">
      <c r="B2094"/>
      <c r="C2094"/>
      <c r="D2094" s="267"/>
    </row>
    <row r="2095" spans="2:4">
      <c r="B2095"/>
      <c r="C2095"/>
      <c r="D2095" s="267"/>
    </row>
    <row r="2096" spans="2:4">
      <c r="B2096"/>
      <c r="C2096"/>
      <c r="D2096" s="267"/>
    </row>
    <row r="2097" spans="2:4">
      <c r="B2097"/>
      <c r="C2097"/>
      <c r="D2097" s="267"/>
    </row>
    <row r="2098" spans="2:4">
      <c r="B2098"/>
      <c r="C2098"/>
      <c r="D2098" s="267"/>
    </row>
    <row r="2099" spans="2:4">
      <c r="B2099"/>
      <c r="C2099"/>
      <c r="D2099" s="267"/>
    </row>
    <row r="2100" spans="2:4">
      <c r="B2100"/>
      <c r="C2100"/>
      <c r="D2100" s="267"/>
    </row>
    <row r="2101" spans="2:4">
      <c r="B2101"/>
      <c r="C2101"/>
      <c r="D2101" s="267"/>
    </row>
    <row r="2102" spans="2:4">
      <c r="B2102"/>
      <c r="C2102"/>
      <c r="D2102" s="267"/>
    </row>
    <row r="2103" spans="2:4">
      <c r="B2103"/>
      <c r="C2103"/>
      <c r="D2103" s="267"/>
    </row>
    <row r="2104" spans="2:4">
      <c r="B2104"/>
      <c r="C2104"/>
      <c r="D2104" s="267"/>
    </row>
    <row r="2105" spans="2:4">
      <c r="B2105"/>
      <c r="C2105"/>
      <c r="D2105" s="267"/>
    </row>
    <row r="2106" spans="2:4">
      <c r="B2106"/>
      <c r="C2106"/>
      <c r="D2106" s="267"/>
    </row>
    <row r="2107" spans="2:4">
      <c r="B2107"/>
      <c r="C2107"/>
      <c r="D2107" s="267"/>
    </row>
    <row r="2108" spans="2:4">
      <c r="B2108"/>
      <c r="C2108"/>
      <c r="D2108" s="267"/>
    </row>
    <row r="2109" spans="2:4">
      <c r="B2109"/>
      <c r="C2109"/>
      <c r="D2109" s="267"/>
    </row>
    <row r="2110" spans="2:4">
      <c r="B2110"/>
      <c r="C2110"/>
      <c r="D2110" s="267"/>
    </row>
    <row r="2111" spans="2:4">
      <c r="B2111"/>
      <c r="C2111"/>
      <c r="D2111" s="267"/>
    </row>
    <row r="2112" spans="2:4">
      <c r="B2112"/>
      <c r="C2112"/>
      <c r="D2112" s="267"/>
    </row>
    <row r="2113" spans="2:4">
      <c r="B2113"/>
      <c r="C2113"/>
      <c r="D2113" s="267"/>
    </row>
    <row r="2114" spans="2:4">
      <c r="B2114"/>
      <c r="C2114"/>
      <c r="D2114" s="267"/>
    </row>
    <row r="2115" spans="2:4">
      <c r="B2115"/>
      <c r="C2115"/>
      <c r="D2115" s="267"/>
    </row>
    <row r="2116" spans="2:4">
      <c r="B2116"/>
      <c r="C2116"/>
      <c r="D2116" s="267"/>
    </row>
    <row r="2117" spans="2:4">
      <c r="B2117"/>
      <c r="C2117"/>
      <c r="D2117" s="267"/>
    </row>
    <row r="2118" spans="2:4">
      <c r="B2118"/>
      <c r="C2118"/>
      <c r="D2118" s="267"/>
    </row>
    <row r="2119" spans="2:4">
      <c r="B2119"/>
      <c r="C2119"/>
      <c r="D2119" s="267"/>
    </row>
    <row r="2120" spans="2:4">
      <c r="B2120"/>
      <c r="C2120"/>
      <c r="D2120" s="267"/>
    </row>
    <row r="2121" spans="2:4">
      <c r="B2121"/>
      <c r="C2121"/>
      <c r="D2121" s="267"/>
    </row>
    <row r="2122" spans="2:4">
      <c r="B2122"/>
      <c r="C2122"/>
      <c r="D2122" s="267"/>
    </row>
    <row r="2123" spans="2:4">
      <c r="B2123"/>
      <c r="C2123"/>
      <c r="D2123" s="267"/>
    </row>
    <row r="2124" spans="2:4">
      <c r="B2124"/>
      <c r="C2124"/>
      <c r="D2124" s="267"/>
    </row>
    <row r="2125" spans="2:4">
      <c r="B2125"/>
      <c r="C2125"/>
      <c r="D2125" s="267"/>
    </row>
    <row r="2126" spans="2:4">
      <c r="B2126"/>
      <c r="C2126"/>
      <c r="D2126" s="267"/>
    </row>
    <row r="2127" spans="2:4">
      <c r="B2127"/>
      <c r="C2127"/>
      <c r="D2127" s="267"/>
    </row>
    <row r="2128" spans="2:4">
      <c r="B2128"/>
      <c r="C2128"/>
      <c r="D2128" s="267"/>
    </row>
    <row r="2129" spans="2:4">
      <c r="B2129"/>
      <c r="C2129"/>
      <c r="D2129" s="267"/>
    </row>
    <row r="2130" spans="2:4">
      <c r="B2130"/>
      <c r="C2130"/>
      <c r="D2130" s="267"/>
    </row>
    <row r="2131" spans="2:4">
      <c r="B2131"/>
      <c r="C2131"/>
      <c r="D2131" s="267"/>
    </row>
    <row r="2132" spans="2:4">
      <c r="B2132"/>
      <c r="C2132"/>
      <c r="D2132" s="267"/>
    </row>
    <row r="2133" spans="2:4">
      <c r="B2133"/>
      <c r="C2133"/>
      <c r="D2133" s="267"/>
    </row>
    <row r="2134" spans="2:4">
      <c r="B2134"/>
      <c r="C2134"/>
      <c r="D2134" s="267"/>
    </row>
    <row r="2135" spans="2:4">
      <c r="B2135"/>
      <c r="C2135"/>
      <c r="D2135" s="267"/>
    </row>
    <row r="2136" spans="2:4">
      <c r="B2136"/>
      <c r="C2136"/>
      <c r="D2136" s="267"/>
    </row>
    <row r="2137" spans="2:4">
      <c r="B2137"/>
      <c r="C2137"/>
      <c r="D2137" s="267"/>
    </row>
    <row r="2138" spans="2:4">
      <c r="B2138"/>
      <c r="C2138"/>
      <c r="D2138" s="267"/>
    </row>
    <row r="2139" spans="2:4">
      <c r="B2139"/>
      <c r="C2139"/>
      <c r="D2139" s="267"/>
    </row>
    <row r="2140" spans="2:4">
      <c r="B2140"/>
      <c r="C2140"/>
      <c r="D2140" s="267"/>
    </row>
    <row r="2141" spans="2:4">
      <c r="B2141"/>
      <c r="C2141"/>
      <c r="D2141" s="267"/>
    </row>
    <row r="2142" spans="2:4">
      <c r="B2142"/>
      <c r="C2142"/>
      <c r="D2142" s="267"/>
    </row>
    <row r="2143" spans="2:4">
      <c r="B2143"/>
      <c r="C2143"/>
      <c r="D2143" s="267"/>
    </row>
    <row r="2144" spans="2:4">
      <c r="B2144"/>
      <c r="C2144"/>
      <c r="D2144" s="267"/>
    </row>
    <row r="2145" spans="2:4">
      <c r="B2145"/>
      <c r="C2145"/>
      <c r="D2145" s="267"/>
    </row>
    <row r="2146" spans="2:4">
      <c r="B2146"/>
      <c r="C2146"/>
      <c r="D2146" s="267"/>
    </row>
    <row r="2147" spans="2:4">
      <c r="B2147"/>
      <c r="C2147"/>
      <c r="D2147" s="267"/>
    </row>
    <row r="2148" spans="2:4">
      <c r="B2148"/>
      <c r="C2148"/>
      <c r="D2148" s="267"/>
    </row>
    <row r="2149" spans="2:4">
      <c r="B2149"/>
      <c r="C2149"/>
      <c r="D2149" s="267"/>
    </row>
    <row r="2150" spans="2:4">
      <c r="B2150"/>
      <c r="C2150"/>
      <c r="D2150" s="267"/>
    </row>
    <row r="2151" spans="2:4">
      <c r="B2151"/>
      <c r="C2151"/>
      <c r="D2151" s="267"/>
    </row>
    <row r="2152" spans="2:4">
      <c r="B2152"/>
      <c r="C2152"/>
      <c r="D2152" s="267"/>
    </row>
    <row r="2153" spans="2:4">
      <c r="B2153"/>
      <c r="C2153"/>
      <c r="D2153" s="267"/>
    </row>
    <row r="2154" spans="2:4">
      <c r="B2154"/>
      <c r="C2154"/>
      <c r="D2154" s="267"/>
    </row>
    <row r="2155" spans="2:4">
      <c r="B2155"/>
      <c r="C2155"/>
      <c r="D2155" s="267"/>
    </row>
    <row r="2156" spans="2:4">
      <c r="B2156"/>
      <c r="C2156"/>
      <c r="D2156" s="267"/>
    </row>
    <row r="2157" spans="2:4">
      <c r="B2157"/>
      <c r="C2157"/>
      <c r="D2157" s="267"/>
    </row>
    <row r="2158" spans="2:4">
      <c r="B2158"/>
      <c r="C2158"/>
      <c r="D2158" s="267"/>
    </row>
    <row r="2159" spans="2:4">
      <c r="B2159"/>
      <c r="C2159"/>
      <c r="D2159" s="267"/>
    </row>
    <row r="2160" spans="2:4">
      <c r="B2160"/>
      <c r="C2160"/>
      <c r="D2160" s="267"/>
    </row>
    <row r="2161" spans="2:4">
      <c r="B2161"/>
      <c r="C2161"/>
      <c r="D2161" s="267"/>
    </row>
    <row r="2162" spans="2:4">
      <c r="B2162"/>
      <c r="C2162"/>
      <c r="D2162" s="267"/>
    </row>
    <row r="2163" spans="2:4">
      <c r="B2163"/>
      <c r="C2163"/>
      <c r="D2163" s="267"/>
    </row>
    <row r="2164" spans="2:4">
      <c r="B2164"/>
      <c r="C2164"/>
      <c r="D2164" s="267"/>
    </row>
    <row r="2165" spans="2:4">
      <c r="B2165"/>
      <c r="C2165"/>
      <c r="D2165" s="267"/>
    </row>
    <row r="2166" spans="2:4">
      <c r="B2166"/>
      <c r="C2166"/>
      <c r="D2166" s="267"/>
    </row>
    <row r="2167" spans="2:4">
      <c r="B2167"/>
      <c r="C2167"/>
      <c r="D2167" s="267"/>
    </row>
    <row r="2168" spans="2:4">
      <c r="B2168"/>
      <c r="C2168"/>
      <c r="D2168" s="267"/>
    </row>
    <row r="2169" spans="2:4">
      <c r="B2169"/>
      <c r="C2169"/>
      <c r="D2169" s="267"/>
    </row>
    <row r="2170" spans="2:4">
      <c r="B2170"/>
      <c r="C2170"/>
      <c r="D2170" s="267"/>
    </row>
    <row r="2171" spans="2:4">
      <c r="B2171"/>
      <c r="C2171"/>
      <c r="D2171" s="267"/>
    </row>
    <row r="2172" spans="2:4">
      <c r="B2172"/>
      <c r="C2172"/>
      <c r="D2172" s="267"/>
    </row>
    <row r="2173" spans="2:4">
      <c r="B2173"/>
      <c r="C2173"/>
      <c r="D2173" s="267"/>
    </row>
    <row r="2174" spans="2:4">
      <c r="B2174"/>
      <c r="C2174"/>
      <c r="D2174" s="267"/>
    </row>
    <row r="2175" spans="2:4">
      <c r="B2175"/>
      <c r="C2175"/>
      <c r="D2175" s="267"/>
    </row>
    <row r="2176" spans="2:4">
      <c r="B2176"/>
      <c r="C2176"/>
      <c r="D2176" s="267"/>
    </row>
    <row r="2177" spans="2:4">
      <c r="B2177"/>
      <c r="C2177"/>
      <c r="D2177" s="267"/>
    </row>
    <row r="2178" spans="2:4">
      <c r="B2178"/>
      <c r="C2178"/>
      <c r="D2178" s="267"/>
    </row>
    <row r="2179" spans="2:4">
      <c r="B2179"/>
      <c r="C2179"/>
      <c r="D2179" s="267"/>
    </row>
    <row r="2180" spans="2:4">
      <c r="B2180"/>
      <c r="C2180"/>
      <c r="D2180" s="267"/>
    </row>
    <row r="2181" spans="2:4">
      <c r="B2181"/>
      <c r="C2181"/>
      <c r="D2181" s="267"/>
    </row>
    <row r="2182" spans="2:4">
      <c r="B2182"/>
      <c r="C2182"/>
      <c r="D2182" s="267"/>
    </row>
    <row r="2183" spans="2:4">
      <c r="B2183"/>
      <c r="C2183"/>
      <c r="D2183" s="267"/>
    </row>
    <row r="2184" spans="2:4">
      <c r="B2184"/>
      <c r="C2184"/>
      <c r="D2184" s="267"/>
    </row>
    <row r="2185" spans="2:4">
      <c r="B2185"/>
      <c r="C2185"/>
      <c r="D2185" s="267"/>
    </row>
    <row r="2186" spans="2:4">
      <c r="B2186"/>
      <c r="C2186"/>
      <c r="D2186" s="267"/>
    </row>
    <row r="2187" spans="2:4">
      <c r="B2187"/>
      <c r="C2187"/>
      <c r="D2187" s="267"/>
    </row>
    <row r="2188" spans="2:4">
      <c r="B2188"/>
      <c r="C2188"/>
      <c r="D2188" s="267"/>
    </row>
    <row r="2189" spans="2:4">
      <c r="B2189"/>
      <c r="C2189"/>
      <c r="D2189" s="267"/>
    </row>
    <row r="2190" spans="2:4">
      <c r="B2190"/>
      <c r="C2190"/>
      <c r="D2190" s="267"/>
    </row>
    <row r="2191" spans="2:4">
      <c r="B2191"/>
      <c r="C2191"/>
      <c r="D2191" s="267"/>
    </row>
    <row r="2192" spans="2:4">
      <c r="B2192"/>
      <c r="C2192"/>
      <c r="D2192" s="267"/>
    </row>
    <row r="2193" spans="2:4">
      <c r="B2193"/>
      <c r="C2193"/>
      <c r="D2193" s="267"/>
    </row>
    <row r="2194" spans="2:4">
      <c r="B2194"/>
      <c r="C2194"/>
      <c r="D2194" s="267"/>
    </row>
    <row r="2195" spans="2:4">
      <c r="B2195"/>
      <c r="C2195"/>
      <c r="D2195" s="267"/>
    </row>
    <row r="2196" spans="2:4">
      <c r="B2196"/>
      <c r="C2196"/>
      <c r="D2196" s="267"/>
    </row>
    <row r="2197" spans="2:4">
      <c r="B2197"/>
      <c r="C2197"/>
      <c r="D2197" s="267"/>
    </row>
    <row r="2198" spans="2:4">
      <c r="B2198"/>
      <c r="C2198"/>
      <c r="D2198" s="267"/>
    </row>
    <row r="2199" spans="2:4">
      <c r="B2199"/>
      <c r="C2199"/>
      <c r="D2199" s="267"/>
    </row>
    <row r="2200" spans="2:4">
      <c r="B2200"/>
      <c r="C2200"/>
      <c r="D2200" s="267"/>
    </row>
    <row r="2201" spans="2:4">
      <c r="B2201"/>
      <c r="C2201"/>
      <c r="D2201" s="267"/>
    </row>
    <row r="2202" spans="2:4">
      <c r="B2202"/>
      <c r="C2202"/>
      <c r="D2202" s="267"/>
    </row>
    <row r="2203" spans="2:4">
      <c r="B2203"/>
      <c r="C2203"/>
      <c r="D2203" s="267"/>
    </row>
    <row r="2204" spans="2:4">
      <c r="B2204"/>
      <c r="C2204"/>
      <c r="D2204" s="267"/>
    </row>
    <row r="2205" spans="2:4">
      <c r="B2205"/>
      <c r="C2205"/>
      <c r="D2205" s="267"/>
    </row>
    <row r="2206" spans="2:4">
      <c r="B2206"/>
      <c r="C2206"/>
      <c r="D2206" s="267"/>
    </row>
    <row r="2207" spans="2:4">
      <c r="B2207"/>
      <c r="C2207"/>
      <c r="D2207" s="267"/>
    </row>
    <row r="2208" spans="2:4">
      <c r="B2208"/>
      <c r="C2208"/>
      <c r="D2208" s="267"/>
    </row>
    <row r="2209" spans="2:4">
      <c r="B2209"/>
      <c r="C2209"/>
      <c r="D2209" s="267"/>
    </row>
    <row r="2210" spans="2:4">
      <c r="B2210"/>
      <c r="C2210"/>
      <c r="D2210" s="267"/>
    </row>
    <row r="2211" spans="2:4">
      <c r="B2211"/>
      <c r="C2211"/>
      <c r="D2211" s="267"/>
    </row>
    <row r="2212" spans="2:4">
      <c r="B2212"/>
      <c r="C2212"/>
      <c r="D2212" s="267"/>
    </row>
    <row r="2213" spans="2:4">
      <c r="B2213"/>
      <c r="C2213"/>
      <c r="D2213" s="267"/>
    </row>
    <row r="2214" spans="2:4">
      <c r="B2214"/>
      <c r="C2214"/>
      <c r="D2214" s="267"/>
    </row>
    <row r="2215" spans="2:4">
      <c r="B2215"/>
      <c r="C2215"/>
      <c r="D2215" s="267"/>
    </row>
    <row r="2216" spans="2:4">
      <c r="B2216"/>
      <c r="C2216"/>
      <c r="D2216" s="267"/>
    </row>
    <row r="2217" spans="2:4">
      <c r="B2217"/>
      <c r="C2217"/>
      <c r="D2217" s="267"/>
    </row>
    <row r="2218" spans="2:4">
      <c r="B2218"/>
      <c r="C2218"/>
      <c r="D2218" s="267"/>
    </row>
    <row r="2219" spans="2:4">
      <c r="B2219"/>
      <c r="C2219"/>
      <c r="D2219" s="267"/>
    </row>
    <row r="2220" spans="2:4">
      <c r="B2220"/>
      <c r="C2220"/>
      <c r="D2220" s="267"/>
    </row>
    <row r="2221" spans="2:4">
      <c r="B2221"/>
      <c r="C2221"/>
      <c r="D2221" s="267"/>
    </row>
    <row r="2222" spans="2:4">
      <c r="B2222"/>
      <c r="C2222"/>
      <c r="D2222" s="267"/>
    </row>
    <row r="2223" spans="2:4">
      <c r="B2223"/>
      <c r="C2223"/>
      <c r="D2223" s="267"/>
    </row>
    <row r="2224" spans="2:4">
      <c r="B2224"/>
      <c r="C2224"/>
      <c r="D2224" s="267"/>
    </row>
    <row r="2225" spans="2:4">
      <c r="B2225"/>
      <c r="C2225"/>
      <c r="D2225" s="267"/>
    </row>
    <row r="2226" spans="2:4">
      <c r="B2226"/>
      <c r="C2226"/>
      <c r="D2226" s="267"/>
    </row>
    <row r="2227" spans="2:4">
      <c r="B2227"/>
      <c r="C2227"/>
      <c r="D2227" s="267"/>
    </row>
    <row r="2228" spans="2:4">
      <c r="B2228"/>
      <c r="C2228"/>
      <c r="D2228" s="267"/>
    </row>
    <row r="2229" spans="2:4">
      <c r="B2229"/>
      <c r="C2229"/>
      <c r="D2229" s="267"/>
    </row>
    <row r="2230" spans="2:4">
      <c r="B2230"/>
      <c r="C2230"/>
      <c r="D2230" s="267"/>
    </row>
    <row r="2231" spans="2:4">
      <c r="B2231"/>
      <c r="C2231"/>
      <c r="D2231" s="267"/>
    </row>
    <row r="2232" spans="2:4">
      <c r="B2232"/>
      <c r="C2232"/>
      <c r="D2232" s="267"/>
    </row>
    <row r="2233" spans="2:4">
      <c r="B2233"/>
      <c r="C2233"/>
      <c r="D2233" s="267"/>
    </row>
    <row r="2234" spans="2:4">
      <c r="B2234"/>
      <c r="C2234"/>
      <c r="D2234" s="267"/>
    </row>
    <row r="2235" spans="2:4">
      <c r="B2235"/>
      <c r="C2235"/>
      <c r="D2235" s="267"/>
    </row>
    <row r="2236" spans="2:4">
      <c r="B2236"/>
      <c r="C2236"/>
      <c r="D2236" s="267"/>
    </row>
    <row r="2237" spans="2:4">
      <c r="B2237"/>
      <c r="C2237"/>
      <c r="D2237" s="267"/>
    </row>
    <row r="2238" spans="2:4">
      <c r="B2238"/>
      <c r="C2238"/>
      <c r="D2238" s="267"/>
    </row>
    <row r="2239" spans="2:4">
      <c r="B2239"/>
      <c r="C2239"/>
      <c r="D2239" s="267"/>
    </row>
    <row r="2240" spans="2:4">
      <c r="B2240"/>
      <c r="C2240"/>
      <c r="D2240" s="267"/>
    </row>
    <row r="2241" spans="2:4">
      <c r="B2241"/>
      <c r="C2241"/>
      <c r="D2241" s="267"/>
    </row>
    <row r="2242" spans="2:4">
      <c r="B2242"/>
      <c r="C2242"/>
      <c r="D2242" s="267"/>
    </row>
    <row r="2243" spans="2:4">
      <c r="B2243"/>
      <c r="C2243"/>
      <c r="D2243" s="267"/>
    </row>
    <row r="2244" spans="2:4">
      <c r="B2244"/>
      <c r="C2244"/>
      <c r="D2244" s="267"/>
    </row>
    <row r="2245" spans="2:4">
      <c r="B2245"/>
      <c r="C2245"/>
      <c r="D2245" s="267"/>
    </row>
    <row r="2246" spans="2:4">
      <c r="B2246"/>
      <c r="C2246"/>
      <c r="D2246" s="267"/>
    </row>
    <row r="2247" spans="2:4">
      <c r="B2247"/>
      <c r="C2247"/>
      <c r="D2247" s="267"/>
    </row>
    <row r="2248" spans="2:4">
      <c r="B2248"/>
      <c r="C2248"/>
      <c r="D2248" s="267"/>
    </row>
    <row r="2249" spans="2:4">
      <c r="B2249"/>
      <c r="C2249"/>
      <c r="D2249" s="267"/>
    </row>
    <row r="2250" spans="2:4">
      <c r="B2250"/>
      <c r="C2250"/>
      <c r="D2250" s="267"/>
    </row>
    <row r="2251" spans="2:4">
      <c r="B2251"/>
      <c r="C2251"/>
      <c r="D2251" s="267"/>
    </row>
    <row r="2252" spans="2:4">
      <c r="B2252"/>
      <c r="C2252"/>
      <c r="D2252" s="267"/>
    </row>
    <row r="2253" spans="2:4">
      <c r="B2253"/>
      <c r="C2253"/>
      <c r="D2253" s="267"/>
    </row>
    <row r="2254" spans="2:4">
      <c r="B2254"/>
      <c r="C2254"/>
      <c r="D2254" s="267"/>
    </row>
    <row r="2255" spans="2:4">
      <c r="B2255"/>
      <c r="C2255"/>
      <c r="D2255" s="267"/>
    </row>
    <row r="2256" spans="2:4">
      <c r="B2256"/>
      <c r="C2256"/>
      <c r="D2256" s="267"/>
    </row>
    <row r="2257" spans="2:4">
      <c r="B2257"/>
      <c r="C2257"/>
      <c r="D2257" s="267"/>
    </row>
    <row r="2258" spans="2:4">
      <c r="B2258"/>
      <c r="C2258"/>
      <c r="D2258" s="267"/>
    </row>
    <row r="2259" spans="2:4">
      <c r="B2259"/>
      <c r="C2259"/>
      <c r="D2259" s="267"/>
    </row>
    <row r="2260" spans="2:4">
      <c r="B2260"/>
      <c r="C2260"/>
      <c r="D2260" s="267"/>
    </row>
    <row r="2261" spans="2:4">
      <c r="B2261"/>
      <c r="C2261"/>
      <c r="D2261" s="267"/>
    </row>
    <row r="2262" spans="2:4">
      <c r="B2262"/>
      <c r="C2262"/>
      <c r="D2262" s="267"/>
    </row>
    <row r="2263" spans="2:4">
      <c r="B2263"/>
      <c r="C2263"/>
      <c r="D2263" s="267"/>
    </row>
    <row r="2264" spans="2:4">
      <c r="B2264"/>
      <c r="C2264"/>
      <c r="D2264" s="267"/>
    </row>
    <row r="2265" spans="2:4">
      <c r="B2265"/>
      <c r="C2265"/>
      <c r="D2265" s="267"/>
    </row>
    <row r="2266" spans="2:4">
      <c r="B2266"/>
      <c r="C2266"/>
      <c r="D2266" s="267"/>
    </row>
    <row r="2267" spans="2:4">
      <c r="B2267"/>
      <c r="C2267"/>
      <c r="D2267" s="267"/>
    </row>
    <row r="2268" spans="2:4">
      <c r="B2268"/>
      <c r="C2268"/>
      <c r="D2268" s="267"/>
    </row>
    <row r="2269" spans="2:4">
      <c r="B2269"/>
      <c r="C2269"/>
      <c r="D2269" s="267"/>
    </row>
    <row r="2270" spans="2:4">
      <c r="B2270"/>
      <c r="C2270"/>
      <c r="D2270" s="267"/>
    </row>
    <row r="2271" spans="2:4">
      <c r="B2271"/>
      <c r="C2271"/>
      <c r="D2271" s="267"/>
    </row>
    <row r="2272" spans="2:4">
      <c r="B2272"/>
      <c r="C2272"/>
      <c r="D2272" s="267"/>
    </row>
    <row r="2273" spans="2:4">
      <c r="B2273"/>
      <c r="C2273"/>
      <c r="D2273" s="267"/>
    </row>
    <row r="2274" spans="2:4">
      <c r="B2274"/>
      <c r="C2274"/>
      <c r="D2274" s="267"/>
    </row>
    <row r="2275" spans="2:4">
      <c r="B2275"/>
      <c r="C2275"/>
      <c r="D2275" s="267"/>
    </row>
    <row r="2276" spans="2:4">
      <c r="B2276"/>
      <c r="C2276"/>
      <c r="D2276" s="267"/>
    </row>
    <row r="2277" spans="2:4">
      <c r="B2277"/>
      <c r="C2277"/>
      <c r="D2277" s="267"/>
    </row>
    <row r="2278" spans="2:4">
      <c r="B2278"/>
      <c r="C2278"/>
      <c r="D2278" s="267"/>
    </row>
    <row r="2279" spans="2:4">
      <c r="B2279"/>
      <c r="C2279"/>
      <c r="D2279" s="267"/>
    </row>
    <row r="2280" spans="2:4">
      <c r="B2280"/>
      <c r="C2280"/>
      <c r="D2280" s="267"/>
    </row>
    <row r="2281" spans="2:4">
      <c r="B2281"/>
      <c r="C2281"/>
      <c r="D2281" s="267"/>
    </row>
    <row r="2282" spans="2:4">
      <c r="B2282"/>
      <c r="C2282"/>
      <c r="D2282" s="267"/>
    </row>
    <row r="2283" spans="2:4">
      <c r="B2283"/>
      <c r="C2283"/>
      <c r="D2283" s="267"/>
    </row>
    <row r="2284" spans="2:4">
      <c r="B2284"/>
      <c r="C2284"/>
      <c r="D2284" s="267"/>
    </row>
    <row r="2285" spans="2:4">
      <c r="B2285"/>
      <c r="C2285"/>
      <c r="D2285" s="267"/>
    </row>
    <row r="2286" spans="2:4">
      <c r="B2286"/>
      <c r="C2286"/>
      <c r="D2286" s="267"/>
    </row>
    <row r="2287" spans="2:4">
      <c r="B2287"/>
      <c r="C2287"/>
      <c r="D2287" s="267"/>
    </row>
    <row r="2288" spans="2:4">
      <c r="B2288"/>
      <c r="C2288"/>
      <c r="D2288" s="267"/>
    </row>
    <row r="2289" spans="2:4">
      <c r="B2289"/>
      <c r="C2289"/>
      <c r="D2289" s="267"/>
    </row>
    <row r="2290" spans="2:4">
      <c r="B2290"/>
      <c r="C2290"/>
      <c r="D2290" s="267"/>
    </row>
    <row r="2291" spans="2:4">
      <c r="B2291"/>
      <c r="C2291"/>
      <c r="D2291" s="267"/>
    </row>
    <row r="2292" spans="2:4">
      <c r="B2292"/>
      <c r="C2292"/>
      <c r="D2292" s="267"/>
    </row>
    <row r="2293" spans="2:4">
      <c r="B2293"/>
      <c r="C2293"/>
      <c r="D2293" s="267"/>
    </row>
    <row r="2294" spans="2:4">
      <c r="B2294"/>
      <c r="C2294"/>
      <c r="D2294" s="267"/>
    </row>
    <row r="2295" spans="2:4">
      <c r="B2295"/>
      <c r="C2295"/>
      <c r="D2295" s="267"/>
    </row>
    <row r="2296" spans="2:4">
      <c r="B2296"/>
      <c r="C2296"/>
      <c r="D2296" s="267"/>
    </row>
    <row r="2297" spans="2:4">
      <c r="B2297"/>
      <c r="C2297"/>
      <c r="D2297" s="267"/>
    </row>
    <row r="2298" spans="2:4">
      <c r="B2298"/>
      <c r="C2298"/>
      <c r="D2298" s="267"/>
    </row>
    <row r="2299" spans="2:4">
      <c r="B2299"/>
      <c r="C2299"/>
      <c r="D2299" s="267"/>
    </row>
    <row r="2300" spans="2:4">
      <c r="B2300"/>
      <c r="C2300"/>
      <c r="D2300" s="267"/>
    </row>
    <row r="2301" spans="2:4">
      <c r="B2301"/>
      <c r="C2301"/>
      <c r="D2301" s="267"/>
    </row>
    <row r="2302" spans="2:4">
      <c r="B2302"/>
      <c r="C2302"/>
      <c r="D2302" s="267"/>
    </row>
    <row r="2303" spans="2:4">
      <c r="B2303"/>
      <c r="C2303"/>
      <c r="D2303" s="267"/>
    </row>
    <row r="2304" spans="2:4">
      <c r="B2304"/>
      <c r="C2304"/>
      <c r="D2304" s="267"/>
    </row>
    <row r="2305" spans="2:4">
      <c r="B2305"/>
      <c r="C2305"/>
      <c r="D2305" s="267"/>
    </row>
    <row r="2306" spans="2:4">
      <c r="B2306"/>
      <c r="C2306"/>
      <c r="D2306" s="267"/>
    </row>
    <row r="2307" spans="2:4">
      <c r="B2307"/>
      <c r="C2307"/>
      <c r="D2307" s="267"/>
    </row>
    <row r="2308" spans="2:4">
      <c r="B2308"/>
      <c r="C2308"/>
      <c r="D2308" s="267"/>
    </row>
    <row r="2309" spans="2:4">
      <c r="B2309"/>
      <c r="C2309"/>
      <c r="D2309" s="267"/>
    </row>
    <row r="2310" spans="2:4">
      <c r="B2310"/>
      <c r="C2310"/>
      <c r="D2310" s="267"/>
    </row>
    <row r="2311" spans="2:4">
      <c r="B2311"/>
      <c r="C2311"/>
      <c r="D2311" s="267"/>
    </row>
    <row r="2312" spans="2:4">
      <c r="B2312"/>
      <c r="C2312"/>
      <c r="D2312" s="267"/>
    </row>
    <row r="2313" spans="2:4">
      <c r="B2313"/>
      <c r="C2313"/>
      <c r="D2313" s="267"/>
    </row>
    <row r="2314" spans="2:4">
      <c r="B2314"/>
      <c r="C2314"/>
      <c r="D2314" s="267"/>
    </row>
    <row r="2315" spans="2:4">
      <c r="B2315"/>
      <c r="C2315"/>
      <c r="D2315" s="267"/>
    </row>
    <row r="2316" spans="2:4">
      <c r="B2316"/>
      <c r="C2316"/>
      <c r="D2316" s="267"/>
    </row>
    <row r="2317" spans="2:4">
      <c r="B2317"/>
      <c r="C2317"/>
      <c r="D2317" s="267"/>
    </row>
    <row r="2318" spans="2:4">
      <c r="B2318"/>
      <c r="C2318"/>
      <c r="D2318" s="267"/>
    </row>
    <row r="2319" spans="2:4">
      <c r="B2319"/>
      <c r="C2319"/>
      <c r="D2319" s="267"/>
    </row>
    <row r="2320" spans="2:4">
      <c r="B2320"/>
      <c r="C2320"/>
      <c r="D2320" s="267"/>
    </row>
    <row r="2321" spans="2:4">
      <c r="B2321"/>
      <c r="C2321"/>
      <c r="D2321" s="267"/>
    </row>
    <row r="2322" spans="2:4">
      <c r="B2322"/>
      <c r="C2322"/>
      <c r="D2322" s="267"/>
    </row>
    <row r="2323" spans="2:4">
      <c r="B2323"/>
      <c r="C2323"/>
      <c r="D2323" s="267"/>
    </row>
    <row r="2324" spans="2:4">
      <c r="B2324"/>
      <c r="C2324"/>
      <c r="D2324" s="267"/>
    </row>
    <row r="2325" spans="2:4">
      <c r="B2325"/>
      <c r="C2325"/>
      <c r="D2325" s="267"/>
    </row>
    <row r="2326" spans="2:4">
      <c r="B2326"/>
      <c r="C2326"/>
      <c r="D2326" s="267"/>
    </row>
    <row r="2327" spans="2:4">
      <c r="B2327"/>
      <c r="C2327"/>
      <c r="D2327" s="267"/>
    </row>
    <row r="2328" spans="2:4">
      <c r="B2328"/>
      <c r="C2328"/>
      <c r="D2328" s="267"/>
    </row>
    <row r="2329" spans="2:4">
      <c r="B2329"/>
      <c r="C2329"/>
      <c r="D2329" s="267"/>
    </row>
    <row r="2330" spans="2:4">
      <c r="B2330"/>
      <c r="C2330"/>
      <c r="D2330" s="267"/>
    </row>
    <row r="2331" spans="2:4">
      <c r="B2331"/>
      <c r="C2331"/>
      <c r="D2331" s="267"/>
    </row>
    <row r="2332" spans="2:4">
      <c r="B2332"/>
      <c r="C2332"/>
      <c r="D2332" s="267"/>
    </row>
    <row r="2333" spans="2:4">
      <c r="B2333"/>
      <c r="C2333"/>
      <c r="D2333" s="267"/>
    </row>
    <row r="2334" spans="2:4">
      <c r="B2334"/>
      <c r="C2334"/>
      <c r="D2334" s="267"/>
    </row>
    <row r="2335" spans="2:4">
      <c r="B2335"/>
      <c r="C2335"/>
      <c r="D2335" s="267"/>
    </row>
    <row r="2336" spans="2:4">
      <c r="B2336"/>
      <c r="C2336"/>
      <c r="D2336" s="267"/>
    </row>
    <row r="2337" spans="2:4">
      <c r="B2337"/>
      <c r="C2337"/>
      <c r="D2337" s="267"/>
    </row>
    <row r="2338" spans="2:4">
      <c r="B2338"/>
      <c r="C2338"/>
      <c r="D2338" s="267"/>
    </row>
    <row r="2339" spans="2:4">
      <c r="B2339"/>
      <c r="C2339"/>
      <c r="D2339" s="267"/>
    </row>
    <row r="2340" spans="2:4">
      <c r="B2340"/>
      <c r="C2340"/>
      <c r="D2340" s="267"/>
    </row>
    <row r="2341" spans="2:4">
      <c r="B2341"/>
      <c r="C2341"/>
      <c r="D2341" s="267"/>
    </row>
    <row r="2342" spans="2:4">
      <c r="B2342"/>
      <c r="C2342"/>
      <c r="D2342" s="267"/>
    </row>
    <row r="2343" spans="2:4">
      <c r="B2343"/>
      <c r="C2343"/>
      <c r="D2343" s="267"/>
    </row>
    <row r="2344" spans="2:4">
      <c r="B2344"/>
      <c r="C2344"/>
      <c r="D2344" s="267"/>
    </row>
    <row r="2345" spans="2:4">
      <c r="B2345"/>
      <c r="C2345"/>
      <c r="D2345" s="267"/>
    </row>
    <row r="2346" spans="2:4">
      <c r="B2346"/>
      <c r="C2346"/>
      <c r="D2346" s="267"/>
    </row>
    <row r="2347" spans="2:4">
      <c r="B2347"/>
      <c r="C2347"/>
      <c r="D2347" s="267"/>
    </row>
    <row r="2348" spans="2:4">
      <c r="B2348"/>
      <c r="C2348"/>
      <c r="D2348" s="267"/>
    </row>
    <row r="2349" spans="2:4">
      <c r="B2349"/>
      <c r="C2349"/>
      <c r="D2349" s="267"/>
    </row>
    <row r="2350" spans="2:4">
      <c r="B2350"/>
      <c r="C2350"/>
      <c r="D2350" s="267"/>
    </row>
    <row r="2351" spans="2:4">
      <c r="B2351"/>
      <c r="C2351"/>
      <c r="D2351" s="267"/>
    </row>
    <row r="2352" spans="2:4">
      <c r="B2352"/>
      <c r="C2352"/>
      <c r="D2352" s="267"/>
    </row>
    <row r="2353" spans="2:4">
      <c r="B2353"/>
      <c r="C2353"/>
      <c r="D2353" s="267"/>
    </row>
    <row r="2354" spans="2:4">
      <c r="B2354"/>
      <c r="C2354"/>
      <c r="D2354" s="267"/>
    </row>
    <row r="2355" spans="2:4">
      <c r="B2355"/>
      <c r="C2355"/>
      <c r="D2355" s="267"/>
    </row>
    <row r="2356" spans="2:4">
      <c r="B2356"/>
      <c r="C2356"/>
      <c r="D2356" s="267"/>
    </row>
    <row r="2357" spans="2:4">
      <c r="B2357"/>
      <c r="C2357"/>
      <c r="D2357" s="267"/>
    </row>
    <row r="2358" spans="2:4">
      <c r="B2358"/>
      <c r="C2358"/>
      <c r="D2358" s="267"/>
    </row>
    <row r="2359" spans="2:4">
      <c r="B2359"/>
      <c r="C2359"/>
      <c r="D2359" s="267"/>
    </row>
    <row r="2360" spans="2:4">
      <c r="B2360"/>
      <c r="C2360"/>
      <c r="D2360" s="267"/>
    </row>
    <row r="2361" spans="2:4">
      <c r="B2361"/>
      <c r="C2361"/>
      <c r="D2361" s="267"/>
    </row>
    <row r="2362" spans="2:4">
      <c r="B2362"/>
      <c r="C2362"/>
      <c r="D2362" s="267"/>
    </row>
    <row r="2363" spans="2:4">
      <c r="B2363"/>
      <c r="C2363"/>
      <c r="D2363" s="267"/>
    </row>
    <row r="2364" spans="2:4">
      <c r="B2364"/>
      <c r="C2364"/>
      <c r="D2364" s="267"/>
    </row>
    <row r="2365" spans="2:4">
      <c r="B2365"/>
      <c r="C2365"/>
      <c r="D2365" s="267"/>
    </row>
    <row r="2366" spans="2:4">
      <c r="B2366"/>
      <c r="C2366"/>
      <c r="D2366" s="267"/>
    </row>
    <row r="2367" spans="2:4">
      <c r="B2367"/>
      <c r="C2367"/>
      <c r="D2367" s="267"/>
    </row>
    <row r="2368" spans="2:4">
      <c r="B2368"/>
      <c r="C2368"/>
      <c r="D2368" s="267"/>
    </row>
    <row r="2369" spans="2:4">
      <c r="B2369"/>
      <c r="C2369"/>
      <c r="D2369" s="267"/>
    </row>
    <row r="2370" spans="2:4">
      <c r="B2370"/>
      <c r="C2370"/>
      <c r="D2370" s="267"/>
    </row>
    <row r="2371" spans="2:4">
      <c r="B2371"/>
      <c r="C2371"/>
      <c r="D2371" s="267"/>
    </row>
    <row r="2372" spans="2:4">
      <c r="B2372"/>
      <c r="C2372"/>
      <c r="D2372" s="267"/>
    </row>
    <row r="2373" spans="2:4">
      <c r="B2373"/>
      <c r="C2373"/>
      <c r="D2373" s="267"/>
    </row>
    <row r="2374" spans="2:4">
      <c r="B2374"/>
      <c r="C2374"/>
      <c r="D2374" s="267"/>
    </row>
    <row r="2375" spans="2:4">
      <c r="B2375"/>
      <c r="C2375"/>
      <c r="D2375" s="267"/>
    </row>
    <row r="2376" spans="2:4">
      <c r="B2376"/>
      <c r="C2376"/>
      <c r="D2376" s="267"/>
    </row>
    <row r="2377" spans="2:4">
      <c r="B2377"/>
      <c r="C2377"/>
      <c r="D2377" s="267"/>
    </row>
    <row r="2378" spans="2:4">
      <c r="B2378"/>
      <c r="C2378"/>
      <c r="D2378" s="267"/>
    </row>
    <row r="2379" spans="2:4">
      <c r="B2379"/>
      <c r="C2379"/>
      <c r="D2379" s="267"/>
    </row>
    <row r="2380" spans="2:4">
      <c r="B2380"/>
      <c r="C2380"/>
      <c r="D2380" s="267"/>
    </row>
    <row r="2381" spans="2:4">
      <c r="B2381"/>
      <c r="C2381"/>
      <c r="D2381" s="267"/>
    </row>
    <row r="2382" spans="2:4">
      <c r="B2382"/>
      <c r="C2382"/>
      <c r="D2382" s="267"/>
    </row>
    <row r="2383" spans="2:4">
      <c r="B2383"/>
      <c r="C2383"/>
      <c r="D2383" s="267"/>
    </row>
    <row r="2384" spans="2:4">
      <c r="B2384"/>
      <c r="C2384"/>
      <c r="D2384" s="267"/>
    </row>
    <row r="2385" spans="2:4">
      <c r="B2385"/>
      <c r="C2385"/>
      <c r="D2385" s="267"/>
    </row>
    <row r="2386" spans="2:4">
      <c r="B2386"/>
      <c r="C2386"/>
      <c r="D2386" s="267"/>
    </row>
    <row r="2387" spans="2:4">
      <c r="B2387"/>
      <c r="C2387"/>
      <c r="D2387" s="267"/>
    </row>
    <row r="2388" spans="2:4">
      <c r="B2388"/>
      <c r="C2388"/>
      <c r="D2388" s="267"/>
    </row>
    <row r="2389" spans="2:4">
      <c r="B2389"/>
      <c r="C2389"/>
      <c r="D2389" s="267"/>
    </row>
    <row r="2390" spans="2:4">
      <c r="B2390"/>
      <c r="C2390"/>
      <c r="D2390" s="267"/>
    </row>
    <row r="2391" spans="2:4">
      <c r="B2391"/>
      <c r="C2391"/>
      <c r="D2391" s="267"/>
    </row>
    <row r="2392" spans="2:4">
      <c r="B2392"/>
      <c r="C2392"/>
      <c r="D2392" s="267"/>
    </row>
    <row r="2393" spans="2:4">
      <c r="B2393"/>
      <c r="C2393"/>
      <c r="D2393" s="267"/>
    </row>
    <row r="2394" spans="2:4">
      <c r="B2394"/>
      <c r="C2394"/>
      <c r="D2394" s="267"/>
    </row>
    <row r="2395" spans="2:4">
      <c r="B2395"/>
      <c r="C2395"/>
      <c r="D2395" s="267"/>
    </row>
    <row r="2396" spans="2:4">
      <c r="B2396"/>
      <c r="C2396"/>
      <c r="D2396" s="267"/>
    </row>
    <row r="2397" spans="2:4">
      <c r="B2397"/>
      <c r="C2397"/>
      <c r="D2397" s="267"/>
    </row>
    <row r="2398" spans="2:4">
      <c r="B2398"/>
      <c r="C2398"/>
      <c r="D2398" s="267"/>
    </row>
    <row r="2399" spans="2:4">
      <c r="B2399"/>
      <c r="C2399"/>
      <c r="D2399" s="267"/>
    </row>
    <row r="2400" spans="2:4">
      <c r="B2400"/>
      <c r="C2400"/>
      <c r="D2400" s="267"/>
    </row>
    <row r="2401" spans="2:4">
      <c r="B2401"/>
      <c r="C2401"/>
      <c r="D2401" s="267"/>
    </row>
    <row r="2402" spans="2:4">
      <c r="B2402"/>
      <c r="C2402"/>
      <c r="D2402" s="267"/>
    </row>
    <row r="2403" spans="2:4">
      <c r="B2403"/>
      <c r="C2403"/>
      <c r="D2403" s="267"/>
    </row>
    <row r="2404" spans="2:4">
      <c r="B2404"/>
      <c r="C2404"/>
      <c r="D2404" s="267"/>
    </row>
    <row r="2405" spans="2:4">
      <c r="B2405"/>
      <c r="C2405"/>
      <c r="D2405" s="267"/>
    </row>
    <row r="2406" spans="2:4">
      <c r="B2406"/>
      <c r="C2406"/>
      <c r="D2406" s="267"/>
    </row>
    <row r="2407" spans="2:4">
      <c r="B2407"/>
      <c r="C2407"/>
      <c r="D2407" s="267"/>
    </row>
    <row r="2408" spans="2:4">
      <c r="B2408"/>
      <c r="C2408"/>
      <c r="D2408" s="267"/>
    </row>
    <row r="2409" spans="2:4">
      <c r="B2409"/>
      <c r="C2409"/>
      <c r="D2409" s="267"/>
    </row>
    <row r="2410" spans="2:4">
      <c r="B2410"/>
      <c r="C2410"/>
      <c r="D2410" s="267"/>
    </row>
    <row r="2411" spans="2:4">
      <c r="B2411"/>
      <c r="C2411"/>
      <c r="D2411" s="267"/>
    </row>
    <row r="2412" spans="2:4">
      <c r="B2412"/>
      <c r="C2412"/>
      <c r="D2412" s="267"/>
    </row>
    <row r="2413" spans="2:4">
      <c r="B2413"/>
      <c r="C2413"/>
      <c r="D2413" s="267"/>
    </row>
    <row r="2414" spans="2:4">
      <c r="B2414"/>
      <c r="C2414"/>
      <c r="D2414" s="267"/>
    </row>
    <row r="2415" spans="2:4">
      <c r="B2415"/>
      <c r="C2415"/>
      <c r="D2415" s="267"/>
    </row>
    <row r="2416" spans="2:4">
      <c r="B2416"/>
      <c r="C2416"/>
      <c r="D2416" s="267"/>
    </row>
    <row r="2417" spans="2:4">
      <c r="B2417"/>
      <c r="C2417"/>
      <c r="D2417" s="267"/>
    </row>
    <row r="2418" spans="2:4">
      <c r="B2418"/>
      <c r="C2418"/>
      <c r="D2418" s="267"/>
    </row>
    <row r="2419" spans="2:4">
      <c r="B2419"/>
      <c r="C2419"/>
      <c r="D2419" s="267"/>
    </row>
    <row r="2420" spans="2:4">
      <c r="B2420"/>
      <c r="C2420"/>
      <c r="D2420" s="267"/>
    </row>
    <row r="2421" spans="2:4">
      <c r="B2421"/>
      <c r="C2421"/>
      <c r="D2421" s="267"/>
    </row>
    <row r="2422" spans="2:4">
      <c r="B2422"/>
      <c r="C2422"/>
      <c r="D2422" s="267"/>
    </row>
    <row r="2423" spans="2:4">
      <c r="B2423"/>
      <c r="C2423"/>
      <c r="D2423" s="267"/>
    </row>
    <row r="2424" spans="2:4">
      <c r="B2424"/>
      <c r="C2424"/>
      <c r="D2424" s="267"/>
    </row>
    <row r="2425" spans="2:4">
      <c r="B2425"/>
      <c r="C2425"/>
      <c r="D2425" s="267"/>
    </row>
    <row r="2426" spans="2:4">
      <c r="B2426"/>
      <c r="C2426"/>
      <c r="D2426" s="267"/>
    </row>
    <row r="2427" spans="2:4">
      <c r="B2427"/>
      <c r="C2427"/>
      <c r="D2427" s="267"/>
    </row>
    <row r="2428" spans="2:4">
      <c r="B2428"/>
      <c r="C2428"/>
      <c r="D2428" s="267"/>
    </row>
    <row r="2429" spans="2:4">
      <c r="B2429"/>
      <c r="C2429"/>
      <c r="D2429" s="267"/>
    </row>
    <row r="2430" spans="2:4">
      <c r="B2430"/>
      <c r="C2430"/>
      <c r="D2430" s="267"/>
    </row>
    <row r="2431" spans="2:4">
      <c r="B2431"/>
      <c r="C2431"/>
      <c r="D2431" s="267"/>
    </row>
    <row r="2432" spans="2:4">
      <c r="B2432"/>
      <c r="C2432"/>
      <c r="D2432" s="267"/>
    </row>
    <row r="2433" spans="2:4">
      <c r="B2433"/>
      <c r="C2433"/>
      <c r="D2433" s="267"/>
    </row>
    <row r="2434" spans="2:4">
      <c r="B2434"/>
      <c r="C2434"/>
      <c r="D2434" s="267"/>
    </row>
    <row r="2435" spans="2:4">
      <c r="B2435"/>
      <c r="C2435"/>
      <c r="D2435" s="267"/>
    </row>
    <row r="2436" spans="2:4">
      <c r="B2436"/>
      <c r="C2436"/>
      <c r="D2436" s="267"/>
    </row>
    <row r="2437" spans="2:4">
      <c r="B2437"/>
      <c r="C2437"/>
      <c r="D2437" s="267"/>
    </row>
    <row r="2438" spans="2:4">
      <c r="B2438"/>
      <c r="C2438"/>
      <c r="D2438" s="267"/>
    </row>
    <row r="2439" spans="2:4">
      <c r="B2439"/>
      <c r="C2439"/>
      <c r="D2439" s="267"/>
    </row>
    <row r="2440" spans="2:4">
      <c r="B2440"/>
      <c r="C2440"/>
      <c r="D2440" s="267"/>
    </row>
    <row r="2441" spans="2:4">
      <c r="B2441"/>
      <c r="C2441"/>
      <c r="D2441" s="267"/>
    </row>
    <row r="2442" spans="2:4">
      <c r="B2442"/>
      <c r="C2442"/>
      <c r="D2442" s="267"/>
    </row>
    <row r="2443" spans="2:4">
      <c r="B2443"/>
      <c r="C2443"/>
      <c r="D2443" s="267"/>
    </row>
    <row r="2444" spans="2:4">
      <c r="B2444"/>
      <c r="C2444"/>
      <c r="D2444" s="267"/>
    </row>
    <row r="2445" spans="2:4">
      <c r="B2445"/>
      <c r="C2445"/>
      <c r="D2445" s="267"/>
    </row>
    <row r="2446" spans="2:4">
      <c r="B2446"/>
      <c r="C2446"/>
      <c r="D2446" s="267"/>
    </row>
    <row r="2447" spans="2:4">
      <c r="B2447"/>
      <c r="C2447"/>
      <c r="D2447" s="267"/>
    </row>
    <row r="2448" spans="2:4">
      <c r="B2448"/>
      <c r="C2448"/>
      <c r="D2448" s="267"/>
    </row>
    <row r="2449" spans="2:4">
      <c r="B2449"/>
      <c r="C2449"/>
      <c r="D2449" s="267"/>
    </row>
    <row r="2450" spans="2:4">
      <c r="B2450"/>
      <c r="C2450"/>
      <c r="D2450" s="267"/>
    </row>
    <row r="2451" spans="2:4">
      <c r="B2451"/>
      <c r="C2451"/>
      <c r="D2451" s="267"/>
    </row>
    <row r="2452" spans="2:4">
      <c r="B2452"/>
      <c r="C2452"/>
      <c r="D2452" s="267"/>
    </row>
    <row r="2453" spans="2:4">
      <c r="B2453"/>
      <c r="C2453"/>
      <c r="D2453" s="267"/>
    </row>
    <row r="2454" spans="2:4">
      <c r="B2454"/>
      <c r="C2454"/>
      <c r="D2454" s="267"/>
    </row>
    <row r="2455" spans="2:4">
      <c r="B2455"/>
      <c r="C2455"/>
      <c r="D2455" s="267"/>
    </row>
    <row r="2456" spans="2:4">
      <c r="B2456"/>
      <c r="C2456"/>
      <c r="D2456" s="267"/>
    </row>
    <row r="2457" spans="2:4">
      <c r="B2457"/>
      <c r="C2457"/>
      <c r="D2457" s="267"/>
    </row>
    <row r="2458" spans="2:4">
      <c r="B2458"/>
      <c r="C2458"/>
      <c r="D2458" s="267"/>
    </row>
    <row r="2459" spans="2:4">
      <c r="B2459"/>
      <c r="C2459"/>
      <c r="D2459" s="267"/>
    </row>
    <row r="2460" spans="2:4">
      <c r="B2460"/>
      <c r="C2460"/>
      <c r="D2460" s="267"/>
    </row>
    <row r="2461" spans="2:4">
      <c r="B2461"/>
      <c r="C2461"/>
      <c r="D2461" s="267"/>
    </row>
    <row r="2462" spans="2:4">
      <c r="B2462"/>
      <c r="C2462"/>
      <c r="D2462" s="267"/>
    </row>
    <row r="2463" spans="2:4">
      <c r="B2463"/>
      <c r="C2463"/>
      <c r="D2463" s="267"/>
    </row>
    <row r="2464" spans="2:4">
      <c r="B2464"/>
      <c r="C2464"/>
      <c r="D2464" s="267"/>
    </row>
    <row r="2465" spans="2:4">
      <c r="B2465"/>
      <c r="C2465"/>
      <c r="D2465" s="267"/>
    </row>
    <row r="2466" spans="2:4">
      <c r="B2466"/>
      <c r="C2466"/>
      <c r="D2466" s="267"/>
    </row>
    <row r="2467" spans="2:4">
      <c r="B2467"/>
      <c r="C2467"/>
      <c r="D2467" s="267"/>
    </row>
    <row r="2468" spans="2:4">
      <c r="B2468"/>
      <c r="C2468"/>
      <c r="D2468" s="267"/>
    </row>
    <row r="2469" spans="2:4">
      <c r="B2469"/>
      <c r="C2469"/>
      <c r="D2469" s="267"/>
    </row>
    <row r="2470" spans="2:4">
      <c r="B2470"/>
      <c r="C2470"/>
      <c r="D2470" s="267"/>
    </row>
    <row r="2471" spans="2:4">
      <c r="B2471"/>
      <c r="C2471"/>
      <c r="D2471" s="267"/>
    </row>
    <row r="2472" spans="2:4">
      <c r="B2472"/>
      <c r="C2472"/>
      <c r="D2472" s="267"/>
    </row>
    <row r="2473" spans="2:4">
      <c r="B2473"/>
      <c r="C2473"/>
      <c r="D2473" s="267"/>
    </row>
    <row r="2474" spans="2:4">
      <c r="B2474"/>
      <c r="C2474"/>
      <c r="D2474" s="267"/>
    </row>
    <row r="2475" spans="2:4">
      <c r="B2475"/>
      <c r="C2475"/>
      <c r="D2475" s="267"/>
    </row>
    <row r="2476" spans="2:4">
      <c r="B2476"/>
      <c r="C2476"/>
      <c r="D2476" s="267"/>
    </row>
    <row r="2477" spans="2:4">
      <c r="B2477"/>
      <c r="C2477"/>
      <c r="D2477" s="267"/>
    </row>
    <row r="2478" spans="2:4">
      <c r="B2478"/>
      <c r="C2478"/>
      <c r="D2478" s="267"/>
    </row>
    <row r="2479" spans="2:4">
      <c r="B2479"/>
      <c r="C2479"/>
      <c r="D2479" s="267"/>
    </row>
    <row r="2480" spans="2:4">
      <c r="B2480"/>
      <c r="C2480"/>
      <c r="D2480" s="267"/>
    </row>
    <row r="2481" spans="2:4">
      <c r="B2481"/>
      <c r="C2481"/>
      <c r="D2481" s="267"/>
    </row>
    <row r="2482" spans="2:4">
      <c r="B2482"/>
      <c r="C2482"/>
      <c r="D2482" s="267"/>
    </row>
    <row r="2483" spans="2:4">
      <c r="B2483"/>
      <c r="C2483"/>
      <c r="D2483" s="267"/>
    </row>
    <row r="2484" spans="2:4">
      <c r="B2484"/>
      <c r="C2484"/>
      <c r="D2484" s="267"/>
    </row>
    <row r="2485" spans="2:4">
      <c r="B2485"/>
      <c r="C2485"/>
      <c r="D2485" s="267"/>
    </row>
    <row r="2486" spans="2:4">
      <c r="B2486"/>
      <c r="C2486"/>
      <c r="D2486" s="267"/>
    </row>
    <row r="2487" spans="2:4">
      <c r="B2487"/>
      <c r="C2487"/>
      <c r="D2487" s="267"/>
    </row>
    <row r="2488" spans="2:4">
      <c r="B2488"/>
      <c r="C2488"/>
      <c r="D2488" s="267"/>
    </row>
    <row r="2489" spans="2:4">
      <c r="B2489"/>
      <c r="C2489"/>
      <c r="D2489" s="267"/>
    </row>
    <row r="2490" spans="2:4">
      <c r="B2490"/>
      <c r="C2490"/>
      <c r="D2490" s="267"/>
    </row>
    <row r="2491" spans="2:4">
      <c r="B2491"/>
      <c r="C2491"/>
      <c r="D2491" s="267"/>
    </row>
    <row r="2492" spans="2:4">
      <c r="B2492"/>
      <c r="C2492"/>
      <c r="D2492" s="267"/>
    </row>
    <row r="2493" spans="2:4">
      <c r="B2493"/>
      <c r="C2493"/>
      <c r="D2493" s="267"/>
    </row>
    <row r="2494" spans="2:4">
      <c r="B2494"/>
      <c r="C2494"/>
      <c r="D2494" s="267"/>
    </row>
    <row r="2495" spans="2:4">
      <c r="B2495"/>
      <c r="C2495"/>
      <c r="D2495" s="267"/>
    </row>
    <row r="2496" spans="2:4">
      <c r="B2496"/>
      <c r="C2496"/>
      <c r="D2496" s="267"/>
    </row>
    <row r="2497" spans="2:4">
      <c r="B2497"/>
      <c r="C2497"/>
      <c r="D2497" s="267"/>
    </row>
    <row r="2498" spans="2:4">
      <c r="B2498"/>
      <c r="C2498"/>
      <c r="D2498" s="267"/>
    </row>
    <row r="2499" spans="2:4">
      <c r="B2499"/>
      <c r="C2499"/>
      <c r="D2499" s="267"/>
    </row>
    <row r="2500" spans="2:4">
      <c r="B2500"/>
      <c r="C2500"/>
      <c r="D2500" s="267"/>
    </row>
    <row r="2501" spans="2:4">
      <c r="B2501"/>
      <c r="C2501"/>
      <c r="D2501" s="267"/>
    </row>
    <row r="2502" spans="2:4">
      <c r="B2502"/>
      <c r="C2502"/>
      <c r="D2502" s="267"/>
    </row>
    <row r="2503" spans="2:4">
      <c r="B2503"/>
      <c r="C2503"/>
      <c r="D2503" s="267"/>
    </row>
    <row r="2504" spans="2:4">
      <c r="B2504"/>
      <c r="C2504"/>
      <c r="D2504" s="267"/>
    </row>
    <row r="2505" spans="2:4">
      <c r="B2505"/>
      <c r="C2505"/>
      <c r="D2505" s="267"/>
    </row>
    <row r="2506" spans="2:4">
      <c r="B2506"/>
      <c r="C2506"/>
      <c r="D2506" s="267"/>
    </row>
    <row r="2507" spans="2:4">
      <c r="B2507"/>
      <c r="C2507"/>
      <c r="D2507" s="267"/>
    </row>
    <row r="2508" spans="2:4">
      <c r="B2508"/>
      <c r="C2508"/>
      <c r="D2508" s="267"/>
    </row>
    <row r="2509" spans="2:4">
      <c r="B2509"/>
      <c r="C2509"/>
      <c r="D2509" s="267"/>
    </row>
    <row r="2510" spans="2:4">
      <c r="B2510"/>
      <c r="C2510"/>
      <c r="D2510" s="267"/>
    </row>
    <row r="2511" spans="2:4">
      <c r="B2511"/>
      <c r="C2511"/>
      <c r="D2511" s="267"/>
    </row>
    <row r="2512" spans="2:4">
      <c r="B2512"/>
      <c r="C2512"/>
      <c r="D2512" s="267"/>
    </row>
    <row r="2513" spans="2:4">
      <c r="B2513"/>
      <c r="C2513"/>
      <c r="D2513" s="267"/>
    </row>
    <row r="2514" spans="2:4">
      <c r="B2514"/>
      <c r="C2514"/>
      <c r="D2514" s="267"/>
    </row>
    <row r="2515" spans="2:4">
      <c r="B2515"/>
      <c r="C2515"/>
      <c r="D2515" s="267"/>
    </row>
    <row r="2516" spans="2:4">
      <c r="B2516"/>
      <c r="C2516"/>
      <c r="D2516" s="267"/>
    </row>
    <row r="2517" spans="2:4">
      <c r="B2517"/>
      <c r="C2517"/>
      <c r="D2517" s="267"/>
    </row>
    <row r="2518" spans="2:4">
      <c r="B2518"/>
      <c r="C2518"/>
      <c r="D2518" s="267"/>
    </row>
    <row r="2519" spans="2:4">
      <c r="B2519"/>
      <c r="C2519"/>
      <c r="D2519" s="267"/>
    </row>
    <row r="2520" spans="2:4">
      <c r="B2520"/>
      <c r="C2520"/>
      <c r="D2520" s="267"/>
    </row>
    <row r="2521" spans="2:4">
      <c r="B2521"/>
      <c r="C2521"/>
      <c r="D2521" s="267"/>
    </row>
    <row r="2522" spans="2:4">
      <c r="B2522"/>
      <c r="C2522"/>
      <c r="D2522" s="267"/>
    </row>
    <row r="2523" spans="2:4">
      <c r="B2523"/>
      <c r="C2523"/>
      <c r="D2523" s="267"/>
    </row>
    <row r="2524" spans="2:4">
      <c r="B2524"/>
      <c r="C2524"/>
      <c r="D2524" s="267"/>
    </row>
    <row r="2525" spans="2:4">
      <c r="B2525"/>
      <c r="C2525"/>
      <c r="D2525" s="267"/>
    </row>
    <row r="2526" spans="2:4">
      <c r="B2526"/>
      <c r="C2526"/>
      <c r="D2526" s="267"/>
    </row>
    <row r="2527" spans="2:4">
      <c r="B2527"/>
      <c r="C2527"/>
      <c r="D2527" s="267"/>
    </row>
    <row r="2528" spans="2:4">
      <c r="B2528"/>
      <c r="C2528"/>
      <c r="D2528" s="267"/>
    </row>
    <row r="2529" spans="2:4">
      <c r="B2529"/>
      <c r="C2529"/>
      <c r="D2529" s="267"/>
    </row>
    <row r="2530" spans="2:4">
      <c r="B2530"/>
      <c r="C2530"/>
      <c r="D2530" s="267"/>
    </row>
    <row r="2531" spans="2:4">
      <c r="B2531"/>
      <c r="C2531"/>
      <c r="D2531" s="267"/>
    </row>
    <row r="2532" spans="2:4">
      <c r="B2532"/>
      <c r="C2532"/>
      <c r="D2532" s="267"/>
    </row>
    <row r="2533" spans="2:4">
      <c r="B2533"/>
      <c r="C2533"/>
      <c r="D2533" s="267"/>
    </row>
    <row r="2534" spans="2:4">
      <c r="B2534"/>
      <c r="C2534"/>
      <c r="D2534" s="267"/>
    </row>
    <row r="2535" spans="2:4">
      <c r="B2535"/>
      <c r="C2535"/>
      <c r="D2535" s="267"/>
    </row>
    <row r="2536" spans="2:4">
      <c r="B2536"/>
      <c r="C2536"/>
      <c r="D2536" s="267"/>
    </row>
    <row r="2537" spans="2:4">
      <c r="B2537"/>
      <c r="C2537"/>
      <c r="D2537" s="267"/>
    </row>
    <row r="2538" spans="2:4">
      <c r="B2538"/>
      <c r="C2538"/>
      <c r="D2538" s="267"/>
    </row>
    <row r="2539" spans="2:4">
      <c r="B2539"/>
      <c r="C2539"/>
      <c r="D2539" s="267"/>
    </row>
    <row r="2540" spans="2:4">
      <c r="B2540"/>
      <c r="C2540"/>
      <c r="D2540" s="267"/>
    </row>
    <row r="2541" spans="2:4">
      <c r="B2541"/>
      <c r="C2541"/>
      <c r="D2541" s="267"/>
    </row>
    <row r="2542" spans="2:4">
      <c r="B2542"/>
      <c r="C2542"/>
      <c r="D2542" s="267"/>
    </row>
    <row r="2543" spans="2:4">
      <c r="B2543"/>
      <c r="C2543"/>
      <c r="D2543" s="267"/>
    </row>
    <row r="2544" spans="2:4">
      <c r="B2544"/>
      <c r="C2544"/>
      <c r="D2544" s="267"/>
    </row>
    <row r="2545" spans="2:4">
      <c r="B2545"/>
      <c r="C2545"/>
      <c r="D2545" s="267"/>
    </row>
    <row r="2546" spans="2:4">
      <c r="B2546"/>
      <c r="C2546"/>
      <c r="D2546" s="267"/>
    </row>
    <row r="2547" spans="2:4">
      <c r="B2547"/>
      <c r="C2547"/>
      <c r="D2547" s="267"/>
    </row>
    <row r="2548" spans="2:4">
      <c r="B2548"/>
      <c r="C2548"/>
      <c r="D2548" s="267"/>
    </row>
    <row r="2549" spans="2:4">
      <c r="B2549"/>
      <c r="C2549"/>
      <c r="D2549" s="267"/>
    </row>
    <row r="2550" spans="2:4">
      <c r="B2550"/>
      <c r="C2550"/>
      <c r="D2550" s="267"/>
    </row>
    <row r="2551" spans="2:4">
      <c r="B2551"/>
      <c r="C2551"/>
      <c r="D2551" s="267"/>
    </row>
    <row r="2552" spans="2:4">
      <c r="B2552"/>
      <c r="C2552"/>
      <c r="D2552" s="267"/>
    </row>
    <row r="2553" spans="2:4">
      <c r="B2553"/>
      <c r="C2553"/>
      <c r="D2553" s="267"/>
    </row>
    <row r="2554" spans="2:4">
      <c r="B2554"/>
      <c r="C2554"/>
      <c r="D2554" s="267"/>
    </row>
    <row r="2555" spans="2:4">
      <c r="B2555"/>
      <c r="C2555"/>
      <c r="D2555" s="267"/>
    </row>
    <row r="2556" spans="2:4">
      <c r="B2556"/>
      <c r="C2556"/>
      <c r="D2556" s="267"/>
    </row>
    <row r="2557" spans="2:4">
      <c r="B2557"/>
      <c r="C2557"/>
      <c r="D2557" s="267"/>
    </row>
    <row r="2558" spans="2:4">
      <c r="B2558"/>
      <c r="C2558"/>
      <c r="D2558" s="267"/>
    </row>
    <row r="2559" spans="2:4">
      <c r="B2559"/>
      <c r="C2559"/>
      <c r="D2559" s="267"/>
    </row>
    <row r="2560" spans="2:4">
      <c r="B2560"/>
      <c r="C2560"/>
      <c r="D2560" s="267"/>
    </row>
    <row r="2561" spans="2:4">
      <c r="B2561"/>
      <c r="C2561"/>
      <c r="D2561" s="267"/>
    </row>
    <row r="2562" spans="2:4">
      <c r="B2562"/>
      <c r="C2562"/>
      <c r="D2562" s="267"/>
    </row>
    <row r="2563" spans="2:4">
      <c r="B2563"/>
      <c r="C2563"/>
      <c r="D2563" s="267"/>
    </row>
    <row r="2564" spans="2:4">
      <c r="B2564"/>
      <c r="C2564"/>
      <c r="D2564" s="267"/>
    </row>
    <row r="2565" spans="2:4">
      <c r="B2565"/>
      <c r="C2565"/>
      <c r="D2565" s="267"/>
    </row>
    <row r="2566" spans="2:4">
      <c r="B2566"/>
      <c r="C2566"/>
      <c r="D2566" s="267"/>
    </row>
    <row r="2567" spans="2:4">
      <c r="B2567"/>
      <c r="C2567"/>
      <c r="D2567" s="267"/>
    </row>
    <row r="2568" spans="2:4">
      <c r="B2568"/>
      <c r="C2568"/>
      <c r="D2568" s="267"/>
    </row>
    <row r="2569" spans="2:4">
      <c r="B2569"/>
      <c r="C2569"/>
      <c r="D2569" s="267"/>
    </row>
    <row r="2570" spans="2:4">
      <c r="B2570"/>
      <c r="C2570"/>
      <c r="D2570" s="267"/>
    </row>
    <row r="2571" spans="2:4">
      <c r="B2571"/>
      <c r="C2571"/>
      <c r="D2571" s="267"/>
    </row>
    <row r="2572" spans="2:4">
      <c r="B2572"/>
      <c r="C2572"/>
      <c r="D2572" s="267"/>
    </row>
    <row r="2573" spans="2:4">
      <c r="B2573"/>
      <c r="C2573"/>
      <c r="D2573" s="267"/>
    </row>
    <row r="2574" spans="2:4">
      <c r="B2574"/>
      <c r="C2574"/>
      <c r="D2574" s="267"/>
    </row>
    <row r="2575" spans="2:4">
      <c r="B2575"/>
      <c r="C2575"/>
      <c r="D2575" s="267"/>
    </row>
    <row r="2576" spans="2:4">
      <c r="B2576"/>
      <c r="C2576"/>
      <c r="D2576" s="267"/>
    </row>
    <row r="2577" spans="2:4">
      <c r="B2577"/>
      <c r="C2577"/>
      <c r="D2577" s="267"/>
    </row>
    <row r="2578" spans="2:4">
      <c r="B2578"/>
      <c r="C2578"/>
      <c r="D2578" s="267"/>
    </row>
    <row r="2579" spans="2:4">
      <c r="B2579"/>
      <c r="C2579"/>
      <c r="D2579" s="267"/>
    </row>
    <row r="2580" spans="2:4">
      <c r="B2580"/>
      <c r="C2580"/>
      <c r="D2580" s="267"/>
    </row>
    <row r="2581" spans="2:4">
      <c r="B2581"/>
      <c r="C2581"/>
      <c r="D2581" s="267"/>
    </row>
    <row r="2582" spans="2:4">
      <c r="B2582"/>
      <c r="C2582"/>
      <c r="D2582" s="267"/>
    </row>
    <row r="2583" spans="2:4">
      <c r="B2583"/>
      <c r="C2583"/>
      <c r="D2583" s="267"/>
    </row>
    <row r="2584" spans="2:4">
      <c r="B2584"/>
      <c r="C2584"/>
      <c r="D2584" s="267"/>
    </row>
    <row r="2585" spans="2:4">
      <c r="B2585"/>
      <c r="C2585"/>
      <c r="D2585" s="267"/>
    </row>
    <row r="2586" spans="2:4">
      <c r="B2586"/>
      <c r="C2586"/>
      <c r="D2586" s="267"/>
    </row>
    <row r="2587" spans="2:4">
      <c r="B2587"/>
      <c r="C2587"/>
      <c r="D2587" s="267"/>
    </row>
    <row r="2588" spans="2:4">
      <c r="B2588"/>
      <c r="C2588"/>
      <c r="D2588" s="267"/>
    </row>
    <row r="2589" spans="2:4">
      <c r="B2589"/>
      <c r="C2589"/>
      <c r="D2589" s="267"/>
    </row>
    <row r="2590" spans="2:4">
      <c r="B2590"/>
      <c r="C2590"/>
      <c r="D2590" s="267"/>
    </row>
    <row r="2591" spans="2:4">
      <c r="B2591"/>
      <c r="C2591"/>
      <c r="D2591" s="267"/>
    </row>
    <row r="2592" spans="2:4">
      <c r="B2592"/>
      <c r="C2592"/>
      <c r="D2592" s="267"/>
    </row>
    <row r="2593" spans="2:4">
      <c r="B2593"/>
      <c r="C2593"/>
      <c r="D2593" s="267"/>
    </row>
    <row r="2594" spans="2:4">
      <c r="B2594"/>
      <c r="C2594"/>
      <c r="D2594" s="267"/>
    </row>
    <row r="2595" spans="2:4">
      <c r="B2595"/>
      <c r="C2595"/>
      <c r="D2595" s="267"/>
    </row>
    <row r="2596" spans="2:4">
      <c r="B2596"/>
      <c r="C2596"/>
      <c r="D2596" s="267"/>
    </row>
    <row r="2597" spans="2:4">
      <c r="B2597"/>
      <c r="C2597"/>
      <c r="D2597" s="267"/>
    </row>
    <row r="2598" spans="2:4">
      <c r="B2598"/>
      <c r="C2598"/>
      <c r="D2598" s="267"/>
    </row>
    <row r="2599" spans="2:4">
      <c r="B2599"/>
      <c r="C2599"/>
      <c r="D2599" s="267"/>
    </row>
    <row r="2600" spans="2:4">
      <c r="B2600"/>
      <c r="C2600"/>
      <c r="D2600" s="267"/>
    </row>
    <row r="2601" spans="2:4">
      <c r="B2601"/>
      <c r="C2601"/>
      <c r="D2601" s="267"/>
    </row>
    <row r="2602" spans="2:4">
      <c r="B2602"/>
      <c r="C2602"/>
      <c r="D2602" s="267"/>
    </row>
    <row r="2603" spans="2:4">
      <c r="B2603"/>
      <c r="C2603"/>
      <c r="D2603" s="267"/>
    </row>
    <row r="2604" spans="2:4">
      <c r="B2604"/>
      <c r="C2604"/>
      <c r="D2604" s="267"/>
    </row>
    <row r="2605" spans="2:4">
      <c r="B2605"/>
      <c r="C2605"/>
      <c r="D2605" s="267"/>
    </row>
    <row r="2606" spans="2:4">
      <c r="B2606"/>
      <c r="C2606"/>
      <c r="D2606" s="267"/>
    </row>
    <row r="2607" spans="2:4">
      <c r="B2607"/>
      <c r="C2607"/>
      <c r="D2607" s="267"/>
    </row>
    <row r="2608" spans="2:4">
      <c r="B2608"/>
      <c r="C2608"/>
      <c r="D2608" s="267"/>
    </row>
    <row r="2609" spans="2:4">
      <c r="B2609"/>
      <c r="C2609"/>
      <c r="D2609" s="267"/>
    </row>
    <row r="2610" spans="2:4">
      <c r="B2610"/>
      <c r="C2610"/>
      <c r="D2610" s="267"/>
    </row>
    <row r="2611" spans="2:4">
      <c r="B2611"/>
      <c r="C2611"/>
      <c r="D2611" s="267"/>
    </row>
    <row r="2612" spans="2:4">
      <c r="B2612"/>
      <c r="C2612"/>
      <c r="D2612" s="267"/>
    </row>
    <row r="2613" spans="2:4">
      <c r="B2613"/>
      <c r="C2613"/>
      <c r="D2613" s="267"/>
    </row>
    <row r="2614" spans="2:4">
      <c r="B2614"/>
      <c r="C2614"/>
      <c r="D2614" s="267"/>
    </row>
    <row r="2615" spans="2:4">
      <c r="B2615"/>
      <c r="C2615"/>
      <c r="D2615" s="267"/>
    </row>
    <row r="2616" spans="2:4">
      <c r="B2616"/>
      <c r="C2616"/>
      <c r="D2616" s="267"/>
    </row>
    <row r="2617" spans="2:4">
      <c r="B2617"/>
      <c r="C2617"/>
      <c r="D2617" s="267"/>
    </row>
    <row r="2618" spans="2:4">
      <c r="B2618"/>
      <c r="C2618"/>
      <c r="D2618" s="267"/>
    </row>
    <row r="2619" spans="2:4">
      <c r="B2619"/>
      <c r="C2619"/>
      <c r="D2619" s="267"/>
    </row>
    <row r="2620" spans="2:4">
      <c r="B2620"/>
      <c r="C2620"/>
      <c r="D2620" s="267"/>
    </row>
    <row r="2621" spans="2:4">
      <c r="B2621"/>
      <c r="C2621"/>
      <c r="D2621" s="267"/>
    </row>
    <row r="2622" spans="2:4">
      <c r="B2622"/>
      <c r="C2622"/>
      <c r="D2622" s="267"/>
    </row>
    <row r="2623" spans="2:4">
      <c r="B2623"/>
      <c r="C2623"/>
      <c r="D2623" s="267"/>
    </row>
    <row r="2624" spans="2:4">
      <c r="B2624"/>
      <c r="C2624"/>
      <c r="D2624" s="267"/>
    </row>
    <row r="2625" spans="2:4">
      <c r="B2625"/>
      <c r="C2625"/>
      <c r="D2625" s="267"/>
    </row>
    <row r="2626" spans="2:4">
      <c r="B2626"/>
      <c r="C2626"/>
      <c r="D2626" s="267"/>
    </row>
    <row r="2627" spans="2:4">
      <c r="B2627"/>
      <c r="C2627"/>
      <c r="D2627" s="267"/>
    </row>
    <row r="2628" spans="2:4">
      <c r="B2628"/>
      <c r="C2628"/>
      <c r="D2628" s="267"/>
    </row>
    <row r="2629" spans="2:4">
      <c r="B2629"/>
      <c r="C2629"/>
      <c r="D2629" s="267"/>
    </row>
    <row r="2630" spans="2:4">
      <c r="B2630"/>
      <c r="C2630"/>
      <c r="D2630" s="267"/>
    </row>
    <row r="2631" spans="2:4">
      <c r="B2631"/>
      <c r="C2631"/>
      <c r="D2631" s="267"/>
    </row>
    <row r="2632" spans="2:4">
      <c r="B2632"/>
      <c r="C2632"/>
      <c r="D2632" s="267"/>
    </row>
    <row r="2633" spans="2:4">
      <c r="B2633"/>
      <c r="C2633"/>
      <c r="D2633" s="267"/>
    </row>
    <row r="2634" spans="2:4">
      <c r="B2634"/>
      <c r="C2634"/>
      <c r="D2634" s="267"/>
    </row>
    <row r="2635" spans="2:4">
      <c r="B2635"/>
      <c r="C2635"/>
      <c r="D2635" s="267"/>
    </row>
    <row r="2636" spans="2:4">
      <c r="B2636"/>
      <c r="C2636"/>
      <c r="D2636" s="267"/>
    </row>
    <row r="2637" spans="2:4">
      <c r="B2637"/>
      <c r="C2637"/>
      <c r="D2637" s="267"/>
    </row>
    <row r="2638" spans="2:4">
      <c r="B2638"/>
      <c r="C2638"/>
      <c r="D2638" s="267"/>
    </row>
    <row r="2639" spans="2:4">
      <c r="B2639"/>
      <c r="C2639"/>
      <c r="D2639" s="267"/>
    </row>
    <row r="2640" spans="2:4">
      <c r="B2640"/>
      <c r="C2640"/>
      <c r="D2640" s="267"/>
    </row>
    <row r="2641" spans="2:4">
      <c r="B2641"/>
      <c r="C2641"/>
      <c r="D2641" s="267"/>
    </row>
    <row r="2642" spans="2:4">
      <c r="B2642"/>
      <c r="C2642"/>
      <c r="D2642" s="267"/>
    </row>
    <row r="2643" spans="2:4">
      <c r="B2643"/>
      <c r="C2643"/>
      <c r="D2643" s="267"/>
    </row>
    <row r="2644" spans="2:4">
      <c r="B2644"/>
      <c r="C2644"/>
      <c r="D2644" s="267"/>
    </row>
    <row r="2645" spans="2:4">
      <c r="B2645"/>
      <c r="C2645"/>
      <c r="D2645" s="267"/>
    </row>
    <row r="2646" spans="2:4">
      <c r="B2646"/>
      <c r="C2646"/>
      <c r="D2646" s="267"/>
    </row>
    <row r="2647" spans="2:4">
      <c r="B2647"/>
      <c r="C2647"/>
      <c r="D2647" s="267"/>
    </row>
    <row r="2648" spans="2:4">
      <c r="B2648"/>
      <c r="C2648"/>
      <c r="D2648" s="267"/>
    </row>
    <row r="2649" spans="2:4">
      <c r="B2649"/>
      <c r="C2649"/>
      <c r="D2649" s="267"/>
    </row>
    <row r="2650" spans="2:4">
      <c r="B2650"/>
      <c r="C2650"/>
      <c r="D2650" s="267"/>
    </row>
    <row r="2651" spans="2:4">
      <c r="B2651"/>
      <c r="C2651"/>
      <c r="D2651" s="267"/>
    </row>
    <row r="2652" spans="2:4">
      <c r="B2652"/>
      <c r="C2652"/>
      <c r="D2652" s="267"/>
    </row>
    <row r="2653" spans="2:4">
      <c r="B2653"/>
      <c r="C2653"/>
      <c r="D2653" s="267"/>
    </row>
    <row r="2654" spans="2:4">
      <c r="B2654"/>
      <c r="C2654"/>
      <c r="D2654" s="267"/>
    </row>
    <row r="2655" spans="2:4">
      <c r="B2655"/>
      <c r="C2655"/>
      <c r="D2655" s="267"/>
    </row>
    <row r="2656" spans="2:4">
      <c r="B2656"/>
      <c r="C2656"/>
      <c r="D2656" s="267"/>
    </row>
    <row r="2657" spans="2:4">
      <c r="B2657"/>
      <c r="C2657"/>
      <c r="D2657" s="267"/>
    </row>
    <row r="2658" spans="2:4">
      <c r="B2658"/>
      <c r="C2658"/>
      <c r="D2658" s="267"/>
    </row>
    <row r="2659" spans="2:4">
      <c r="B2659"/>
      <c r="C2659"/>
      <c r="D2659" s="267"/>
    </row>
    <row r="2660" spans="2:4">
      <c r="B2660"/>
      <c r="C2660"/>
      <c r="D2660" s="267"/>
    </row>
    <row r="2661" spans="2:4">
      <c r="B2661"/>
      <c r="C2661"/>
      <c r="D2661" s="267"/>
    </row>
    <row r="2662" spans="2:4">
      <c r="B2662"/>
      <c r="C2662"/>
      <c r="D2662" s="267"/>
    </row>
    <row r="2663" spans="2:4">
      <c r="B2663"/>
      <c r="C2663"/>
      <c r="D2663" s="267"/>
    </row>
    <row r="2664" spans="2:4">
      <c r="B2664"/>
      <c r="C2664"/>
      <c r="D2664" s="267"/>
    </row>
    <row r="2665" spans="2:4">
      <c r="B2665"/>
      <c r="C2665"/>
      <c r="D2665" s="267"/>
    </row>
    <row r="2666" spans="2:4">
      <c r="B2666"/>
      <c r="C2666"/>
      <c r="D2666" s="267"/>
    </row>
    <row r="2667" spans="2:4">
      <c r="B2667"/>
      <c r="C2667"/>
      <c r="D2667" s="267"/>
    </row>
    <row r="2668" spans="2:4">
      <c r="B2668"/>
      <c r="C2668"/>
      <c r="D2668" s="267"/>
    </row>
    <row r="2669" spans="2:4">
      <c r="B2669"/>
      <c r="C2669"/>
      <c r="D2669" s="267"/>
    </row>
    <row r="2670" spans="2:4">
      <c r="B2670"/>
      <c r="C2670"/>
      <c r="D2670" s="267"/>
    </row>
    <row r="2671" spans="2:4">
      <c r="B2671"/>
      <c r="C2671"/>
      <c r="D2671" s="267"/>
    </row>
    <row r="2672" spans="2:4">
      <c r="B2672"/>
      <c r="C2672"/>
      <c r="D2672" s="267"/>
    </row>
    <row r="2673" spans="2:4">
      <c r="B2673"/>
      <c r="C2673"/>
      <c r="D2673" s="267"/>
    </row>
    <row r="2674" spans="2:4">
      <c r="B2674"/>
      <c r="C2674"/>
      <c r="D2674" s="267"/>
    </row>
    <row r="2675" spans="2:4">
      <c r="B2675"/>
      <c r="C2675"/>
      <c r="D2675" s="267"/>
    </row>
    <row r="2676" spans="2:4">
      <c r="B2676"/>
      <c r="C2676"/>
      <c r="D2676" s="267"/>
    </row>
    <row r="2677" spans="2:4">
      <c r="B2677"/>
      <c r="C2677"/>
      <c r="D2677" s="267"/>
    </row>
    <row r="2678" spans="2:4">
      <c r="B2678"/>
      <c r="C2678"/>
      <c r="D2678" s="267"/>
    </row>
    <row r="2679" spans="2:4">
      <c r="B2679"/>
      <c r="C2679"/>
      <c r="D2679" s="267"/>
    </row>
    <row r="2680" spans="2:4">
      <c r="B2680"/>
      <c r="C2680"/>
      <c r="D2680" s="267"/>
    </row>
    <row r="2681" spans="2:4">
      <c r="B2681"/>
      <c r="C2681"/>
      <c r="D2681" s="267"/>
    </row>
    <row r="2682" spans="2:4">
      <c r="B2682"/>
      <c r="C2682"/>
      <c r="D2682" s="267"/>
    </row>
    <row r="2683" spans="2:4">
      <c r="B2683"/>
      <c r="C2683"/>
      <c r="D2683" s="267"/>
    </row>
    <row r="2684" spans="2:4">
      <c r="B2684"/>
      <c r="C2684"/>
      <c r="D2684" s="267"/>
    </row>
    <row r="2685" spans="2:4">
      <c r="B2685"/>
      <c r="C2685"/>
      <c r="D2685" s="267"/>
    </row>
    <row r="2686" spans="2:4">
      <c r="B2686"/>
      <c r="C2686"/>
      <c r="D2686" s="267"/>
    </row>
    <row r="2687" spans="2:4">
      <c r="B2687"/>
      <c r="C2687"/>
      <c r="D2687" s="267"/>
    </row>
    <row r="2688" spans="2:4">
      <c r="B2688"/>
      <c r="C2688"/>
      <c r="D2688" s="267"/>
    </row>
    <row r="2689" spans="2:4">
      <c r="B2689"/>
      <c r="C2689"/>
      <c r="D2689" s="267"/>
    </row>
    <row r="2690" spans="2:4">
      <c r="B2690"/>
      <c r="C2690"/>
      <c r="D2690" s="267"/>
    </row>
    <row r="2691" spans="2:4">
      <c r="B2691"/>
      <c r="C2691"/>
      <c r="D2691" s="267"/>
    </row>
    <row r="2692" spans="2:4">
      <c r="B2692"/>
      <c r="C2692"/>
      <c r="D2692" s="267"/>
    </row>
    <row r="2693" spans="2:4">
      <c r="B2693"/>
      <c r="C2693"/>
      <c r="D2693" s="267"/>
    </row>
    <row r="2694" spans="2:4">
      <c r="B2694"/>
      <c r="C2694"/>
      <c r="D2694" s="267"/>
    </row>
    <row r="2695" spans="2:4">
      <c r="B2695"/>
      <c r="C2695"/>
      <c r="D2695" s="267"/>
    </row>
    <row r="2696" spans="2:4">
      <c r="B2696"/>
      <c r="C2696"/>
      <c r="D2696" s="267"/>
    </row>
    <row r="2697" spans="2:4">
      <c r="B2697"/>
      <c r="C2697"/>
      <c r="D2697" s="267"/>
    </row>
    <row r="2698" spans="2:4">
      <c r="B2698"/>
      <c r="C2698"/>
      <c r="D2698" s="267"/>
    </row>
    <row r="2699" spans="2:4">
      <c r="B2699"/>
      <c r="C2699"/>
      <c r="D2699" s="267"/>
    </row>
    <row r="2700" spans="2:4">
      <c r="B2700"/>
      <c r="C2700"/>
      <c r="D2700" s="267"/>
    </row>
    <row r="2701" spans="2:4">
      <c r="B2701"/>
      <c r="C2701"/>
      <c r="D2701" s="267"/>
    </row>
    <row r="2702" spans="2:4">
      <c r="B2702"/>
      <c r="C2702"/>
      <c r="D2702" s="267"/>
    </row>
    <row r="2703" spans="2:4">
      <c r="B2703"/>
      <c r="C2703"/>
      <c r="D2703" s="267"/>
    </row>
    <row r="2704" spans="2:4">
      <c r="B2704"/>
      <c r="C2704"/>
      <c r="D2704" s="267"/>
    </row>
    <row r="2705" spans="2:4">
      <c r="B2705"/>
      <c r="C2705"/>
      <c r="D2705" s="267"/>
    </row>
    <row r="2706" spans="2:4">
      <c r="B2706"/>
      <c r="C2706"/>
      <c r="D2706" s="267"/>
    </row>
    <row r="2707" spans="2:4">
      <c r="B2707"/>
      <c r="C2707"/>
      <c r="D2707" s="267"/>
    </row>
    <row r="2708" spans="2:4">
      <c r="B2708"/>
      <c r="C2708"/>
      <c r="D2708" s="267"/>
    </row>
    <row r="2709" spans="2:4">
      <c r="B2709"/>
      <c r="C2709"/>
      <c r="D2709" s="267"/>
    </row>
    <row r="2710" spans="2:4">
      <c r="B2710"/>
      <c r="C2710"/>
      <c r="D2710" s="267"/>
    </row>
    <row r="2711" spans="2:4">
      <c r="B2711"/>
      <c r="C2711"/>
      <c r="D2711" s="267"/>
    </row>
    <row r="2712" spans="2:4">
      <c r="B2712"/>
      <c r="C2712"/>
      <c r="D2712" s="267"/>
    </row>
    <row r="2713" spans="2:4">
      <c r="B2713"/>
      <c r="C2713"/>
      <c r="D2713" s="267"/>
    </row>
    <row r="2714" spans="2:4">
      <c r="B2714"/>
      <c r="C2714"/>
      <c r="D2714" s="267"/>
    </row>
    <row r="2715" spans="2:4">
      <c r="B2715"/>
      <c r="C2715"/>
      <c r="D2715" s="267"/>
    </row>
    <row r="2716" spans="2:4">
      <c r="B2716"/>
      <c r="C2716"/>
      <c r="D2716" s="267"/>
    </row>
    <row r="2717" spans="2:4">
      <c r="B2717"/>
      <c r="C2717"/>
      <c r="D2717" s="267"/>
    </row>
    <row r="2718" spans="2:4">
      <c r="B2718"/>
      <c r="C2718"/>
      <c r="D2718" s="267"/>
    </row>
    <row r="2719" spans="2:4">
      <c r="B2719"/>
      <c r="C2719"/>
      <c r="D2719" s="267"/>
    </row>
    <row r="2720" spans="2:4">
      <c r="B2720"/>
      <c r="C2720"/>
      <c r="D2720" s="267"/>
    </row>
    <row r="2721" spans="2:4">
      <c r="B2721"/>
      <c r="C2721"/>
      <c r="D2721" s="267"/>
    </row>
    <row r="2722" spans="2:4">
      <c r="B2722"/>
      <c r="C2722"/>
      <c r="D2722" s="267"/>
    </row>
    <row r="2723" spans="2:4">
      <c r="B2723"/>
      <c r="C2723"/>
      <c r="D2723" s="267"/>
    </row>
    <row r="2724" spans="2:4">
      <c r="B2724"/>
      <c r="C2724"/>
      <c r="D2724" s="267"/>
    </row>
    <row r="2725" spans="2:4">
      <c r="B2725"/>
      <c r="C2725"/>
      <c r="D2725" s="267"/>
    </row>
    <row r="2726" spans="2:4">
      <c r="B2726"/>
      <c r="C2726"/>
      <c r="D2726" s="267"/>
    </row>
    <row r="2727" spans="2:4">
      <c r="B2727"/>
      <c r="C2727"/>
      <c r="D2727" s="267"/>
    </row>
    <row r="2728" spans="2:4">
      <c r="B2728"/>
      <c r="C2728"/>
      <c r="D2728" s="267"/>
    </row>
    <row r="2729" spans="2:4">
      <c r="B2729"/>
      <c r="C2729"/>
      <c r="D2729" s="267"/>
    </row>
    <row r="2730" spans="2:4">
      <c r="B2730"/>
      <c r="C2730"/>
      <c r="D2730" s="267"/>
    </row>
    <row r="2731" spans="2:4">
      <c r="B2731"/>
      <c r="C2731"/>
      <c r="D2731" s="267"/>
    </row>
    <row r="2732" spans="2:4">
      <c r="B2732"/>
      <c r="C2732"/>
      <c r="D2732" s="267"/>
    </row>
    <row r="2733" spans="2:4">
      <c r="B2733"/>
      <c r="C2733"/>
      <c r="D2733" s="267"/>
    </row>
    <row r="2734" spans="2:4">
      <c r="B2734"/>
      <c r="C2734"/>
      <c r="D2734" s="267"/>
    </row>
    <row r="2735" spans="2:4">
      <c r="B2735"/>
      <c r="C2735"/>
      <c r="D2735" s="267"/>
    </row>
    <row r="2736" spans="2:4">
      <c r="B2736"/>
      <c r="C2736"/>
      <c r="D2736" s="267"/>
    </row>
    <row r="2737" spans="2:4">
      <c r="B2737"/>
      <c r="C2737"/>
      <c r="D2737" s="267"/>
    </row>
    <row r="2738" spans="2:4">
      <c r="B2738"/>
      <c r="C2738"/>
      <c r="D2738" s="267"/>
    </row>
    <row r="2739" spans="2:4">
      <c r="B2739"/>
      <c r="C2739"/>
      <c r="D2739" s="267"/>
    </row>
    <row r="2740" spans="2:4">
      <c r="B2740"/>
      <c r="C2740"/>
      <c r="D2740" s="267"/>
    </row>
    <row r="2741" spans="2:4">
      <c r="B2741"/>
      <c r="C2741"/>
      <c r="D2741" s="267"/>
    </row>
    <row r="2742" spans="2:4">
      <c r="B2742"/>
      <c r="C2742"/>
      <c r="D2742" s="267"/>
    </row>
    <row r="2743" spans="2:4">
      <c r="B2743"/>
      <c r="C2743"/>
      <c r="D2743" s="267"/>
    </row>
    <row r="2744" spans="2:4">
      <c r="B2744"/>
      <c r="C2744"/>
      <c r="D2744" s="267"/>
    </row>
    <row r="2745" spans="2:4">
      <c r="B2745"/>
      <c r="C2745"/>
      <c r="D2745" s="267"/>
    </row>
    <row r="2746" spans="2:4">
      <c r="B2746"/>
      <c r="C2746"/>
      <c r="D2746" s="267"/>
    </row>
    <row r="2747" spans="2:4">
      <c r="B2747"/>
      <c r="C2747"/>
      <c r="D2747" s="267"/>
    </row>
    <row r="2748" spans="2:4">
      <c r="B2748"/>
      <c r="C2748"/>
      <c r="D2748" s="267"/>
    </row>
    <row r="2749" spans="2:4">
      <c r="B2749"/>
      <c r="C2749"/>
      <c r="D2749" s="267"/>
    </row>
    <row r="2750" spans="2:4">
      <c r="B2750"/>
      <c r="C2750"/>
      <c r="D2750" s="267"/>
    </row>
    <row r="2751" spans="2:4">
      <c r="B2751"/>
      <c r="C2751"/>
      <c r="D2751" s="267"/>
    </row>
    <row r="2752" spans="2:4">
      <c r="B2752"/>
      <c r="C2752"/>
      <c r="D2752" s="267"/>
    </row>
    <row r="2753" spans="2:4">
      <c r="B2753"/>
      <c r="C2753"/>
      <c r="D2753" s="267"/>
    </row>
    <row r="2754" spans="2:4">
      <c r="B2754"/>
      <c r="C2754"/>
      <c r="D2754" s="267"/>
    </row>
    <row r="2755" spans="2:4">
      <c r="B2755"/>
      <c r="C2755"/>
      <c r="D2755" s="267"/>
    </row>
    <row r="2756" spans="2:4">
      <c r="B2756"/>
      <c r="C2756"/>
      <c r="D2756" s="267"/>
    </row>
    <row r="2757" spans="2:4">
      <c r="B2757"/>
      <c r="C2757"/>
      <c r="D2757" s="267"/>
    </row>
    <row r="2758" spans="2:4">
      <c r="B2758"/>
      <c r="C2758"/>
      <c r="D2758" s="267"/>
    </row>
    <row r="2759" spans="2:4">
      <c r="B2759"/>
      <c r="C2759"/>
      <c r="D2759" s="267"/>
    </row>
    <row r="2760" spans="2:4">
      <c r="B2760"/>
      <c r="C2760"/>
      <c r="D2760" s="267"/>
    </row>
    <row r="2761" spans="2:4">
      <c r="B2761"/>
      <c r="C2761"/>
      <c r="D2761" s="267"/>
    </row>
    <row r="2762" spans="2:4">
      <c r="B2762"/>
      <c r="C2762"/>
      <c r="D2762" s="267"/>
    </row>
    <row r="2763" spans="2:4">
      <c r="B2763"/>
      <c r="C2763"/>
      <c r="D2763" s="267"/>
    </row>
    <row r="2764" spans="2:4">
      <c r="B2764"/>
      <c r="C2764"/>
      <c r="D2764" s="267"/>
    </row>
    <row r="2765" spans="2:4">
      <c r="B2765"/>
      <c r="C2765"/>
      <c r="D2765" s="267"/>
    </row>
    <row r="2766" spans="2:4">
      <c r="B2766"/>
      <c r="C2766"/>
      <c r="D2766" s="267"/>
    </row>
    <row r="2767" spans="2:4">
      <c r="B2767"/>
      <c r="C2767"/>
      <c r="D2767" s="267"/>
    </row>
    <row r="2768" spans="2:4">
      <c r="B2768"/>
      <c r="C2768"/>
      <c r="D2768" s="267"/>
    </row>
    <row r="2769" spans="2:4">
      <c r="B2769"/>
      <c r="C2769"/>
      <c r="D2769" s="267"/>
    </row>
    <row r="2770" spans="2:4">
      <c r="B2770"/>
      <c r="C2770"/>
      <c r="D2770" s="267"/>
    </row>
    <row r="2771" spans="2:4">
      <c r="B2771"/>
      <c r="C2771"/>
      <c r="D2771" s="267"/>
    </row>
    <row r="2772" spans="2:4">
      <c r="B2772"/>
      <c r="C2772"/>
      <c r="D2772" s="267"/>
    </row>
    <row r="2773" spans="2:4">
      <c r="B2773"/>
      <c r="C2773"/>
      <c r="D2773" s="267"/>
    </row>
    <row r="2774" spans="2:4">
      <c r="B2774"/>
      <c r="C2774"/>
      <c r="D2774" s="267"/>
    </row>
    <row r="2775" spans="2:4">
      <c r="B2775"/>
      <c r="C2775"/>
      <c r="D2775" s="267"/>
    </row>
    <row r="2776" spans="2:4">
      <c r="B2776"/>
      <c r="C2776"/>
      <c r="D2776" s="267"/>
    </row>
    <row r="2777" spans="2:4">
      <c r="B2777"/>
      <c r="C2777"/>
      <c r="D2777" s="267"/>
    </row>
    <row r="2778" spans="2:4">
      <c r="B2778"/>
      <c r="C2778"/>
      <c r="D2778" s="267"/>
    </row>
    <row r="2779" spans="2:4">
      <c r="B2779"/>
      <c r="C2779"/>
      <c r="D2779" s="267"/>
    </row>
    <row r="2780" spans="2:4">
      <c r="B2780"/>
      <c r="C2780"/>
      <c r="D2780" s="267"/>
    </row>
    <row r="2781" spans="2:4">
      <c r="B2781"/>
      <c r="C2781"/>
      <c r="D2781" s="267"/>
    </row>
    <row r="2782" spans="2:4">
      <c r="B2782"/>
      <c r="C2782"/>
      <c r="D2782" s="267"/>
    </row>
    <row r="2783" spans="2:4">
      <c r="B2783"/>
      <c r="C2783"/>
      <c r="D2783" s="267"/>
    </row>
    <row r="2784" spans="2:4">
      <c r="B2784"/>
      <c r="C2784"/>
      <c r="D2784" s="267"/>
    </row>
    <row r="2785" spans="2:4">
      <c r="B2785"/>
      <c r="C2785"/>
      <c r="D2785" s="267"/>
    </row>
    <row r="2786" spans="2:4">
      <c r="B2786"/>
      <c r="C2786"/>
      <c r="D2786" s="267"/>
    </row>
    <row r="2787" spans="2:4">
      <c r="B2787"/>
      <c r="C2787"/>
      <c r="D2787" s="267"/>
    </row>
    <row r="2788" spans="2:4">
      <c r="B2788"/>
      <c r="C2788"/>
      <c r="D2788" s="267"/>
    </row>
    <row r="2789" spans="2:4">
      <c r="B2789"/>
      <c r="C2789"/>
      <c r="D2789" s="267"/>
    </row>
    <row r="2790" spans="2:4">
      <c r="B2790"/>
      <c r="C2790"/>
      <c r="D2790" s="267"/>
    </row>
    <row r="2791" spans="2:4">
      <c r="B2791"/>
      <c r="C2791"/>
      <c r="D2791" s="267"/>
    </row>
    <row r="2792" spans="2:4">
      <c r="B2792"/>
      <c r="C2792"/>
      <c r="D2792" s="267"/>
    </row>
    <row r="2793" spans="2:4">
      <c r="B2793"/>
      <c r="C2793"/>
      <c r="D2793" s="267"/>
    </row>
    <row r="2794" spans="2:4">
      <c r="B2794"/>
      <c r="C2794"/>
      <c r="D2794" s="267"/>
    </row>
    <row r="2795" spans="2:4">
      <c r="B2795"/>
      <c r="C2795"/>
      <c r="D2795" s="267"/>
    </row>
    <row r="2796" spans="2:4">
      <c r="B2796"/>
      <c r="C2796"/>
      <c r="D2796" s="267"/>
    </row>
    <row r="2797" spans="2:4">
      <c r="B2797"/>
      <c r="C2797"/>
      <c r="D2797" s="267"/>
    </row>
    <row r="2798" spans="2:4">
      <c r="B2798"/>
      <c r="C2798"/>
      <c r="D2798" s="267"/>
    </row>
    <row r="2799" spans="2:4">
      <c r="B2799"/>
      <c r="C2799"/>
      <c r="D2799" s="267"/>
    </row>
    <row r="2800" spans="2:4">
      <c r="B2800"/>
      <c r="C2800"/>
      <c r="D2800" s="267"/>
    </row>
    <row r="2801" spans="2:4">
      <c r="B2801"/>
      <c r="C2801"/>
      <c r="D2801" s="267"/>
    </row>
    <row r="2802" spans="2:4">
      <c r="B2802"/>
      <c r="C2802"/>
      <c r="D2802" s="267"/>
    </row>
    <row r="2803" spans="2:4">
      <c r="B2803"/>
      <c r="C2803"/>
      <c r="D2803" s="267"/>
    </row>
    <row r="2804" spans="2:4">
      <c r="B2804"/>
      <c r="C2804"/>
      <c r="D2804" s="267"/>
    </row>
    <row r="2805" spans="2:4">
      <c r="B2805"/>
      <c r="C2805"/>
      <c r="D2805" s="267"/>
    </row>
    <row r="2806" spans="2:4">
      <c r="B2806"/>
      <c r="C2806"/>
      <c r="D2806" s="267"/>
    </row>
    <row r="2807" spans="2:4">
      <c r="B2807"/>
      <c r="C2807"/>
      <c r="D2807" s="267"/>
    </row>
    <row r="2808" spans="2:4">
      <c r="B2808"/>
      <c r="C2808"/>
      <c r="D2808" s="267"/>
    </row>
    <row r="2809" spans="2:4">
      <c r="B2809"/>
      <c r="C2809"/>
      <c r="D2809" s="267"/>
    </row>
    <row r="2810" spans="2:4">
      <c r="B2810"/>
      <c r="C2810"/>
      <c r="D2810" s="267"/>
    </row>
    <row r="2811" spans="2:4">
      <c r="B2811"/>
      <c r="C2811"/>
      <c r="D2811" s="267"/>
    </row>
    <row r="2812" spans="2:4">
      <c r="B2812"/>
      <c r="C2812"/>
      <c r="D2812" s="267"/>
    </row>
    <row r="2813" spans="2:4">
      <c r="B2813"/>
      <c r="C2813"/>
      <c r="D2813" s="267"/>
    </row>
    <row r="2814" spans="2:4">
      <c r="B2814"/>
      <c r="C2814"/>
      <c r="D2814" s="267"/>
    </row>
    <row r="2815" spans="2:4">
      <c r="B2815"/>
      <c r="C2815"/>
      <c r="D2815" s="267"/>
    </row>
    <row r="2816" spans="2:4">
      <c r="B2816"/>
      <c r="C2816"/>
      <c r="D2816" s="267"/>
    </row>
    <row r="2817" spans="2:4">
      <c r="B2817"/>
      <c r="C2817"/>
      <c r="D2817" s="267"/>
    </row>
    <row r="2818" spans="2:4">
      <c r="B2818"/>
      <c r="C2818"/>
      <c r="D2818" s="267"/>
    </row>
    <row r="2819" spans="2:4">
      <c r="B2819"/>
      <c r="C2819"/>
      <c r="D2819" s="267"/>
    </row>
    <row r="2820" spans="2:4">
      <c r="B2820"/>
      <c r="C2820"/>
      <c r="D2820" s="267"/>
    </row>
    <row r="2821" spans="2:4">
      <c r="B2821"/>
      <c r="C2821"/>
      <c r="D2821" s="267"/>
    </row>
    <row r="2822" spans="2:4">
      <c r="B2822"/>
      <c r="C2822"/>
      <c r="D2822" s="267"/>
    </row>
    <row r="2823" spans="2:4">
      <c r="B2823"/>
      <c r="C2823"/>
      <c r="D2823" s="267"/>
    </row>
    <row r="2824" spans="2:4">
      <c r="B2824"/>
      <c r="C2824"/>
      <c r="D2824" s="267"/>
    </row>
    <row r="2825" spans="2:4">
      <c r="B2825"/>
      <c r="C2825"/>
      <c r="D2825" s="267"/>
    </row>
    <row r="2826" spans="2:4">
      <c r="B2826"/>
      <c r="C2826"/>
      <c r="D2826" s="267"/>
    </row>
    <row r="2827" spans="2:4">
      <c r="B2827"/>
      <c r="C2827"/>
      <c r="D2827" s="267"/>
    </row>
    <row r="2828" spans="2:4">
      <c r="B2828"/>
      <c r="C2828"/>
      <c r="D2828" s="267"/>
    </row>
    <row r="2829" spans="2:4">
      <c r="B2829"/>
      <c r="C2829"/>
      <c r="D2829" s="267"/>
    </row>
    <row r="2830" spans="2:4">
      <c r="B2830"/>
      <c r="C2830"/>
      <c r="D2830" s="267"/>
    </row>
    <row r="2831" spans="2:4">
      <c r="B2831"/>
      <c r="C2831"/>
      <c r="D2831" s="267"/>
    </row>
    <row r="2832" spans="2:4">
      <c r="B2832"/>
      <c r="C2832"/>
      <c r="D2832" s="267"/>
    </row>
    <row r="2833" spans="2:4">
      <c r="B2833"/>
      <c r="C2833"/>
      <c r="D2833" s="267"/>
    </row>
    <row r="2834" spans="2:4">
      <c r="B2834"/>
      <c r="C2834"/>
      <c r="D2834" s="267"/>
    </row>
    <row r="2835" spans="2:4">
      <c r="B2835"/>
      <c r="C2835"/>
      <c r="D2835" s="267"/>
    </row>
    <row r="2836" spans="2:4">
      <c r="B2836"/>
      <c r="C2836"/>
      <c r="D2836" s="267"/>
    </row>
    <row r="2837" spans="2:4">
      <c r="B2837"/>
      <c r="C2837"/>
      <c r="D2837" s="267"/>
    </row>
    <row r="2838" spans="2:4">
      <c r="B2838"/>
      <c r="C2838"/>
      <c r="D2838" s="267"/>
    </row>
    <row r="2839" spans="2:4">
      <c r="B2839"/>
      <c r="C2839"/>
      <c r="D2839" s="267"/>
    </row>
    <row r="2840" spans="2:4">
      <c r="B2840"/>
      <c r="C2840"/>
      <c r="D2840" s="267"/>
    </row>
    <row r="2841" spans="2:4">
      <c r="B2841"/>
      <c r="C2841"/>
      <c r="D2841" s="267"/>
    </row>
    <row r="2842" spans="2:4">
      <c r="B2842"/>
      <c r="C2842"/>
      <c r="D2842" s="267"/>
    </row>
    <row r="2843" spans="2:4">
      <c r="B2843"/>
      <c r="C2843"/>
      <c r="D2843" s="267"/>
    </row>
    <row r="2844" spans="2:4">
      <c r="B2844"/>
      <c r="C2844"/>
      <c r="D2844" s="267"/>
    </row>
    <row r="2845" spans="2:4">
      <c r="B2845"/>
      <c r="C2845"/>
      <c r="D2845" s="267"/>
    </row>
    <row r="2846" spans="2:4">
      <c r="B2846"/>
      <c r="C2846"/>
      <c r="D2846" s="267"/>
    </row>
    <row r="2847" spans="2:4">
      <c r="B2847"/>
      <c r="C2847"/>
      <c r="D2847" s="267"/>
    </row>
    <row r="2848" spans="2:4">
      <c r="B2848"/>
      <c r="C2848"/>
      <c r="D2848" s="267"/>
    </row>
    <row r="2849" spans="2:4">
      <c r="B2849"/>
      <c r="C2849"/>
      <c r="D2849" s="267"/>
    </row>
    <row r="2850" spans="2:4">
      <c r="B2850"/>
      <c r="C2850"/>
      <c r="D2850" s="267"/>
    </row>
    <row r="2851" spans="2:4">
      <c r="B2851"/>
      <c r="C2851"/>
      <c r="D2851" s="267"/>
    </row>
    <row r="2852" spans="2:4">
      <c r="B2852"/>
      <c r="C2852"/>
      <c r="D2852" s="267"/>
    </row>
    <row r="2853" spans="2:4">
      <c r="B2853"/>
      <c r="C2853"/>
      <c r="D2853" s="267"/>
    </row>
    <row r="2854" spans="2:4">
      <c r="B2854"/>
      <c r="C2854"/>
      <c r="D2854" s="267"/>
    </row>
    <row r="2855" spans="2:4">
      <c r="B2855"/>
      <c r="C2855"/>
      <c r="D2855" s="267"/>
    </row>
    <row r="2856" spans="2:4">
      <c r="B2856"/>
      <c r="C2856"/>
      <c r="D2856" s="267"/>
    </row>
    <row r="2857" spans="2:4">
      <c r="B2857"/>
      <c r="C2857"/>
      <c r="D2857" s="267"/>
    </row>
    <row r="2858" spans="2:4">
      <c r="B2858"/>
      <c r="C2858"/>
      <c r="D2858" s="267"/>
    </row>
    <row r="2859" spans="2:4">
      <c r="B2859"/>
      <c r="C2859"/>
      <c r="D2859" s="267"/>
    </row>
    <row r="2860" spans="2:4">
      <c r="B2860"/>
      <c r="C2860"/>
      <c r="D2860" s="267"/>
    </row>
    <row r="2861" spans="2:4">
      <c r="B2861"/>
      <c r="C2861"/>
      <c r="D2861" s="267"/>
    </row>
    <row r="2862" spans="2:4">
      <c r="B2862"/>
      <c r="C2862"/>
      <c r="D2862" s="267"/>
    </row>
    <row r="2863" spans="2:4">
      <c r="B2863"/>
      <c r="C2863"/>
      <c r="D2863" s="267"/>
    </row>
    <row r="2864" spans="2:4">
      <c r="B2864"/>
      <c r="C2864"/>
      <c r="D2864" s="267"/>
    </row>
    <row r="2865" spans="2:4">
      <c r="B2865"/>
      <c r="C2865"/>
      <c r="D2865" s="267"/>
    </row>
    <row r="2866" spans="2:4">
      <c r="B2866"/>
      <c r="C2866"/>
      <c r="D2866" s="267"/>
    </row>
    <row r="2867" spans="2:4">
      <c r="B2867"/>
      <c r="C2867"/>
      <c r="D2867" s="267"/>
    </row>
    <row r="2868" spans="2:4">
      <c r="B2868"/>
      <c r="C2868"/>
      <c r="D2868" s="267"/>
    </row>
    <row r="2869" spans="2:4">
      <c r="B2869"/>
      <c r="C2869"/>
      <c r="D2869" s="267"/>
    </row>
    <row r="2870" spans="2:4">
      <c r="B2870"/>
      <c r="C2870"/>
      <c r="D2870" s="267"/>
    </row>
    <row r="2871" spans="2:4">
      <c r="B2871"/>
      <c r="C2871"/>
      <c r="D2871" s="267"/>
    </row>
    <row r="2872" spans="2:4">
      <c r="B2872"/>
      <c r="C2872"/>
      <c r="D2872" s="267"/>
    </row>
    <row r="2873" spans="2:4">
      <c r="B2873"/>
      <c r="C2873"/>
      <c r="D2873" s="267"/>
    </row>
    <row r="2874" spans="2:4">
      <c r="B2874"/>
      <c r="C2874"/>
      <c r="D2874" s="267"/>
    </row>
    <row r="2875" spans="2:4">
      <c r="B2875"/>
      <c r="C2875"/>
      <c r="D2875" s="267"/>
    </row>
    <row r="2876" spans="2:4">
      <c r="B2876"/>
      <c r="C2876"/>
      <c r="D2876" s="267"/>
    </row>
    <row r="2877" spans="2:4">
      <c r="B2877"/>
      <c r="C2877"/>
      <c r="D2877" s="267"/>
    </row>
    <row r="2878" spans="2:4">
      <c r="B2878"/>
      <c r="C2878"/>
      <c r="D2878" s="267"/>
    </row>
    <row r="2879" spans="2:4">
      <c r="B2879"/>
      <c r="C2879"/>
      <c r="D2879" s="267"/>
    </row>
    <row r="2880" spans="2:4">
      <c r="B2880"/>
      <c r="C2880"/>
      <c r="D2880" s="267"/>
    </row>
    <row r="2881" spans="2:4">
      <c r="B2881"/>
      <c r="C2881"/>
      <c r="D2881" s="267"/>
    </row>
    <row r="2882" spans="2:4">
      <c r="B2882"/>
      <c r="C2882"/>
      <c r="D2882" s="267"/>
    </row>
    <row r="2883" spans="2:4">
      <c r="B2883"/>
      <c r="C2883"/>
      <c r="D2883" s="267"/>
    </row>
    <row r="2884" spans="2:4">
      <c r="B2884"/>
      <c r="C2884"/>
      <c r="D2884" s="267"/>
    </row>
    <row r="2885" spans="2:4">
      <c r="B2885"/>
      <c r="C2885"/>
      <c r="D2885" s="267"/>
    </row>
    <row r="2886" spans="2:4">
      <c r="B2886"/>
      <c r="C2886"/>
      <c r="D2886" s="267"/>
    </row>
    <row r="2887" spans="2:4">
      <c r="B2887"/>
      <c r="C2887"/>
      <c r="D2887" s="267"/>
    </row>
    <row r="2888" spans="2:4">
      <c r="B2888"/>
      <c r="C2888"/>
      <c r="D2888" s="267"/>
    </row>
    <row r="2889" spans="2:4">
      <c r="B2889"/>
      <c r="C2889"/>
      <c r="D2889" s="267"/>
    </row>
    <row r="2890" spans="2:4">
      <c r="B2890"/>
      <c r="C2890"/>
      <c r="D2890" s="267"/>
    </row>
    <row r="2891" spans="2:4">
      <c r="B2891"/>
      <c r="C2891"/>
      <c r="D2891" s="267"/>
    </row>
    <row r="2892" spans="2:4">
      <c r="B2892"/>
      <c r="C2892"/>
      <c r="D2892" s="267"/>
    </row>
    <row r="2893" spans="2:4">
      <c r="B2893"/>
      <c r="C2893"/>
      <c r="D2893" s="267"/>
    </row>
    <row r="2894" spans="2:4">
      <c r="B2894"/>
      <c r="C2894"/>
      <c r="D2894" s="267"/>
    </row>
    <row r="2895" spans="2:4">
      <c r="B2895"/>
      <c r="C2895"/>
      <c r="D2895" s="267"/>
    </row>
    <row r="2896" spans="2:4">
      <c r="B2896"/>
      <c r="C2896"/>
      <c r="D2896" s="267"/>
    </row>
    <row r="2897" spans="2:4">
      <c r="B2897"/>
      <c r="C2897"/>
      <c r="D2897" s="267"/>
    </row>
    <row r="2898" spans="2:4">
      <c r="B2898"/>
      <c r="C2898"/>
      <c r="D2898" s="267"/>
    </row>
    <row r="2899" spans="2:4">
      <c r="B2899"/>
      <c r="C2899"/>
      <c r="D2899" s="267"/>
    </row>
    <row r="2900" spans="2:4">
      <c r="B2900"/>
      <c r="C2900"/>
      <c r="D2900" s="267"/>
    </row>
    <row r="2901" spans="2:4">
      <c r="B2901"/>
      <c r="C2901"/>
      <c r="D2901" s="267"/>
    </row>
    <row r="2902" spans="2:4">
      <c r="B2902"/>
      <c r="C2902"/>
      <c r="D2902" s="267"/>
    </row>
    <row r="2903" spans="2:4">
      <c r="B2903"/>
      <c r="C2903"/>
      <c r="D2903" s="267"/>
    </row>
    <row r="2904" spans="2:4">
      <c r="B2904"/>
      <c r="C2904"/>
      <c r="D2904" s="267"/>
    </row>
    <row r="2905" spans="2:4">
      <c r="B2905"/>
      <c r="C2905"/>
      <c r="D2905" s="267"/>
    </row>
    <row r="2906" spans="2:4">
      <c r="B2906"/>
      <c r="C2906"/>
      <c r="D2906" s="267"/>
    </row>
    <row r="2907" spans="2:4">
      <c r="B2907"/>
      <c r="C2907"/>
      <c r="D2907" s="267"/>
    </row>
    <row r="2908" spans="2:4">
      <c r="B2908"/>
      <c r="C2908"/>
      <c r="D2908" s="267"/>
    </row>
    <row r="2909" spans="2:4">
      <c r="B2909"/>
      <c r="C2909"/>
      <c r="D2909" s="267"/>
    </row>
    <row r="2910" spans="2:4">
      <c r="B2910"/>
      <c r="C2910"/>
      <c r="D2910" s="267"/>
    </row>
    <row r="2911" spans="2:4">
      <c r="B2911"/>
      <c r="C2911"/>
      <c r="D2911" s="267"/>
    </row>
    <row r="2912" spans="2:4">
      <c r="B2912"/>
      <c r="C2912"/>
      <c r="D2912" s="267"/>
    </row>
    <row r="2913" spans="2:4">
      <c r="B2913"/>
      <c r="C2913"/>
      <c r="D2913" s="267"/>
    </row>
    <row r="2914" spans="2:4">
      <c r="B2914"/>
      <c r="C2914"/>
      <c r="D2914" s="267"/>
    </row>
    <row r="2915" spans="2:4">
      <c r="B2915"/>
      <c r="C2915"/>
      <c r="D2915" s="267"/>
    </row>
    <row r="2916" spans="2:4">
      <c r="B2916"/>
      <c r="C2916"/>
      <c r="D2916" s="267"/>
    </row>
    <row r="2917" spans="2:4">
      <c r="B2917"/>
      <c r="C2917"/>
      <c r="D2917" s="267"/>
    </row>
    <row r="2918" spans="2:4">
      <c r="B2918"/>
      <c r="C2918"/>
      <c r="D2918" s="267"/>
    </row>
    <row r="2919" spans="2:4">
      <c r="B2919"/>
      <c r="C2919"/>
      <c r="D2919" s="267"/>
    </row>
    <row r="2920" spans="2:4">
      <c r="B2920"/>
      <c r="C2920"/>
      <c r="D2920" s="267"/>
    </row>
    <row r="2921" spans="2:4">
      <c r="B2921"/>
      <c r="C2921"/>
      <c r="D2921" s="267"/>
    </row>
    <row r="2922" spans="2:4">
      <c r="B2922"/>
      <c r="C2922"/>
      <c r="D2922" s="267"/>
    </row>
    <row r="2923" spans="2:4">
      <c r="B2923"/>
      <c r="C2923"/>
      <c r="D2923" s="267"/>
    </row>
    <row r="2924" spans="2:4">
      <c r="B2924"/>
      <c r="C2924"/>
      <c r="D2924" s="267"/>
    </row>
    <row r="2925" spans="2:4">
      <c r="B2925"/>
      <c r="C2925"/>
      <c r="D2925" s="267"/>
    </row>
    <row r="2926" spans="2:4">
      <c r="B2926"/>
      <c r="C2926"/>
      <c r="D2926" s="267"/>
    </row>
    <row r="2927" spans="2:4">
      <c r="B2927"/>
      <c r="C2927"/>
      <c r="D2927" s="267"/>
    </row>
    <row r="2928" spans="2:4">
      <c r="B2928"/>
      <c r="C2928"/>
      <c r="D2928" s="267"/>
    </row>
    <row r="2929" spans="2:4">
      <c r="B2929"/>
      <c r="C2929"/>
      <c r="D2929" s="267"/>
    </row>
    <row r="2930" spans="2:4">
      <c r="B2930"/>
      <c r="C2930"/>
      <c r="D2930" s="267"/>
    </row>
    <row r="2931" spans="2:4">
      <c r="B2931"/>
      <c r="C2931"/>
      <c r="D2931" s="267"/>
    </row>
    <row r="2932" spans="2:4">
      <c r="B2932"/>
      <c r="C2932"/>
      <c r="D2932" s="267"/>
    </row>
    <row r="2933" spans="2:4">
      <c r="B2933"/>
      <c r="C2933"/>
      <c r="D2933" s="267"/>
    </row>
    <row r="2934" spans="2:4">
      <c r="B2934"/>
      <c r="C2934"/>
      <c r="D2934" s="267"/>
    </row>
    <row r="2935" spans="2:4">
      <c r="B2935"/>
      <c r="C2935"/>
      <c r="D2935" s="267"/>
    </row>
    <row r="2936" spans="2:4">
      <c r="B2936"/>
      <c r="C2936"/>
      <c r="D2936" s="267"/>
    </row>
    <row r="2937" spans="2:4">
      <c r="B2937"/>
      <c r="C2937"/>
      <c r="D2937" s="267"/>
    </row>
    <row r="2938" spans="2:4">
      <c r="B2938"/>
      <c r="C2938"/>
      <c r="D2938" s="267"/>
    </row>
    <row r="2939" spans="2:4">
      <c r="B2939"/>
      <c r="C2939"/>
      <c r="D2939" s="267"/>
    </row>
    <row r="2940" spans="2:4">
      <c r="B2940"/>
      <c r="C2940"/>
      <c r="D2940" s="267"/>
    </row>
    <row r="2941" spans="2:4">
      <c r="B2941"/>
      <c r="C2941"/>
      <c r="D2941" s="267"/>
    </row>
    <row r="2942" spans="2:4">
      <c r="B2942"/>
      <c r="C2942"/>
      <c r="D2942" s="267"/>
    </row>
    <row r="2943" spans="2:4">
      <c r="B2943"/>
      <c r="C2943"/>
      <c r="D2943" s="267"/>
    </row>
    <row r="2944" spans="2:4">
      <c r="B2944"/>
      <c r="C2944"/>
      <c r="D2944" s="267"/>
    </row>
    <row r="2945" spans="2:4">
      <c r="B2945"/>
      <c r="C2945"/>
      <c r="D2945" s="267"/>
    </row>
    <row r="2946" spans="2:4">
      <c r="B2946"/>
      <c r="C2946"/>
      <c r="D2946" s="267"/>
    </row>
    <row r="2947" spans="2:4">
      <c r="B2947"/>
      <c r="C2947"/>
      <c r="D2947" s="267"/>
    </row>
    <row r="2948" spans="2:4">
      <c r="B2948"/>
      <c r="C2948"/>
      <c r="D2948" s="267"/>
    </row>
    <row r="2949" spans="2:4">
      <c r="B2949"/>
      <c r="C2949"/>
      <c r="D2949" s="267"/>
    </row>
    <row r="2950" spans="2:4">
      <c r="B2950"/>
      <c r="C2950"/>
      <c r="D2950" s="267"/>
    </row>
    <row r="2951" spans="2:4">
      <c r="B2951"/>
      <c r="C2951"/>
      <c r="D2951" s="267"/>
    </row>
    <row r="2952" spans="2:4">
      <c r="B2952"/>
      <c r="C2952"/>
      <c r="D2952" s="267"/>
    </row>
    <row r="2953" spans="2:4">
      <c r="B2953"/>
      <c r="C2953"/>
      <c r="D2953" s="267"/>
    </row>
    <row r="2954" spans="2:4">
      <c r="B2954"/>
      <c r="C2954"/>
      <c r="D2954" s="267"/>
    </row>
    <row r="2955" spans="2:4">
      <c r="B2955"/>
      <c r="C2955"/>
      <c r="D2955" s="267"/>
    </row>
    <row r="2956" spans="2:4">
      <c r="B2956"/>
      <c r="C2956"/>
      <c r="D2956" s="267"/>
    </row>
    <row r="2957" spans="2:4">
      <c r="B2957"/>
      <c r="C2957"/>
      <c r="D2957" s="267"/>
    </row>
    <row r="2958" spans="2:4">
      <c r="B2958"/>
      <c r="C2958"/>
      <c r="D2958" s="267"/>
    </row>
    <row r="2959" spans="2:4">
      <c r="B2959"/>
      <c r="C2959"/>
      <c r="D2959" s="267"/>
    </row>
    <row r="2960" spans="2:4">
      <c r="B2960"/>
      <c r="C2960"/>
      <c r="D2960" s="267"/>
    </row>
    <row r="2961" spans="2:4">
      <c r="B2961"/>
      <c r="C2961"/>
      <c r="D2961" s="267"/>
    </row>
    <row r="2962" spans="2:4">
      <c r="B2962"/>
      <c r="C2962"/>
      <c r="D2962" s="267"/>
    </row>
    <row r="2963" spans="2:4">
      <c r="B2963"/>
      <c r="C2963"/>
      <c r="D2963" s="267"/>
    </row>
    <row r="2964" spans="2:4">
      <c r="B2964"/>
      <c r="C2964"/>
      <c r="D2964" s="267"/>
    </row>
    <row r="2965" spans="2:4">
      <c r="B2965"/>
      <c r="C2965"/>
      <c r="D2965" s="267"/>
    </row>
    <row r="2966" spans="2:4">
      <c r="B2966"/>
      <c r="C2966"/>
      <c r="D2966" s="267"/>
    </row>
    <row r="2967" spans="2:4">
      <c r="B2967"/>
      <c r="C2967"/>
      <c r="D2967" s="267"/>
    </row>
    <row r="2968" spans="2:4">
      <c r="B2968"/>
      <c r="C2968"/>
      <c r="D2968" s="267"/>
    </row>
    <row r="2969" spans="2:4">
      <c r="B2969"/>
      <c r="C2969"/>
      <c r="D2969" s="267"/>
    </row>
    <row r="2970" spans="2:4">
      <c r="B2970"/>
      <c r="C2970"/>
      <c r="D2970" s="267"/>
    </row>
    <row r="2971" spans="2:4">
      <c r="B2971"/>
      <c r="C2971"/>
      <c r="D2971" s="267"/>
    </row>
    <row r="2972" spans="2:4">
      <c r="B2972"/>
      <c r="C2972"/>
      <c r="D2972" s="267"/>
    </row>
    <row r="2973" spans="2:4">
      <c r="B2973"/>
      <c r="C2973"/>
      <c r="D2973" s="267"/>
    </row>
    <row r="2974" spans="2:4">
      <c r="B2974"/>
      <c r="C2974"/>
      <c r="D2974" s="267"/>
    </row>
    <row r="2975" spans="2:4">
      <c r="B2975"/>
      <c r="C2975"/>
      <c r="D2975" s="267"/>
    </row>
    <row r="2976" spans="2:4">
      <c r="B2976"/>
      <c r="C2976"/>
      <c r="D2976" s="267"/>
    </row>
    <row r="2977" spans="2:4">
      <c r="B2977"/>
      <c r="C2977"/>
      <c r="D2977" s="267"/>
    </row>
    <row r="2978" spans="2:4">
      <c r="B2978"/>
      <c r="C2978"/>
      <c r="D2978" s="267"/>
    </row>
    <row r="2979" spans="2:4">
      <c r="B2979"/>
      <c r="C2979"/>
      <c r="D2979" s="267"/>
    </row>
    <row r="2980" spans="2:4">
      <c r="B2980"/>
      <c r="C2980"/>
      <c r="D2980" s="267"/>
    </row>
    <row r="2981" spans="2:4">
      <c r="B2981"/>
      <c r="C2981"/>
      <c r="D2981" s="267"/>
    </row>
    <row r="2982" spans="2:4">
      <c r="B2982"/>
      <c r="C2982"/>
      <c r="D2982" s="267"/>
    </row>
    <row r="2983" spans="2:4">
      <c r="B2983"/>
      <c r="C2983"/>
      <c r="D2983" s="267"/>
    </row>
    <row r="2984" spans="2:4">
      <c r="B2984"/>
      <c r="C2984"/>
      <c r="D2984" s="267"/>
    </row>
    <row r="2985" spans="2:4">
      <c r="B2985"/>
      <c r="C2985"/>
      <c r="D2985" s="267"/>
    </row>
    <row r="2986" spans="2:4">
      <c r="B2986"/>
      <c r="C2986"/>
      <c r="D2986" s="267"/>
    </row>
    <row r="2987" spans="2:4">
      <c r="B2987"/>
      <c r="C2987"/>
      <c r="D2987" s="267"/>
    </row>
    <row r="2988" spans="2:4">
      <c r="B2988"/>
      <c r="C2988"/>
      <c r="D2988" s="267"/>
    </row>
    <row r="2989" spans="2:4">
      <c r="B2989"/>
      <c r="C2989"/>
      <c r="D2989" s="267"/>
    </row>
    <row r="2990" spans="2:4">
      <c r="B2990"/>
      <c r="C2990"/>
      <c r="D2990" s="267"/>
    </row>
    <row r="2991" spans="2:4">
      <c r="B2991"/>
      <c r="C2991"/>
      <c r="D2991" s="267"/>
    </row>
    <row r="2992" spans="2:4">
      <c r="B2992"/>
      <c r="C2992"/>
      <c r="D2992" s="267"/>
    </row>
    <row r="2993" spans="2:4">
      <c r="B2993"/>
      <c r="C2993"/>
      <c r="D2993" s="267"/>
    </row>
    <row r="2994" spans="2:4">
      <c r="B2994"/>
      <c r="C2994"/>
      <c r="D2994" s="267"/>
    </row>
    <row r="2995" spans="2:4">
      <c r="B2995"/>
      <c r="C2995"/>
      <c r="D2995" s="267"/>
    </row>
    <row r="2996" spans="2:4">
      <c r="B2996"/>
      <c r="C2996"/>
      <c r="D2996" s="267"/>
    </row>
    <row r="2997" spans="2:4">
      <c r="B2997"/>
      <c r="C2997"/>
      <c r="D2997" s="267"/>
    </row>
    <row r="2998" spans="2:4">
      <c r="B2998"/>
      <c r="C2998"/>
      <c r="D2998" s="267"/>
    </row>
    <row r="2999" spans="2:4">
      <c r="B2999"/>
      <c r="C2999"/>
      <c r="D2999" s="267"/>
    </row>
    <row r="3000" spans="2:4">
      <c r="B3000"/>
      <c r="C3000"/>
      <c r="D3000" s="267"/>
    </row>
    <row r="3001" spans="2:4">
      <c r="B3001"/>
      <c r="C3001"/>
      <c r="D3001" s="267"/>
    </row>
    <row r="3002" spans="2:4">
      <c r="B3002"/>
      <c r="C3002"/>
      <c r="D3002" s="267"/>
    </row>
    <row r="3003" spans="2:4">
      <c r="B3003"/>
      <c r="C3003"/>
      <c r="D3003" s="267"/>
    </row>
    <row r="3004" spans="2:4">
      <c r="B3004"/>
      <c r="C3004"/>
      <c r="D3004" s="267"/>
    </row>
    <row r="3005" spans="2:4">
      <c r="B3005"/>
      <c r="C3005"/>
      <c r="D3005" s="267"/>
    </row>
    <row r="3006" spans="2:4">
      <c r="B3006"/>
      <c r="C3006"/>
      <c r="D3006" s="267"/>
    </row>
    <row r="3007" spans="2:4">
      <c r="B3007"/>
      <c r="C3007"/>
      <c r="D3007" s="267"/>
    </row>
    <row r="3008" spans="2:4">
      <c r="B3008"/>
      <c r="C3008"/>
      <c r="D3008" s="267"/>
    </row>
    <row r="3009" spans="2:4">
      <c r="B3009"/>
      <c r="C3009"/>
      <c r="D3009" s="267"/>
    </row>
    <row r="3010" spans="2:4">
      <c r="B3010"/>
      <c r="C3010"/>
      <c r="D3010" s="267"/>
    </row>
    <row r="3011" spans="2:4">
      <c r="B3011"/>
      <c r="C3011"/>
      <c r="D3011" s="267"/>
    </row>
    <row r="3012" spans="2:4">
      <c r="B3012"/>
      <c r="C3012"/>
      <c r="D3012" s="267"/>
    </row>
    <row r="3013" spans="2:4">
      <c r="B3013"/>
      <c r="C3013"/>
      <c r="D3013" s="267"/>
    </row>
    <row r="3014" spans="2:4">
      <c r="B3014"/>
      <c r="C3014"/>
      <c r="D3014" s="267"/>
    </row>
    <row r="3015" spans="2:4">
      <c r="B3015"/>
      <c r="C3015"/>
      <c r="D3015" s="267"/>
    </row>
    <row r="3016" spans="2:4">
      <c r="B3016"/>
      <c r="C3016"/>
      <c r="D3016" s="267"/>
    </row>
    <row r="3017" spans="2:4">
      <c r="B3017"/>
      <c r="C3017"/>
      <c r="D3017" s="267"/>
    </row>
    <row r="3018" spans="2:4">
      <c r="B3018"/>
      <c r="C3018"/>
      <c r="D3018" s="267"/>
    </row>
    <row r="3019" spans="2:4">
      <c r="B3019"/>
      <c r="C3019"/>
      <c r="D3019" s="267"/>
    </row>
    <row r="3020" spans="2:4">
      <c r="B3020"/>
      <c r="C3020"/>
      <c r="D3020" s="267"/>
    </row>
    <row r="3021" spans="2:4">
      <c r="B3021"/>
      <c r="C3021"/>
      <c r="D3021" s="267"/>
    </row>
    <row r="3022" spans="2:4">
      <c r="B3022"/>
      <c r="C3022"/>
      <c r="D3022" s="267"/>
    </row>
    <row r="3023" spans="2:4">
      <c r="B3023"/>
      <c r="C3023"/>
      <c r="D3023" s="267"/>
    </row>
    <row r="3024" spans="2:4">
      <c r="B3024"/>
      <c r="C3024"/>
      <c r="D3024" s="267"/>
    </row>
    <row r="3025" spans="2:4">
      <c r="B3025"/>
      <c r="C3025"/>
      <c r="D3025" s="267"/>
    </row>
    <row r="3026" spans="2:4">
      <c r="B3026"/>
      <c r="C3026"/>
      <c r="D3026" s="267"/>
    </row>
    <row r="3027" spans="2:4">
      <c r="B3027"/>
      <c r="C3027"/>
      <c r="D3027" s="267"/>
    </row>
    <row r="3028" spans="2:4">
      <c r="B3028"/>
      <c r="C3028"/>
      <c r="D3028" s="267"/>
    </row>
    <row r="3029" spans="2:4">
      <c r="B3029"/>
      <c r="C3029"/>
      <c r="D3029" s="267"/>
    </row>
    <row r="3030" spans="2:4">
      <c r="B3030"/>
      <c r="C3030"/>
      <c r="D3030" s="267"/>
    </row>
    <row r="3031" spans="2:4">
      <c r="B3031"/>
      <c r="C3031"/>
      <c r="D3031" s="267"/>
    </row>
    <row r="3032" spans="2:4">
      <c r="B3032"/>
      <c r="C3032"/>
      <c r="D3032" s="267"/>
    </row>
    <row r="3033" spans="2:4">
      <c r="B3033"/>
      <c r="C3033"/>
      <c r="D3033" s="267"/>
    </row>
    <row r="3034" spans="2:4">
      <c r="B3034"/>
      <c r="C3034"/>
      <c r="D3034" s="267"/>
    </row>
    <row r="3035" spans="2:4">
      <c r="B3035"/>
      <c r="C3035"/>
      <c r="D3035" s="267"/>
    </row>
    <row r="3036" spans="2:4">
      <c r="B3036"/>
      <c r="C3036"/>
      <c r="D3036" s="267"/>
    </row>
    <row r="3037" spans="2:4">
      <c r="B3037"/>
      <c r="C3037"/>
      <c r="D3037" s="267"/>
    </row>
    <row r="3038" spans="2:4">
      <c r="B3038"/>
      <c r="C3038"/>
      <c r="D3038" s="267"/>
    </row>
    <row r="3039" spans="2:4">
      <c r="B3039"/>
      <c r="C3039"/>
      <c r="D3039" s="267"/>
    </row>
    <row r="3040" spans="2:4">
      <c r="B3040"/>
      <c r="C3040"/>
      <c r="D3040" s="267"/>
    </row>
    <row r="3041" spans="2:4">
      <c r="B3041"/>
      <c r="C3041"/>
      <c r="D3041" s="267"/>
    </row>
    <row r="3042" spans="2:4">
      <c r="B3042"/>
      <c r="C3042"/>
      <c r="D3042" s="267"/>
    </row>
    <row r="3043" spans="2:4">
      <c r="B3043"/>
      <c r="C3043"/>
      <c r="D3043" s="267"/>
    </row>
    <row r="3044" spans="2:4">
      <c r="B3044"/>
      <c r="C3044"/>
      <c r="D3044" s="267"/>
    </row>
    <row r="3045" spans="2:4">
      <c r="B3045"/>
      <c r="C3045"/>
      <c r="D3045" s="267"/>
    </row>
    <row r="3046" spans="2:4">
      <c r="B3046"/>
      <c r="C3046"/>
      <c r="D3046" s="267"/>
    </row>
    <row r="3047" spans="2:4">
      <c r="B3047"/>
      <c r="C3047"/>
      <c r="D3047" s="267"/>
    </row>
    <row r="3048" spans="2:4">
      <c r="B3048"/>
      <c r="C3048"/>
      <c r="D3048" s="267"/>
    </row>
    <row r="3049" spans="2:4">
      <c r="B3049"/>
      <c r="C3049"/>
      <c r="D3049" s="267"/>
    </row>
    <row r="3050" spans="2:4">
      <c r="B3050"/>
      <c r="C3050"/>
      <c r="D3050" s="267"/>
    </row>
    <row r="3051" spans="2:4">
      <c r="B3051"/>
      <c r="C3051"/>
      <c r="D3051" s="267"/>
    </row>
    <row r="3052" spans="2:4">
      <c r="B3052"/>
      <c r="C3052"/>
      <c r="D3052" s="267"/>
    </row>
    <row r="3053" spans="2:4">
      <c r="B3053"/>
      <c r="C3053"/>
      <c r="D3053" s="267"/>
    </row>
    <row r="3054" spans="2:4">
      <c r="B3054"/>
      <c r="C3054"/>
      <c r="D3054" s="267"/>
    </row>
    <row r="3055" spans="2:4">
      <c r="B3055"/>
      <c r="C3055"/>
      <c r="D3055" s="267"/>
    </row>
    <row r="3056" spans="2:4">
      <c r="B3056"/>
      <c r="C3056"/>
      <c r="D3056" s="267"/>
    </row>
    <row r="3057" spans="2:4">
      <c r="B3057"/>
      <c r="C3057"/>
      <c r="D3057" s="267"/>
    </row>
    <row r="3058" spans="2:4">
      <c r="B3058"/>
      <c r="C3058"/>
      <c r="D3058" s="267"/>
    </row>
    <row r="3059" spans="2:4">
      <c r="B3059"/>
      <c r="C3059"/>
      <c r="D3059" s="267"/>
    </row>
    <row r="3060" spans="2:4">
      <c r="B3060"/>
      <c r="C3060"/>
      <c r="D3060" s="267"/>
    </row>
    <row r="3061" spans="2:4">
      <c r="B3061"/>
      <c r="C3061"/>
      <c r="D3061" s="267"/>
    </row>
    <row r="3062" spans="2:4">
      <c r="B3062"/>
      <c r="C3062"/>
      <c r="D3062" s="267"/>
    </row>
    <row r="3063" spans="2:4">
      <c r="B3063"/>
      <c r="C3063"/>
      <c r="D3063" s="267"/>
    </row>
    <row r="3064" spans="2:4">
      <c r="B3064"/>
      <c r="C3064"/>
      <c r="D3064" s="267"/>
    </row>
    <row r="3065" spans="2:4">
      <c r="B3065"/>
      <c r="C3065"/>
      <c r="D3065" s="267"/>
    </row>
    <row r="3066" spans="2:4">
      <c r="B3066"/>
      <c r="C3066"/>
      <c r="D3066" s="267"/>
    </row>
    <row r="3067" spans="2:4">
      <c r="B3067"/>
      <c r="C3067"/>
      <c r="D3067" s="267"/>
    </row>
    <row r="3068" spans="2:4">
      <c r="B3068"/>
      <c r="C3068"/>
      <c r="D3068" s="267"/>
    </row>
    <row r="3069" spans="2:4">
      <c r="B3069"/>
      <c r="C3069"/>
      <c r="D3069" s="267"/>
    </row>
    <row r="3070" spans="2:4">
      <c r="B3070"/>
      <c r="C3070"/>
      <c r="D3070" s="267"/>
    </row>
    <row r="3071" spans="2:4">
      <c r="B3071"/>
      <c r="C3071"/>
      <c r="D3071" s="267"/>
    </row>
    <row r="3072" spans="2:4">
      <c r="B3072"/>
      <c r="C3072"/>
      <c r="D3072" s="267"/>
    </row>
    <row r="3073" spans="2:4">
      <c r="B3073"/>
      <c r="C3073"/>
      <c r="D3073" s="267"/>
    </row>
    <row r="3074" spans="2:4">
      <c r="B3074"/>
      <c r="C3074"/>
      <c r="D3074" s="267"/>
    </row>
    <row r="3075" spans="2:4">
      <c r="B3075"/>
      <c r="C3075"/>
      <c r="D3075" s="267"/>
    </row>
    <row r="3076" spans="2:4">
      <c r="B3076"/>
      <c r="C3076"/>
      <c r="D3076" s="267"/>
    </row>
    <row r="3077" spans="2:4">
      <c r="B3077"/>
      <c r="C3077"/>
      <c r="D3077" s="267"/>
    </row>
    <row r="3078" spans="2:4">
      <c r="B3078"/>
      <c r="C3078"/>
      <c r="D3078" s="267"/>
    </row>
    <row r="3079" spans="2:4">
      <c r="B3079"/>
      <c r="C3079"/>
      <c r="D3079" s="267"/>
    </row>
    <row r="3080" spans="2:4">
      <c r="B3080"/>
      <c r="C3080"/>
      <c r="D3080" s="267"/>
    </row>
    <row r="3081" spans="2:4">
      <c r="B3081"/>
      <c r="C3081"/>
      <c r="D3081" s="267"/>
    </row>
    <row r="3082" spans="2:4">
      <c r="B3082"/>
      <c r="C3082"/>
      <c r="D3082" s="267"/>
    </row>
    <row r="3083" spans="2:4">
      <c r="B3083"/>
      <c r="C3083"/>
      <c r="D3083" s="267"/>
    </row>
    <row r="3084" spans="2:4">
      <c r="B3084"/>
      <c r="C3084"/>
      <c r="D3084" s="267"/>
    </row>
    <row r="3085" spans="2:4">
      <c r="B3085"/>
      <c r="C3085"/>
      <c r="D3085" s="267"/>
    </row>
    <row r="3086" spans="2:4">
      <c r="B3086"/>
      <c r="C3086"/>
      <c r="D3086" s="267"/>
    </row>
    <row r="3087" spans="2:4">
      <c r="B3087"/>
      <c r="C3087"/>
      <c r="D3087" s="267"/>
    </row>
    <row r="3088" spans="2:4">
      <c r="B3088"/>
      <c r="C3088"/>
      <c r="D3088" s="267"/>
    </row>
    <row r="3089" spans="2:4">
      <c r="B3089"/>
      <c r="C3089"/>
      <c r="D3089" s="267"/>
    </row>
    <row r="3090" spans="2:4">
      <c r="B3090"/>
      <c r="C3090"/>
      <c r="D3090" s="267"/>
    </row>
    <row r="3091" spans="2:4">
      <c r="B3091"/>
      <c r="C3091"/>
      <c r="D3091" s="267"/>
    </row>
    <row r="3092" spans="2:4">
      <c r="B3092"/>
      <c r="C3092"/>
      <c r="D3092" s="267"/>
    </row>
    <row r="3093" spans="2:4">
      <c r="B3093"/>
      <c r="C3093"/>
      <c r="D3093" s="267"/>
    </row>
    <row r="3094" spans="2:4">
      <c r="B3094"/>
      <c r="C3094"/>
      <c r="D3094" s="267"/>
    </row>
    <row r="3095" spans="2:4">
      <c r="B3095"/>
      <c r="C3095"/>
      <c r="D3095" s="267"/>
    </row>
    <row r="3096" spans="2:4">
      <c r="B3096"/>
      <c r="C3096"/>
      <c r="D3096" s="267"/>
    </row>
    <row r="3097" spans="2:4">
      <c r="B3097"/>
      <c r="C3097"/>
      <c r="D3097" s="267"/>
    </row>
    <row r="3098" spans="2:4">
      <c r="B3098"/>
      <c r="C3098"/>
      <c r="D3098" s="267"/>
    </row>
    <row r="3099" spans="2:4">
      <c r="B3099"/>
      <c r="C3099"/>
      <c r="D3099" s="267"/>
    </row>
    <row r="3100" spans="2:4">
      <c r="B3100"/>
      <c r="C3100"/>
      <c r="D3100" s="267"/>
    </row>
    <row r="3101" spans="2:4">
      <c r="B3101"/>
      <c r="C3101"/>
      <c r="D3101" s="267"/>
    </row>
    <row r="3102" spans="2:4">
      <c r="B3102"/>
      <c r="C3102"/>
      <c r="D3102" s="267"/>
    </row>
    <row r="3103" spans="2:4">
      <c r="B3103"/>
      <c r="C3103"/>
      <c r="D3103" s="267"/>
    </row>
    <row r="3104" spans="2:4">
      <c r="B3104"/>
      <c r="C3104"/>
      <c r="D3104" s="267"/>
    </row>
    <row r="3105" spans="2:4">
      <c r="B3105"/>
      <c r="C3105"/>
      <c r="D3105" s="267"/>
    </row>
    <row r="3106" spans="2:4">
      <c r="B3106"/>
      <c r="C3106"/>
      <c r="D3106" s="267"/>
    </row>
    <row r="3107" spans="2:4">
      <c r="B3107"/>
      <c r="C3107"/>
      <c r="D3107" s="267"/>
    </row>
    <row r="3108" spans="2:4">
      <c r="B3108"/>
      <c r="C3108"/>
      <c r="D3108" s="267"/>
    </row>
    <row r="3109" spans="2:4">
      <c r="B3109"/>
      <c r="C3109"/>
      <c r="D3109" s="267"/>
    </row>
    <row r="3110" spans="2:4">
      <c r="B3110"/>
      <c r="C3110"/>
      <c r="D3110" s="267"/>
    </row>
    <row r="3111" spans="2:4">
      <c r="B3111"/>
      <c r="C3111"/>
      <c r="D3111" s="267"/>
    </row>
    <row r="3112" spans="2:4">
      <c r="B3112"/>
      <c r="C3112"/>
      <c r="D3112" s="267"/>
    </row>
    <row r="3113" spans="2:4">
      <c r="B3113"/>
      <c r="C3113"/>
      <c r="D3113" s="267"/>
    </row>
    <row r="3114" spans="2:4">
      <c r="B3114"/>
      <c r="C3114"/>
      <c r="D3114" s="267"/>
    </row>
    <row r="3115" spans="2:4">
      <c r="B3115"/>
      <c r="C3115"/>
      <c r="D3115" s="267"/>
    </row>
    <row r="3116" spans="2:4">
      <c r="B3116"/>
      <c r="C3116"/>
      <c r="D3116" s="267"/>
    </row>
    <row r="3117" spans="2:4">
      <c r="B3117"/>
      <c r="C3117"/>
      <c r="D3117" s="267"/>
    </row>
    <row r="3118" spans="2:4">
      <c r="B3118"/>
      <c r="C3118"/>
      <c r="D3118" s="267"/>
    </row>
    <row r="3119" spans="2:4">
      <c r="B3119"/>
      <c r="C3119"/>
      <c r="D3119" s="267"/>
    </row>
    <row r="3120" spans="2:4">
      <c r="B3120"/>
      <c r="C3120"/>
      <c r="D3120" s="267"/>
    </row>
    <row r="3121" spans="2:4">
      <c r="B3121"/>
      <c r="C3121"/>
      <c r="D3121" s="267"/>
    </row>
    <row r="3122" spans="2:4">
      <c r="B3122"/>
      <c r="C3122"/>
      <c r="D3122" s="267"/>
    </row>
    <row r="3123" spans="2:4">
      <c r="B3123"/>
      <c r="C3123"/>
      <c r="D3123" s="267"/>
    </row>
    <row r="3124" spans="2:4">
      <c r="B3124"/>
      <c r="C3124"/>
      <c r="D3124" s="267"/>
    </row>
    <row r="3125" spans="2:4">
      <c r="B3125"/>
      <c r="C3125"/>
      <c r="D3125" s="267"/>
    </row>
    <row r="3126" spans="2:4">
      <c r="B3126"/>
      <c r="C3126"/>
      <c r="D3126" s="267"/>
    </row>
    <row r="3127" spans="2:4">
      <c r="B3127"/>
      <c r="C3127"/>
      <c r="D3127" s="267"/>
    </row>
    <row r="3128" spans="2:4">
      <c r="B3128"/>
      <c r="C3128"/>
      <c r="D3128" s="267"/>
    </row>
    <row r="3129" spans="2:4">
      <c r="B3129"/>
      <c r="C3129"/>
      <c r="D3129" s="267"/>
    </row>
    <row r="3130" spans="2:4">
      <c r="B3130"/>
      <c r="C3130"/>
      <c r="D3130" s="267"/>
    </row>
    <row r="3131" spans="2:4">
      <c r="B3131"/>
      <c r="C3131"/>
      <c r="D3131" s="267"/>
    </row>
    <row r="3132" spans="2:4">
      <c r="B3132"/>
      <c r="C3132"/>
      <c r="D3132" s="267"/>
    </row>
    <row r="3133" spans="2:4">
      <c r="B3133"/>
      <c r="C3133"/>
      <c r="D3133" s="267"/>
    </row>
    <row r="3134" spans="2:4">
      <c r="B3134"/>
      <c r="C3134"/>
      <c r="D3134" s="267"/>
    </row>
    <row r="3135" spans="2:4">
      <c r="B3135"/>
      <c r="C3135"/>
      <c r="D3135" s="267"/>
    </row>
    <row r="3136" spans="2:4">
      <c r="B3136"/>
      <c r="C3136"/>
      <c r="D3136" s="267"/>
    </row>
    <row r="3137" spans="2:4">
      <c r="B3137"/>
      <c r="C3137"/>
      <c r="D3137" s="267"/>
    </row>
    <row r="3138" spans="2:4">
      <c r="B3138"/>
      <c r="C3138"/>
      <c r="D3138" s="267"/>
    </row>
    <row r="3139" spans="2:4">
      <c r="B3139"/>
      <c r="C3139"/>
      <c r="D3139" s="267"/>
    </row>
    <row r="3140" spans="2:4">
      <c r="B3140"/>
      <c r="C3140"/>
      <c r="D3140" s="267"/>
    </row>
    <row r="3141" spans="2:4">
      <c r="B3141"/>
      <c r="C3141"/>
      <c r="D3141" s="267"/>
    </row>
    <row r="3142" spans="2:4">
      <c r="B3142"/>
      <c r="C3142"/>
      <c r="D3142" s="267"/>
    </row>
    <row r="3143" spans="2:4">
      <c r="B3143"/>
      <c r="C3143"/>
      <c r="D3143" s="267"/>
    </row>
    <row r="3144" spans="2:4">
      <c r="B3144"/>
      <c r="C3144"/>
      <c r="D3144" s="267"/>
    </row>
    <row r="3145" spans="2:4">
      <c r="B3145"/>
      <c r="C3145"/>
      <c r="D3145" s="267"/>
    </row>
    <row r="3146" spans="2:4">
      <c r="B3146"/>
      <c r="C3146"/>
      <c r="D3146" s="267"/>
    </row>
    <row r="3147" spans="2:4">
      <c r="B3147"/>
      <c r="C3147"/>
      <c r="D3147" s="267"/>
    </row>
    <row r="3148" spans="2:4">
      <c r="B3148"/>
      <c r="C3148"/>
      <c r="D3148" s="267"/>
    </row>
    <row r="3149" spans="2:4">
      <c r="B3149"/>
      <c r="C3149"/>
      <c r="D3149" s="267"/>
    </row>
    <row r="3150" spans="2:4">
      <c r="B3150"/>
      <c r="C3150"/>
      <c r="D3150" s="267"/>
    </row>
    <row r="3151" spans="2:4">
      <c r="B3151"/>
      <c r="C3151"/>
      <c r="D3151" s="267"/>
    </row>
    <row r="3152" spans="2:4">
      <c r="B3152"/>
      <c r="C3152"/>
      <c r="D3152" s="267"/>
    </row>
    <row r="3153" spans="2:4">
      <c r="B3153"/>
      <c r="C3153"/>
      <c r="D3153" s="267"/>
    </row>
    <row r="3154" spans="2:4">
      <c r="B3154"/>
      <c r="C3154"/>
      <c r="D3154" s="267"/>
    </row>
    <row r="3155" spans="2:4">
      <c r="B3155"/>
      <c r="C3155"/>
      <c r="D3155" s="267"/>
    </row>
    <row r="3156" spans="2:4">
      <c r="B3156"/>
      <c r="C3156"/>
      <c r="D3156" s="267"/>
    </row>
    <row r="3157" spans="2:4">
      <c r="B3157"/>
      <c r="C3157"/>
      <c r="D3157" s="267"/>
    </row>
    <row r="3158" spans="2:4">
      <c r="B3158"/>
      <c r="C3158"/>
      <c r="D3158" s="267"/>
    </row>
    <row r="3159" spans="2:4">
      <c r="B3159"/>
      <c r="C3159"/>
      <c r="D3159" s="267"/>
    </row>
    <row r="3160" spans="2:4">
      <c r="B3160"/>
      <c r="C3160"/>
      <c r="D3160" s="267"/>
    </row>
    <row r="3161" spans="2:4">
      <c r="B3161"/>
      <c r="C3161"/>
      <c r="D3161" s="267"/>
    </row>
    <row r="3162" spans="2:4">
      <c r="B3162"/>
      <c r="C3162"/>
      <c r="D3162" s="267"/>
    </row>
    <row r="3163" spans="2:4">
      <c r="B3163"/>
      <c r="C3163"/>
      <c r="D3163" s="267"/>
    </row>
    <row r="3164" spans="2:4">
      <c r="B3164"/>
      <c r="C3164"/>
      <c r="D3164" s="267"/>
    </row>
    <row r="3165" spans="2:4">
      <c r="B3165"/>
      <c r="C3165"/>
      <c r="D3165" s="267"/>
    </row>
    <row r="3166" spans="2:4">
      <c r="B3166"/>
      <c r="C3166"/>
      <c r="D3166" s="267"/>
    </row>
    <row r="3167" spans="2:4">
      <c r="B3167"/>
      <c r="C3167"/>
      <c r="D3167" s="267"/>
    </row>
    <row r="3168" spans="2:4">
      <c r="B3168"/>
      <c r="C3168"/>
      <c r="D3168" s="267"/>
    </row>
    <row r="3169" spans="2:4">
      <c r="B3169"/>
      <c r="C3169"/>
      <c r="D3169" s="267"/>
    </row>
    <row r="3170" spans="2:4">
      <c r="B3170"/>
      <c r="C3170"/>
      <c r="D3170" s="267"/>
    </row>
    <row r="3171" spans="2:4">
      <c r="B3171"/>
      <c r="C3171"/>
      <c r="D3171" s="267"/>
    </row>
    <row r="3172" spans="2:4">
      <c r="B3172"/>
      <c r="C3172"/>
      <c r="D3172" s="267"/>
    </row>
    <row r="3173" spans="2:4">
      <c r="B3173"/>
      <c r="C3173"/>
      <c r="D3173" s="267"/>
    </row>
    <row r="3174" spans="2:4">
      <c r="B3174"/>
      <c r="C3174"/>
      <c r="D3174" s="267"/>
    </row>
    <row r="3175" spans="2:4">
      <c r="B3175"/>
      <c r="C3175"/>
      <c r="D3175" s="267"/>
    </row>
    <row r="3176" spans="2:4">
      <c r="B3176"/>
      <c r="C3176"/>
      <c r="D3176" s="267"/>
    </row>
    <row r="3177" spans="2:4">
      <c r="B3177"/>
      <c r="C3177"/>
      <c r="D3177" s="267"/>
    </row>
    <row r="3178" spans="2:4">
      <c r="B3178"/>
      <c r="C3178"/>
      <c r="D3178" s="267"/>
    </row>
    <row r="3179" spans="2:4">
      <c r="B3179"/>
      <c r="C3179"/>
      <c r="D3179" s="267"/>
    </row>
    <row r="3180" spans="2:4">
      <c r="B3180"/>
      <c r="C3180"/>
      <c r="D3180" s="267"/>
    </row>
    <row r="3181" spans="2:4">
      <c r="B3181"/>
      <c r="C3181"/>
      <c r="D3181" s="267"/>
    </row>
    <row r="3182" spans="2:4">
      <c r="B3182"/>
      <c r="C3182"/>
      <c r="D3182" s="267"/>
    </row>
    <row r="3183" spans="2:4">
      <c r="B3183"/>
      <c r="C3183"/>
      <c r="D3183" s="267"/>
    </row>
    <row r="3184" spans="2:4">
      <c r="B3184"/>
      <c r="C3184"/>
      <c r="D3184" s="267"/>
    </row>
    <row r="3185" spans="2:4">
      <c r="B3185"/>
      <c r="C3185"/>
      <c r="D3185" s="267"/>
    </row>
    <row r="3186" spans="2:4">
      <c r="B3186"/>
      <c r="C3186"/>
      <c r="D3186" s="267"/>
    </row>
    <row r="3187" spans="2:4">
      <c r="B3187"/>
      <c r="C3187"/>
      <c r="D3187" s="267"/>
    </row>
    <row r="3188" spans="2:4">
      <c r="B3188"/>
      <c r="C3188"/>
      <c r="D3188" s="267"/>
    </row>
    <row r="3189" spans="2:4">
      <c r="B3189"/>
      <c r="C3189"/>
      <c r="D3189" s="267"/>
    </row>
    <row r="3190" spans="2:4">
      <c r="B3190"/>
      <c r="C3190"/>
      <c r="D3190" s="267"/>
    </row>
    <row r="3191" spans="2:4">
      <c r="B3191"/>
      <c r="C3191"/>
      <c r="D3191" s="267"/>
    </row>
    <row r="3192" spans="2:4">
      <c r="B3192"/>
      <c r="C3192"/>
      <c r="D3192" s="267"/>
    </row>
    <row r="3193" spans="2:4">
      <c r="B3193"/>
      <c r="C3193"/>
      <c r="D3193" s="267"/>
    </row>
    <row r="3194" spans="2:4">
      <c r="B3194"/>
      <c r="C3194"/>
      <c r="D3194" s="267"/>
    </row>
    <row r="3195" spans="2:4">
      <c r="B3195"/>
      <c r="C3195"/>
      <c r="D3195" s="267"/>
    </row>
    <row r="3196" spans="2:4">
      <c r="B3196"/>
      <c r="C3196"/>
      <c r="D3196" s="267"/>
    </row>
    <row r="3197" spans="2:4">
      <c r="B3197"/>
      <c r="C3197"/>
      <c r="D3197" s="267"/>
    </row>
    <row r="3198" spans="2:4">
      <c r="B3198"/>
      <c r="C3198"/>
      <c r="D3198" s="267"/>
    </row>
    <row r="3199" spans="2:4">
      <c r="B3199"/>
      <c r="C3199"/>
      <c r="D3199" s="267"/>
    </row>
    <row r="3200" spans="2:4">
      <c r="B3200"/>
      <c r="C3200"/>
      <c r="D3200" s="267"/>
    </row>
    <row r="3201" spans="2:4">
      <c r="B3201"/>
      <c r="C3201"/>
      <c r="D3201" s="267"/>
    </row>
    <row r="3202" spans="2:4">
      <c r="B3202"/>
      <c r="C3202"/>
      <c r="D3202" s="267"/>
    </row>
    <row r="3203" spans="2:4">
      <c r="B3203"/>
      <c r="C3203"/>
      <c r="D3203" s="267"/>
    </row>
    <row r="3204" spans="2:4">
      <c r="B3204"/>
      <c r="C3204"/>
      <c r="D3204" s="267"/>
    </row>
    <row r="3205" spans="2:4">
      <c r="B3205"/>
      <c r="C3205"/>
      <c r="D3205" s="267"/>
    </row>
    <row r="3206" spans="2:4">
      <c r="B3206"/>
      <c r="C3206"/>
      <c r="D3206" s="267"/>
    </row>
    <row r="3207" spans="2:4">
      <c r="B3207"/>
      <c r="C3207"/>
      <c r="D3207" s="267"/>
    </row>
    <row r="3208" spans="2:4">
      <c r="B3208"/>
      <c r="C3208"/>
      <c r="D3208" s="267"/>
    </row>
    <row r="3209" spans="2:4">
      <c r="B3209"/>
      <c r="C3209"/>
      <c r="D3209" s="267"/>
    </row>
    <row r="3210" spans="2:4">
      <c r="B3210"/>
      <c r="C3210"/>
      <c r="D3210" s="267"/>
    </row>
    <row r="3211" spans="2:4">
      <c r="B3211"/>
      <c r="C3211"/>
      <c r="D3211" s="267"/>
    </row>
    <row r="3212" spans="2:4">
      <c r="B3212"/>
      <c r="C3212"/>
      <c r="D3212" s="267"/>
    </row>
    <row r="3213" spans="2:4">
      <c r="B3213"/>
      <c r="C3213"/>
      <c r="D3213" s="267"/>
    </row>
    <row r="3214" spans="2:4">
      <c r="B3214"/>
      <c r="C3214"/>
      <c r="D3214" s="267"/>
    </row>
    <row r="3215" spans="2:4">
      <c r="B3215"/>
      <c r="C3215"/>
      <c r="D3215" s="267"/>
    </row>
    <row r="3216" spans="2:4">
      <c r="B3216"/>
      <c r="C3216"/>
      <c r="D3216" s="267"/>
    </row>
    <row r="3217" spans="2:4">
      <c r="B3217"/>
      <c r="C3217"/>
      <c r="D3217" s="267"/>
    </row>
    <row r="3218" spans="2:4">
      <c r="B3218"/>
      <c r="C3218"/>
      <c r="D3218" s="267"/>
    </row>
    <row r="3219" spans="2:4">
      <c r="B3219"/>
      <c r="C3219"/>
      <c r="D3219" s="267"/>
    </row>
    <row r="3220" spans="2:4">
      <c r="B3220"/>
      <c r="C3220"/>
      <c r="D3220" s="267"/>
    </row>
    <row r="3221" spans="2:4">
      <c r="B3221"/>
      <c r="C3221"/>
      <c r="D3221" s="267"/>
    </row>
    <row r="3222" spans="2:4">
      <c r="B3222"/>
      <c r="C3222"/>
      <c r="D3222" s="267"/>
    </row>
    <row r="3223" spans="2:4">
      <c r="B3223"/>
      <c r="C3223"/>
      <c r="D3223" s="267"/>
    </row>
    <row r="3224" spans="2:4">
      <c r="B3224"/>
      <c r="C3224"/>
      <c r="D3224" s="267"/>
    </row>
    <row r="3225" spans="2:4">
      <c r="B3225"/>
      <c r="C3225"/>
      <c r="D3225" s="267"/>
    </row>
    <row r="3226" spans="2:4">
      <c r="B3226"/>
      <c r="C3226"/>
      <c r="D3226" s="267"/>
    </row>
    <row r="3227" spans="2:4">
      <c r="B3227"/>
      <c r="C3227"/>
      <c r="D3227" s="267"/>
    </row>
    <row r="3228" spans="2:4">
      <c r="B3228"/>
      <c r="C3228"/>
      <c r="D3228" s="267"/>
    </row>
    <row r="3229" spans="2:4">
      <c r="B3229"/>
      <c r="C3229"/>
      <c r="D3229" s="267"/>
    </row>
    <row r="3230" spans="2:4">
      <c r="B3230"/>
      <c r="C3230"/>
      <c r="D3230" s="267"/>
    </row>
    <row r="3231" spans="2:4">
      <c r="B3231"/>
      <c r="C3231"/>
      <c r="D3231" s="267"/>
    </row>
    <row r="3232" spans="2:4">
      <c r="B3232"/>
      <c r="C3232"/>
      <c r="D3232" s="267"/>
    </row>
    <row r="3233" spans="2:4">
      <c r="B3233"/>
      <c r="C3233"/>
      <c r="D3233" s="267"/>
    </row>
    <row r="3234" spans="2:4">
      <c r="B3234"/>
      <c r="C3234"/>
      <c r="D3234" s="267"/>
    </row>
    <row r="3235" spans="2:4">
      <c r="B3235"/>
      <c r="C3235"/>
      <c r="D3235" s="267"/>
    </row>
    <row r="3236" spans="2:4">
      <c r="B3236"/>
      <c r="C3236"/>
      <c r="D3236" s="267"/>
    </row>
    <row r="3237" spans="2:4">
      <c r="B3237"/>
      <c r="C3237"/>
      <c r="D3237" s="267"/>
    </row>
    <row r="3238" spans="2:4">
      <c r="B3238"/>
      <c r="C3238"/>
      <c r="D3238" s="267"/>
    </row>
    <row r="3239" spans="2:4">
      <c r="B3239"/>
      <c r="C3239"/>
      <c r="D3239" s="267"/>
    </row>
    <row r="3240" spans="2:4">
      <c r="B3240"/>
      <c r="C3240"/>
      <c r="D3240" s="267"/>
    </row>
    <row r="3241" spans="2:4">
      <c r="B3241"/>
      <c r="C3241"/>
      <c r="D3241" s="267"/>
    </row>
    <row r="3242" spans="2:4">
      <c r="B3242"/>
      <c r="C3242"/>
      <c r="D3242" s="267"/>
    </row>
    <row r="3243" spans="2:4">
      <c r="B3243"/>
      <c r="C3243"/>
      <c r="D3243" s="267"/>
    </row>
    <row r="3244" spans="2:4">
      <c r="B3244"/>
      <c r="C3244"/>
      <c r="D3244" s="267"/>
    </row>
    <row r="3245" spans="2:4">
      <c r="B3245"/>
      <c r="C3245"/>
      <c r="D3245" s="267"/>
    </row>
    <row r="3246" spans="2:4">
      <c r="B3246"/>
      <c r="C3246"/>
      <c r="D3246" s="267"/>
    </row>
    <row r="3247" spans="2:4">
      <c r="B3247"/>
      <c r="C3247"/>
      <c r="D3247" s="267"/>
    </row>
    <row r="3248" spans="2:4">
      <c r="B3248"/>
      <c r="C3248"/>
      <c r="D3248" s="267"/>
    </row>
    <row r="3249" spans="2:4">
      <c r="B3249"/>
      <c r="C3249"/>
      <c r="D3249" s="267"/>
    </row>
    <row r="3250" spans="2:4">
      <c r="B3250"/>
      <c r="C3250"/>
      <c r="D3250" s="267"/>
    </row>
    <row r="3251" spans="2:4">
      <c r="B3251"/>
      <c r="C3251"/>
      <c r="D3251" s="267"/>
    </row>
    <row r="3252" spans="2:4">
      <c r="B3252"/>
      <c r="C3252"/>
      <c r="D3252" s="267"/>
    </row>
    <row r="3253" spans="2:4">
      <c r="B3253"/>
      <c r="C3253"/>
      <c r="D3253" s="267"/>
    </row>
    <row r="3254" spans="2:4">
      <c r="B3254"/>
      <c r="C3254"/>
      <c r="D3254" s="267"/>
    </row>
    <row r="3255" spans="2:4">
      <c r="B3255"/>
      <c r="C3255"/>
      <c r="D3255" s="267"/>
    </row>
    <row r="3256" spans="2:4">
      <c r="B3256"/>
      <c r="C3256"/>
      <c r="D3256" s="267"/>
    </row>
    <row r="3257" spans="2:4">
      <c r="B3257"/>
      <c r="C3257"/>
      <c r="D3257" s="267"/>
    </row>
    <row r="3258" spans="2:4">
      <c r="B3258"/>
      <c r="C3258"/>
      <c r="D3258" s="267"/>
    </row>
    <row r="3259" spans="2:4">
      <c r="B3259"/>
      <c r="C3259"/>
      <c r="D3259" s="267"/>
    </row>
    <row r="3260" spans="2:4">
      <c r="B3260"/>
      <c r="C3260"/>
      <c r="D3260" s="267"/>
    </row>
    <row r="3261" spans="2:4">
      <c r="B3261"/>
      <c r="C3261"/>
      <c r="D3261" s="267"/>
    </row>
    <row r="3262" spans="2:4">
      <c r="B3262"/>
      <c r="C3262"/>
      <c r="D3262" s="267"/>
    </row>
    <row r="3263" spans="2:4">
      <c r="B3263"/>
      <c r="C3263"/>
      <c r="D3263" s="267"/>
    </row>
    <row r="3264" spans="2:4">
      <c r="B3264"/>
      <c r="C3264"/>
      <c r="D3264" s="267"/>
    </row>
    <row r="3265" spans="2:4">
      <c r="B3265"/>
      <c r="C3265"/>
      <c r="D3265" s="267"/>
    </row>
    <row r="3266" spans="2:4">
      <c r="B3266"/>
      <c r="C3266"/>
      <c r="D3266" s="267"/>
    </row>
    <row r="3267" spans="2:4">
      <c r="B3267"/>
      <c r="C3267"/>
      <c r="D3267" s="267"/>
    </row>
    <row r="3268" spans="2:4">
      <c r="B3268"/>
      <c r="C3268"/>
      <c r="D3268" s="267"/>
    </row>
    <row r="3269" spans="2:4">
      <c r="B3269"/>
      <c r="C3269"/>
      <c r="D3269" s="267"/>
    </row>
    <row r="3270" spans="2:4">
      <c r="B3270"/>
      <c r="C3270"/>
      <c r="D3270" s="267"/>
    </row>
    <row r="3271" spans="2:4">
      <c r="B3271"/>
      <c r="C3271"/>
      <c r="D3271" s="267"/>
    </row>
    <row r="3272" spans="2:4">
      <c r="B3272"/>
      <c r="C3272"/>
      <c r="D3272" s="267"/>
    </row>
    <row r="3273" spans="2:4">
      <c r="B3273"/>
      <c r="C3273"/>
      <c r="D3273" s="267"/>
    </row>
    <row r="3274" spans="2:4">
      <c r="B3274"/>
      <c r="C3274"/>
      <c r="D3274" s="267"/>
    </row>
    <row r="3275" spans="2:4">
      <c r="B3275"/>
      <c r="C3275"/>
      <c r="D3275" s="267"/>
    </row>
    <row r="3276" spans="2:4">
      <c r="B3276"/>
      <c r="C3276"/>
      <c r="D3276" s="267"/>
    </row>
    <row r="3277" spans="2:4">
      <c r="B3277"/>
      <c r="C3277"/>
      <c r="D3277" s="267"/>
    </row>
    <row r="3278" spans="2:4">
      <c r="B3278"/>
      <c r="C3278"/>
      <c r="D3278" s="267"/>
    </row>
    <row r="3279" spans="2:4">
      <c r="B3279"/>
      <c r="C3279"/>
      <c r="D3279" s="267"/>
    </row>
    <row r="3280" spans="2:4">
      <c r="B3280"/>
      <c r="C3280"/>
      <c r="D3280" s="267"/>
    </row>
    <row r="3281" spans="2:4">
      <c r="B3281"/>
      <c r="C3281"/>
      <c r="D3281" s="267"/>
    </row>
    <row r="3282" spans="2:4">
      <c r="B3282"/>
      <c r="C3282"/>
      <c r="D3282" s="267"/>
    </row>
    <row r="3283" spans="2:4">
      <c r="B3283"/>
      <c r="C3283"/>
      <c r="D3283" s="267"/>
    </row>
    <row r="3284" spans="2:4">
      <c r="B3284"/>
      <c r="C3284"/>
      <c r="D3284" s="267"/>
    </row>
    <row r="3285" spans="2:4">
      <c r="B3285"/>
      <c r="C3285"/>
      <c r="D3285" s="267"/>
    </row>
    <row r="3286" spans="2:4">
      <c r="B3286"/>
      <c r="C3286"/>
      <c r="D3286" s="267"/>
    </row>
    <row r="3287" spans="2:4">
      <c r="B3287"/>
      <c r="C3287"/>
      <c r="D3287" s="267"/>
    </row>
    <row r="3288" spans="2:4">
      <c r="B3288"/>
      <c r="C3288"/>
      <c r="D3288" s="267"/>
    </row>
    <row r="3289" spans="2:4">
      <c r="B3289"/>
      <c r="C3289"/>
      <c r="D3289" s="267"/>
    </row>
    <row r="3290" spans="2:4">
      <c r="B3290"/>
      <c r="C3290"/>
      <c r="D3290" s="267"/>
    </row>
    <row r="3291" spans="2:4">
      <c r="B3291"/>
      <c r="C3291"/>
      <c r="D3291" s="267"/>
    </row>
    <row r="3292" spans="2:4">
      <c r="B3292"/>
      <c r="C3292"/>
      <c r="D3292" s="267"/>
    </row>
    <row r="3293" spans="2:4">
      <c r="B3293"/>
      <c r="C3293"/>
      <c r="D3293" s="267"/>
    </row>
    <row r="3294" spans="2:4">
      <c r="B3294"/>
      <c r="C3294"/>
      <c r="D3294" s="267"/>
    </row>
    <row r="3295" spans="2:4">
      <c r="B3295"/>
      <c r="C3295"/>
      <c r="D3295" s="267"/>
    </row>
    <row r="3296" spans="2:4">
      <c r="B3296"/>
      <c r="C3296"/>
      <c r="D3296" s="267"/>
    </row>
    <row r="3297" spans="2:4">
      <c r="B3297"/>
      <c r="C3297"/>
      <c r="D3297" s="267"/>
    </row>
    <row r="3298" spans="2:4">
      <c r="B3298"/>
      <c r="C3298"/>
      <c r="D3298" s="267"/>
    </row>
    <row r="3299" spans="2:4">
      <c r="B3299"/>
      <c r="C3299"/>
      <c r="D3299" s="267"/>
    </row>
    <row r="3300" spans="2:4">
      <c r="B3300"/>
      <c r="C3300"/>
      <c r="D3300" s="267"/>
    </row>
    <row r="3301" spans="2:4">
      <c r="B3301"/>
      <c r="C3301"/>
      <c r="D3301" s="267"/>
    </row>
    <row r="3302" spans="2:4">
      <c r="B3302"/>
      <c r="C3302"/>
      <c r="D3302" s="267"/>
    </row>
    <row r="3303" spans="2:4">
      <c r="B3303"/>
      <c r="C3303"/>
      <c r="D3303" s="267"/>
    </row>
    <row r="3304" spans="2:4">
      <c r="B3304"/>
      <c r="C3304"/>
      <c r="D3304" s="267"/>
    </row>
    <row r="3305" spans="2:4">
      <c r="B3305"/>
      <c r="C3305"/>
      <c r="D3305" s="267"/>
    </row>
    <row r="3306" spans="2:4">
      <c r="B3306"/>
      <c r="C3306"/>
      <c r="D3306" s="267"/>
    </row>
    <row r="3307" spans="2:4">
      <c r="B3307"/>
      <c r="C3307"/>
      <c r="D3307" s="267"/>
    </row>
    <row r="3308" spans="2:4">
      <c r="B3308"/>
      <c r="C3308"/>
      <c r="D3308" s="267"/>
    </row>
    <row r="3309" spans="2:4">
      <c r="B3309"/>
      <c r="C3309"/>
      <c r="D3309" s="267"/>
    </row>
    <row r="3310" spans="2:4">
      <c r="B3310"/>
      <c r="C3310"/>
      <c r="D3310" s="267"/>
    </row>
    <row r="3311" spans="2:4">
      <c r="B3311"/>
      <c r="C3311"/>
      <c r="D3311" s="267"/>
    </row>
    <row r="3312" spans="2:4">
      <c r="B3312"/>
      <c r="C3312"/>
      <c r="D3312" s="267"/>
    </row>
    <row r="3313" spans="2:4">
      <c r="B3313"/>
      <c r="C3313"/>
      <c r="D3313" s="267"/>
    </row>
    <row r="3314" spans="2:4">
      <c r="B3314"/>
      <c r="C3314"/>
      <c r="D3314" s="267"/>
    </row>
    <row r="3315" spans="2:4">
      <c r="B3315"/>
      <c r="C3315"/>
      <c r="D3315" s="267"/>
    </row>
    <row r="3316" spans="2:4">
      <c r="B3316"/>
      <c r="C3316"/>
      <c r="D3316" s="267"/>
    </row>
    <row r="3317" spans="2:4">
      <c r="B3317"/>
      <c r="C3317"/>
      <c r="D3317" s="267"/>
    </row>
    <row r="3318" spans="2:4">
      <c r="B3318"/>
      <c r="C3318"/>
      <c r="D3318" s="267"/>
    </row>
    <row r="3319" spans="2:4">
      <c r="B3319"/>
      <c r="C3319"/>
      <c r="D3319" s="267"/>
    </row>
    <row r="3320" spans="2:4">
      <c r="B3320"/>
      <c r="C3320"/>
      <c r="D3320" s="267"/>
    </row>
    <row r="3321" spans="2:4">
      <c r="B3321"/>
      <c r="C3321"/>
      <c r="D3321" s="267"/>
    </row>
    <row r="3322" spans="2:4">
      <c r="B3322"/>
      <c r="C3322"/>
      <c r="D3322" s="267"/>
    </row>
    <row r="3323" spans="2:4">
      <c r="B3323"/>
      <c r="C3323"/>
      <c r="D3323" s="267"/>
    </row>
    <row r="3324" spans="2:4">
      <c r="B3324"/>
      <c r="C3324"/>
      <c r="D3324" s="267"/>
    </row>
    <row r="3325" spans="2:4">
      <c r="B3325"/>
      <c r="C3325"/>
      <c r="D3325" s="267"/>
    </row>
    <row r="3326" spans="2:4">
      <c r="B3326"/>
      <c r="C3326"/>
      <c r="D3326" s="267"/>
    </row>
    <row r="3327" spans="2:4">
      <c r="B3327"/>
      <c r="C3327"/>
      <c r="D3327" s="267"/>
    </row>
    <row r="3328" spans="2:4">
      <c r="B3328"/>
      <c r="C3328"/>
      <c r="D3328" s="267"/>
    </row>
    <row r="3329" spans="2:4">
      <c r="B3329"/>
      <c r="C3329"/>
      <c r="D3329" s="267"/>
    </row>
    <row r="3330" spans="2:4">
      <c r="B3330"/>
      <c r="C3330"/>
      <c r="D3330" s="267"/>
    </row>
    <row r="3331" spans="2:4">
      <c r="B3331"/>
      <c r="C3331"/>
      <c r="D3331" s="267"/>
    </row>
    <row r="3332" spans="2:4">
      <c r="B3332"/>
      <c r="C3332"/>
      <c r="D3332" s="267"/>
    </row>
    <row r="3333" spans="2:4">
      <c r="B3333"/>
      <c r="C3333"/>
      <c r="D3333" s="267"/>
    </row>
    <row r="3334" spans="2:4">
      <c r="B3334"/>
      <c r="C3334"/>
      <c r="D3334" s="267"/>
    </row>
    <row r="3335" spans="2:4">
      <c r="B3335"/>
      <c r="C3335"/>
      <c r="D3335" s="267"/>
    </row>
    <row r="3336" spans="2:4">
      <c r="B3336"/>
      <c r="C3336"/>
      <c r="D3336" s="267"/>
    </row>
    <row r="3337" spans="2:4">
      <c r="B3337"/>
      <c r="C3337"/>
      <c r="D3337" s="267"/>
    </row>
    <row r="3338" spans="2:4">
      <c r="B3338"/>
      <c r="C3338"/>
      <c r="D3338" s="267"/>
    </row>
    <row r="3339" spans="2:4">
      <c r="B3339"/>
      <c r="C3339"/>
      <c r="D3339" s="267"/>
    </row>
    <row r="3340" spans="2:4">
      <c r="B3340"/>
      <c r="C3340"/>
      <c r="D3340" s="267"/>
    </row>
    <row r="3341" spans="2:4">
      <c r="B3341"/>
      <c r="C3341"/>
      <c r="D3341" s="267"/>
    </row>
    <row r="3342" spans="2:4">
      <c r="B3342"/>
      <c r="C3342"/>
      <c r="D3342" s="267"/>
    </row>
    <row r="3343" spans="2:4">
      <c r="B3343"/>
      <c r="C3343"/>
      <c r="D3343" s="267"/>
    </row>
    <row r="3344" spans="2:4">
      <c r="B3344"/>
      <c r="C3344"/>
      <c r="D3344" s="267"/>
    </row>
    <row r="3345" spans="2:4">
      <c r="B3345"/>
      <c r="C3345"/>
      <c r="D3345" s="267"/>
    </row>
    <row r="3346" spans="2:4">
      <c r="B3346"/>
      <c r="C3346"/>
      <c r="D3346" s="267"/>
    </row>
    <row r="3347" spans="2:4">
      <c r="B3347"/>
      <c r="C3347"/>
      <c r="D3347" s="267"/>
    </row>
    <row r="3348" spans="2:4">
      <c r="B3348"/>
      <c r="C3348"/>
      <c r="D3348" s="267"/>
    </row>
    <row r="3349" spans="2:4">
      <c r="B3349"/>
      <c r="C3349"/>
      <c r="D3349" s="267"/>
    </row>
    <row r="3350" spans="2:4">
      <c r="B3350"/>
      <c r="C3350"/>
      <c r="D3350" s="267"/>
    </row>
    <row r="3351" spans="2:4">
      <c r="B3351"/>
      <c r="C3351"/>
      <c r="D3351" s="267"/>
    </row>
    <row r="3352" spans="2:4">
      <c r="B3352"/>
      <c r="C3352"/>
      <c r="D3352" s="267"/>
    </row>
    <row r="3353" spans="2:4">
      <c r="B3353"/>
      <c r="C3353"/>
      <c r="D3353" s="267"/>
    </row>
    <row r="3354" spans="2:4">
      <c r="B3354"/>
      <c r="C3354"/>
      <c r="D3354" s="267"/>
    </row>
    <row r="3355" spans="2:4">
      <c r="B3355"/>
      <c r="C3355"/>
      <c r="D3355" s="267"/>
    </row>
    <row r="3356" spans="2:4">
      <c r="B3356"/>
      <c r="C3356"/>
      <c r="D3356" s="267"/>
    </row>
    <row r="3357" spans="2:4">
      <c r="B3357"/>
      <c r="C3357"/>
      <c r="D3357" s="267"/>
    </row>
    <row r="3358" spans="2:4">
      <c r="B3358"/>
      <c r="C3358"/>
      <c r="D3358" s="267"/>
    </row>
    <row r="3359" spans="2:4">
      <c r="B3359"/>
      <c r="C3359"/>
      <c r="D3359" s="267"/>
    </row>
    <row r="3360" spans="2:4">
      <c r="B3360"/>
      <c r="C3360"/>
      <c r="D3360" s="267"/>
    </row>
    <row r="3361" spans="2:4">
      <c r="B3361"/>
      <c r="C3361"/>
      <c r="D3361" s="267"/>
    </row>
    <row r="3362" spans="2:4">
      <c r="B3362"/>
      <c r="C3362"/>
      <c r="D3362" s="267"/>
    </row>
    <row r="3363" spans="2:4">
      <c r="B3363"/>
      <c r="C3363"/>
      <c r="D3363" s="267"/>
    </row>
    <row r="3364" spans="2:4">
      <c r="B3364"/>
      <c r="C3364"/>
      <c r="D3364" s="267"/>
    </row>
    <row r="3365" spans="2:4">
      <c r="B3365"/>
      <c r="C3365"/>
      <c r="D3365" s="267"/>
    </row>
    <row r="3366" spans="2:4">
      <c r="B3366"/>
      <c r="C3366"/>
      <c r="D3366" s="267"/>
    </row>
    <row r="3367" spans="2:4">
      <c r="B3367"/>
      <c r="C3367"/>
      <c r="D3367" s="267"/>
    </row>
    <row r="3368" spans="2:4">
      <c r="B3368"/>
      <c r="C3368"/>
      <c r="D3368" s="267"/>
    </row>
    <row r="3369" spans="2:4">
      <c r="B3369"/>
      <c r="C3369"/>
      <c r="D3369" s="267"/>
    </row>
    <row r="3370" spans="2:4">
      <c r="B3370"/>
      <c r="C3370"/>
      <c r="D3370" s="267"/>
    </row>
    <row r="3371" spans="2:4">
      <c r="B3371"/>
      <c r="C3371"/>
      <c r="D3371" s="267"/>
    </row>
    <row r="3372" spans="2:4">
      <c r="B3372"/>
      <c r="C3372"/>
      <c r="D3372" s="267"/>
    </row>
    <row r="3373" spans="2:4">
      <c r="B3373"/>
      <c r="C3373"/>
      <c r="D3373" s="267"/>
    </row>
    <row r="3374" spans="2:4">
      <c r="B3374"/>
      <c r="C3374"/>
      <c r="D3374" s="267"/>
    </row>
    <row r="3375" spans="2:4">
      <c r="B3375"/>
      <c r="C3375"/>
      <c r="D3375" s="267"/>
    </row>
    <row r="3376" spans="2:4">
      <c r="B3376"/>
      <c r="C3376"/>
      <c r="D3376" s="267"/>
    </row>
    <row r="3377" spans="2:4">
      <c r="B3377"/>
      <c r="C3377"/>
      <c r="D3377" s="267"/>
    </row>
    <row r="3378" spans="2:4">
      <c r="B3378"/>
      <c r="C3378"/>
      <c r="D3378" s="267"/>
    </row>
    <row r="3379" spans="2:4">
      <c r="B3379"/>
      <c r="C3379"/>
      <c r="D3379" s="267"/>
    </row>
    <row r="3380" spans="2:4">
      <c r="B3380"/>
      <c r="C3380"/>
      <c r="D3380" s="267"/>
    </row>
    <row r="3381" spans="2:4">
      <c r="B3381"/>
      <c r="C3381"/>
      <c r="D3381" s="267"/>
    </row>
    <row r="3382" spans="2:4">
      <c r="B3382"/>
      <c r="C3382"/>
      <c r="D3382" s="267"/>
    </row>
    <row r="3383" spans="2:4">
      <c r="B3383"/>
      <c r="C3383"/>
      <c r="D3383" s="267"/>
    </row>
    <row r="3384" spans="2:4">
      <c r="B3384"/>
      <c r="C3384"/>
      <c r="D3384" s="267"/>
    </row>
    <row r="3385" spans="2:4">
      <c r="B3385"/>
      <c r="C3385"/>
      <c r="D3385" s="267"/>
    </row>
    <row r="3386" spans="2:4">
      <c r="B3386"/>
      <c r="C3386"/>
      <c r="D3386" s="267"/>
    </row>
    <row r="3387" spans="2:4">
      <c r="B3387"/>
      <c r="C3387"/>
      <c r="D3387" s="267"/>
    </row>
    <row r="3388" spans="2:4">
      <c r="B3388"/>
      <c r="C3388"/>
      <c r="D3388" s="267"/>
    </row>
    <row r="3389" spans="2:4">
      <c r="B3389"/>
      <c r="C3389"/>
      <c r="D3389" s="267"/>
    </row>
    <row r="3390" spans="2:4">
      <c r="B3390"/>
      <c r="C3390"/>
      <c r="D3390" s="267"/>
    </row>
    <row r="3391" spans="2:4">
      <c r="B3391"/>
      <c r="C3391"/>
      <c r="D3391" s="267"/>
    </row>
    <row r="3392" spans="2:4">
      <c r="B3392"/>
      <c r="C3392"/>
      <c r="D3392" s="267"/>
    </row>
    <row r="3393" spans="2:4">
      <c r="B3393"/>
      <c r="C3393"/>
      <c r="D3393" s="267"/>
    </row>
    <row r="3394" spans="2:4">
      <c r="B3394"/>
      <c r="C3394"/>
      <c r="D3394" s="267"/>
    </row>
    <row r="3395" spans="2:4">
      <c r="B3395"/>
      <c r="C3395"/>
      <c r="D3395" s="267"/>
    </row>
    <row r="3396" spans="2:4">
      <c r="B3396"/>
      <c r="C3396"/>
      <c r="D3396" s="267"/>
    </row>
    <row r="3397" spans="2:4">
      <c r="B3397"/>
      <c r="C3397"/>
      <c r="D3397" s="267"/>
    </row>
    <row r="3398" spans="2:4">
      <c r="B3398"/>
      <c r="C3398"/>
      <c r="D3398" s="267"/>
    </row>
    <row r="3399" spans="2:4">
      <c r="B3399"/>
      <c r="C3399"/>
      <c r="D3399" s="267"/>
    </row>
    <row r="3400" spans="2:4">
      <c r="B3400"/>
      <c r="C3400"/>
      <c r="D3400" s="267"/>
    </row>
    <row r="3401" spans="2:4">
      <c r="B3401"/>
      <c r="C3401"/>
      <c r="D3401" s="267"/>
    </row>
    <row r="3402" spans="2:4">
      <c r="B3402"/>
      <c r="C3402"/>
      <c r="D3402" s="267"/>
    </row>
    <row r="3403" spans="2:4">
      <c r="B3403"/>
      <c r="C3403"/>
      <c r="D3403" s="267"/>
    </row>
    <row r="3404" spans="2:4">
      <c r="B3404"/>
      <c r="C3404"/>
      <c r="D3404" s="267"/>
    </row>
    <row r="3405" spans="2:4">
      <c r="B3405"/>
      <c r="C3405"/>
      <c r="D3405" s="267"/>
    </row>
    <row r="3406" spans="2:4">
      <c r="B3406"/>
      <c r="C3406"/>
      <c r="D3406" s="267"/>
    </row>
    <row r="3407" spans="2:4">
      <c r="B3407"/>
      <c r="C3407"/>
      <c r="D3407" s="267"/>
    </row>
    <row r="3408" spans="2:4">
      <c r="B3408"/>
      <c r="C3408"/>
      <c r="D3408" s="267"/>
    </row>
    <row r="3409" spans="2:4">
      <c r="B3409"/>
      <c r="C3409"/>
      <c r="D3409" s="267"/>
    </row>
    <row r="3410" spans="2:4">
      <c r="B3410"/>
      <c r="C3410"/>
      <c r="D3410" s="267"/>
    </row>
    <row r="3411" spans="2:4">
      <c r="B3411"/>
      <c r="C3411"/>
      <c r="D3411" s="267"/>
    </row>
    <row r="3412" spans="2:4">
      <c r="B3412"/>
      <c r="C3412"/>
      <c r="D3412" s="267"/>
    </row>
    <row r="3413" spans="2:4">
      <c r="B3413"/>
      <c r="C3413"/>
      <c r="D3413" s="267"/>
    </row>
    <row r="3414" spans="2:4">
      <c r="B3414"/>
      <c r="C3414"/>
      <c r="D3414" s="267"/>
    </row>
    <row r="3415" spans="2:4">
      <c r="B3415"/>
      <c r="C3415"/>
      <c r="D3415" s="267"/>
    </row>
    <row r="3416" spans="2:4">
      <c r="B3416"/>
      <c r="C3416"/>
      <c r="D3416" s="267"/>
    </row>
    <row r="3417" spans="2:4">
      <c r="B3417"/>
      <c r="C3417"/>
      <c r="D3417" s="267"/>
    </row>
    <row r="3418" spans="2:4">
      <c r="B3418"/>
      <c r="C3418"/>
      <c r="D3418" s="267"/>
    </row>
    <row r="3419" spans="2:4">
      <c r="B3419"/>
      <c r="C3419"/>
      <c r="D3419" s="267"/>
    </row>
    <row r="3420" spans="2:4">
      <c r="B3420"/>
      <c r="C3420"/>
      <c r="D3420" s="267"/>
    </row>
    <row r="3421" spans="2:4">
      <c r="B3421"/>
      <c r="C3421"/>
      <c r="D3421" s="267"/>
    </row>
    <row r="3422" spans="2:4">
      <c r="B3422"/>
      <c r="C3422"/>
      <c r="D3422" s="267"/>
    </row>
    <row r="3423" spans="2:4">
      <c r="B3423"/>
      <c r="C3423"/>
      <c r="D3423" s="267"/>
    </row>
    <row r="3424" spans="2:4">
      <c r="B3424"/>
      <c r="C3424"/>
      <c r="D3424" s="267"/>
    </row>
    <row r="3425" spans="2:4">
      <c r="B3425"/>
      <c r="C3425"/>
      <c r="D3425" s="267"/>
    </row>
    <row r="3426" spans="2:4">
      <c r="B3426"/>
      <c r="C3426"/>
      <c r="D3426" s="267"/>
    </row>
    <row r="3427" spans="2:4">
      <c r="B3427"/>
      <c r="C3427"/>
      <c r="D3427" s="267"/>
    </row>
    <row r="3428" spans="2:4">
      <c r="B3428"/>
      <c r="C3428"/>
      <c r="D3428" s="267"/>
    </row>
    <row r="3429" spans="2:4">
      <c r="B3429"/>
      <c r="C3429"/>
      <c r="D3429" s="267"/>
    </row>
    <row r="3430" spans="2:4">
      <c r="B3430"/>
      <c r="C3430"/>
      <c r="D3430" s="267"/>
    </row>
    <row r="3431" spans="2:4">
      <c r="B3431"/>
      <c r="C3431"/>
      <c r="D3431" s="267"/>
    </row>
    <row r="3432" spans="2:4">
      <c r="B3432"/>
      <c r="C3432"/>
      <c r="D3432" s="267"/>
    </row>
    <row r="3433" spans="2:4">
      <c r="B3433"/>
      <c r="C3433"/>
      <c r="D3433" s="267"/>
    </row>
    <row r="3434" spans="2:4">
      <c r="B3434"/>
      <c r="C3434"/>
      <c r="D3434" s="267"/>
    </row>
    <row r="3435" spans="2:4">
      <c r="B3435"/>
      <c r="C3435"/>
      <c r="D3435" s="267"/>
    </row>
    <row r="3436" spans="2:4">
      <c r="B3436"/>
      <c r="C3436"/>
      <c r="D3436" s="267"/>
    </row>
    <row r="3437" spans="2:4">
      <c r="B3437"/>
      <c r="C3437"/>
      <c r="D3437" s="267"/>
    </row>
    <row r="3438" spans="2:4">
      <c r="B3438"/>
      <c r="C3438"/>
      <c r="D3438" s="267"/>
    </row>
    <row r="3439" spans="2:4">
      <c r="B3439"/>
      <c r="C3439"/>
      <c r="D3439" s="267"/>
    </row>
    <row r="3440" spans="2:4">
      <c r="B3440"/>
      <c r="C3440"/>
      <c r="D3440" s="267"/>
    </row>
    <row r="3441" spans="2:4">
      <c r="B3441"/>
      <c r="C3441"/>
      <c r="D3441" s="267"/>
    </row>
    <row r="3442" spans="2:4">
      <c r="B3442"/>
      <c r="C3442"/>
      <c r="D3442" s="267"/>
    </row>
    <row r="3443" spans="2:4">
      <c r="B3443"/>
      <c r="C3443"/>
      <c r="D3443" s="267"/>
    </row>
    <row r="3444" spans="2:4">
      <c r="B3444"/>
      <c r="C3444"/>
      <c r="D3444" s="267"/>
    </row>
    <row r="3445" spans="2:4">
      <c r="B3445"/>
      <c r="C3445"/>
      <c r="D3445" s="267"/>
    </row>
    <row r="3446" spans="2:4">
      <c r="B3446"/>
      <c r="C3446"/>
      <c r="D3446" s="267"/>
    </row>
    <row r="3447" spans="2:4">
      <c r="B3447"/>
      <c r="C3447"/>
      <c r="D3447" s="267"/>
    </row>
    <row r="3448" spans="2:4">
      <c r="B3448"/>
      <c r="C3448"/>
      <c r="D3448" s="267"/>
    </row>
    <row r="3449" spans="2:4">
      <c r="B3449"/>
      <c r="C3449"/>
      <c r="D3449" s="267"/>
    </row>
    <row r="3450" spans="2:4">
      <c r="B3450"/>
      <c r="C3450"/>
      <c r="D3450" s="267"/>
    </row>
    <row r="3451" spans="2:4">
      <c r="B3451"/>
      <c r="C3451"/>
      <c r="D3451" s="267"/>
    </row>
    <row r="3452" spans="2:4">
      <c r="B3452"/>
      <c r="C3452"/>
      <c r="D3452" s="267"/>
    </row>
    <row r="3453" spans="2:4">
      <c r="B3453"/>
      <c r="C3453"/>
      <c r="D3453" s="267"/>
    </row>
    <row r="3454" spans="2:4">
      <c r="B3454"/>
      <c r="C3454"/>
      <c r="D3454" s="267"/>
    </row>
    <row r="3455" spans="2:4">
      <c r="B3455"/>
      <c r="C3455"/>
      <c r="D3455" s="267"/>
    </row>
    <row r="3456" spans="2:4">
      <c r="B3456"/>
      <c r="C3456"/>
      <c r="D3456" s="267"/>
    </row>
    <row r="3457" spans="2:4">
      <c r="B3457"/>
      <c r="C3457"/>
      <c r="D3457" s="267"/>
    </row>
    <row r="3458" spans="2:4">
      <c r="B3458"/>
      <c r="C3458"/>
      <c r="D3458" s="267"/>
    </row>
    <row r="3459" spans="2:4">
      <c r="B3459"/>
      <c r="C3459"/>
      <c r="D3459" s="267"/>
    </row>
    <row r="3460" spans="2:4">
      <c r="B3460"/>
      <c r="C3460"/>
      <c r="D3460" s="267"/>
    </row>
    <row r="3461" spans="2:4">
      <c r="B3461"/>
      <c r="C3461"/>
      <c r="D3461" s="267"/>
    </row>
    <row r="3462" spans="2:4">
      <c r="B3462"/>
      <c r="C3462"/>
      <c r="D3462" s="267"/>
    </row>
    <row r="3463" spans="2:4">
      <c r="B3463"/>
      <c r="C3463"/>
      <c r="D3463" s="267"/>
    </row>
    <row r="3464" spans="2:4">
      <c r="B3464"/>
      <c r="C3464"/>
      <c r="D3464" s="267"/>
    </row>
    <row r="3465" spans="2:4">
      <c r="B3465"/>
      <c r="C3465"/>
      <c r="D3465" s="267"/>
    </row>
    <row r="3466" spans="2:4">
      <c r="B3466"/>
      <c r="C3466"/>
      <c r="D3466" s="267"/>
    </row>
    <row r="3467" spans="2:4">
      <c r="B3467"/>
      <c r="C3467"/>
      <c r="D3467" s="267"/>
    </row>
    <row r="3468" spans="2:4">
      <c r="B3468"/>
      <c r="C3468"/>
      <c r="D3468" s="267"/>
    </row>
    <row r="3469" spans="2:4">
      <c r="B3469"/>
      <c r="C3469"/>
      <c r="D3469" s="267"/>
    </row>
    <row r="3470" spans="2:4">
      <c r="B3470"/>
      <c r="C3470"/>
      <c r="D3470" s="267"/>
    </row>
    <row r="3471" spans="2:4">
      <c r="B3471"/>
      <c r="C3471"/>
      <c r="D3471" s="267"/>
    </row>
    <row r="3472" spans="2:4">
      <c r="B3472"/>
      <c r="C3472"/>
      <c r="D3472" s="267"/>
    </row>
    <row r="3473" spans="2:4">
      <c r="B3473"/>
      <c r="C3473"/>
      <c r="D3473" s="267"/>
    </row>
    <row r="3474" spans="2:4">
      <c r="B3474"/>
      <c r="C3474"/>
      <c r="D3474" s="267"/>
    </row>
    <row r="3475" spans="2:4">
      <c r="B3475"/>
      <c r="C3475"/>
      <c r="D3475" s="267"/>
    </row>
    <row r="3476" spans="2:4">
      <c r="B3476"/>
      <c r="C3476"/>
      <c r="D3476" s="267"/>
    </row>
    <row r="3477" spans="2:4">
      <c r="B3477"/>
      <c r="C3477"/>
      <c r="D3477" s="267"/>
    </row>
    <row r="3478" spans="2:4">
      <c r="B3478"/>
      <c r="C3478"/>
      <c r="D3478" s="267"/>
    </row>
    <row r="3479" spans="2:4">
      <c r="B3479"/>
      <c r="C3479"/>
      <c r="D3479" s="267"/>
    </row>
    <row r="3480" spans="2:4">
      <c r="B3480"/>
      <c r="C3480"/>
      <c r="D3480" s="267"/>
    </row>
    <row r="3481" spans="2:4">
      <c r="B3481"/>
      <c r="C3481"/>
      <c r="D3481" s="267"/>
    </row>
    <row r="3482" spans="2:4">
      <c r="B3482"/>
      <c r="C3482"/>
      <c r="D3482" s="267"/>
    </row>
    <row r="3483" spans="2:4">
      <c r="B3483"/>
      <c r="C3483"/>
      <c r="D3483" s="267"/>
    </row>
    <row r="3484" spans="2:4">
      <c r="B3484"/>
      <c r="C3484"/>
      <c r="D3484" s="267"/>
    </row>
    <row r="3485" spans="2:4">
      <c r="B3485"/>
      <c r="C3485"/>
      <c r="D3485" s="267"/>
    </row>
    <row r="3486" spans="2:4">
      <c r="B3486"/>
      <c r="C3486"/>
      <c r="D3486" s="267"/>
    </row>
    <row r="3487" spans="2:4">
      <c r="B3487"/>
      <c r="C3487"/>
      <c r="D3487" s="267"/>
    </row>
    <row r="3488" spans="2:4">
      <c r="B3488"/>
      <c r="C3488"/>
      <c r="D3488" s="267"/>
    </row>
    <row r="3489" spans="2:4">
      <c r="B3489"/>
      <c r="C3489"/>
      <c r="D3489" s="267"/>
    </row>
    <row r="3490" spans="2:4">
      <c r="B3490"/>
      <c r="C3490"/>
      <c r="D3490" s="267"/>
    </row>
    <row r="3491" spans="2:4">
      <c r="B3491"/>
      <c r="C3491"/>
      <c r="D3491" s="267"/>
    </row>
    <row r="3492" spans="2:4">
      <c r="B3492"/>
      <c r="C3492"/>
      <c r="D3492" s="267"/>
    </row>
    <row r="3493" spans="2:4">
      <c r="B3493"/>
      <c r="C3493"/>
      <c r="D3493" s="267"/>
    </row>
    <row r="3494" spans="2:4">
      <c r="B3494"/>
      <c r="C3494"/>
      <c r="D3494" s="267"/>
    </row>
    <row r="3495" spans="2:4">
      <c r="B3495"/>
      <c r="C3495"/>
      <c r="D3495" s="267"/>
    </row>
    <row r="3496" spans="2:4">
      <c r="B3496"/>
      <c r="C3496"/>
      <c r="D3496" s="267"/>
    </row>
    <row r="3497" spans="2:4">
      <c r="B3497"/>
      <c r="C3497"/>
      <c r="D3497" s="267"/>
    </row>
    <row r="3498" spans="2:4">
      <c r="B3498"/>
      <c r="C3498"/>
      <c r="D3498" s="267"/>
    </row>
    <row r="3499" spans="2:4">
      <c r="B3499"/>
      <c r="C3499"/>
      <c r="D3499" s="267"/>
    </row>
    <row r="3500" spans="2:4">
      <c r="B3500"/>
      <c r="C3500"/>
      <c r="D3500" s="267"/>
    </row>
    <row r="3501" spans="2:4">
      <c r="B3501"/>
      <c r="C3501"/>
      <c r="D3501" s="267"/>
    </row>
    <row r="3502" spans="2:4">
      <c r="B3502"/>
      <c r="C3502"/>
      <c r="D3502" s="267"/>
    </row>
    <row r="3503" spans="2:4">
      <c r="B3503"/>
      <c r="C3503"/>
      <c r="D3503" s="267"/>
    </row>
    <row r="3504" spans="2:4">
      <c r="B3504"/>
      <c r="C3504"/>
      <c r="D3504" s="267"/>
    </row>
    <row r="3505" spans="2:4">
      <c r="B3505"/>
      <c r="C3505"/>
      <c r="D3505" s="267"/>
    </row>
    <row r="3506" spans="2:4">
      <c r="B3506"/>
      <c r="C3506"/>
      <c r="D3506" s="267"/>
    </row>
    <row r="3507" spans="2:4">
      <c r="B3507"/>
      <c r="C3507"/>
      <c r="D3507" s="267"/>
    </row>
    <row r="3508" spans="2:4">
      <c r="B3508"/>
      <c r="C3508"/>
      <c r="D3508" s="267"/>
    </row>
    <row r="3509" spans="2:4">
      <c r="B3509"/>
      <c r="C3509"/>
      <c r="D3509" s="267"/>
    </row>
    <row r="3510" spans="2:4">
      <c r="B3510"/>
      <c r="C3510"/>
      <c r="D3510" s="267"/>
    </row>
    <row r="3511" spans="2:4">
      <c r="B3511"/>
      <c r="C3511"/>
      <c r="D3511" s="267"/>
    </row>
    <row r="3512" spans="2:4">
      <c r="B3512"/>
      <c r="C3512"/>
      <c r="D3512" s="267"/>
    </row>
    <row r="3513" spans="2:4">
      <c r="B3513"/>
      <c r="C3513"/>
      <c r="D3513" s="267"/>
    </row>
    <row r="3514" spans="2:4">
      <c r="B3514"/>
      <c r="C3514"/>
      <c r="D3514" s="267"/>
    </row>
    <row r="3515" spans="2:4">
      <c r="B3515"/>
      <c r="C3515"/>
      <c r="D3515" s="267"/>
    </row>
    <row r="3516" spans="2:4">
      <c r="B3516"/>
      <c r="C3516"/>
      <c r="D3516" s="267"/>
    </row>
    <row r="3517" spans="2:4">
      <c r="B3517"/>
      <c r="C3517"/>
      <c r="D3517" s="267"/>
    </row>
    <row r="3518" spans="2:4">
      <c r="B3518"/>
      <c r="C3518"/>
      <c r="D3518" s="267"/>
    </row>
    <row r="3519" spans="2:4">
      <c r="B3519"/>
      <c r="C3519"/>
      <c r="D3519" s="267"/>
    </row>
    <row r="3520" spans="2:4">
      <c r="B3520"/>
      <c r="C3520"/>
      <c r="D3520" s="267"/>
    </row>
    <row r="3521" spans="2:4">
      <c r="B3521"/>
      <c r="C3521"/>
      <c r="D3521" s="267"/>
    </row>
    <row r="3522" spans="2:4">
      <c r="B3522"/>
      <c r="C3522"/>
      <c r="D3522" s="267"/>
    </row>
    <row r="3523" spans="2:4">
      <c r="B3523"/>
      <c r="C3523"/>
      <c r="D3523" s="267"/>
    </row>
    <row r="3524" spans="2:4">
      <c r="B3524"/>
      <c r="C3524"/>
      <c r="D3524" s="267"/>
    </row>
    <row r="3525" spans="2:4">
      <c r="B3525"/>
      <c r="C3525"/>
      <c r="D3525" s="267"/>
    </row>
    <row r="3526" spans="2:4">
      <c r="B3526"/>
      <c r="C3526"/>
      <c r="D3526" s="267"/>
    </row>
    <row r="3527" spans="2:4">
      <c r="B3527"/>
      <c r="C3527"/>
      <c r="D3527" s="267"/>
    </row>
    <row r="3528" spans="2:4">
      <c r="B3528"/>
      <c r="C3528"/>
      <c r="D3528" s="267"/>
    </row>
    <row r="3529" spans="2:4">
      <c r="B3529"/>
      <c r="C3529"/>
      <c r="D3529" s="267"/>
    </row>
    <row r="3530" spans="2:4">
      <c r="B3530"/>
      <c r="C3530"/>
      <c r="D3530" s="267"/>
    </row>
    <row r="3531" spans="2:4">
      <c r="B3531"/>
      <c r="C3531"/>
      <c r="D3531" s="267"/>
    </row>
    <row r="3532" spans="2:4">
      <c r="B3532"/>
      <c r="C3532"/>
      <c r="D3532" s="267"/>
    </row>
    <row r="3533" spans="2:4">
      <c r="B3533"/>
      <c r="C3533"/>
      <c r="D3533" s="267"/>
    </row>
    <row r="3534" spans="2:4">
      <c r="B3534"/>
      <c r="C3534"/>
      <c r="D3534" s="267"/>
    </row>
    <row r="3535" spans="2:4">
      <c r="B3535"/>
      <c r="C3535"/>
      <c r="D3535" s="267"/>
    </row>
    <row r="3536" spans="2:4">
      <c r="B3536"/>
      <c r="C3536"/>
      <c r="D3536" s="267"/>
    </row>
    <row r="3537" spans="2:4">
      <c r="B3537"/>
      <c r="C3537"/>
      <c r="D3537" s="267"/>
    </row>
    <row r="3538" spans="2:4">
      <c r="B3538"/>
      <c r="C3538"/>
      <c r="D3538" s="267"/>
    </row>
    <row r="3539" spans="2:4">
      <c r="B3539"/>
      <c r="C3539"/>
      <c r="D3539" s="267"/>
    </row>
    <row r="3540" spans="2:4">
      <c r="B3540"/>
      <c r="C3540"/>
      <c r="D3540" s="267"/>
    </row>
    <row r="3541" spans="2:4">
      <c r="B3541"/>
      <c r="C3541"/>
      <c r="D3541" s="267"/>
    </row>
    <row r="3542" spans="2:4">
      <c r="B3542"/>
      <c r="C3542"/>
      <c r="D3542" s="267"/>
    </row>
    <row r="3543" spans="2:4">
      <c r="B3543"/>
      <c r="C3543"/>
      <c r="D3543" s="267"/>
    </row>
    <row r="3544" spans="2:4">
      <c r="B3544"/>
      <c r="C3544"/>
      <c r="D3544" s="267"/>
    </row>
    <row r="3545" spans="2:4">
      <c r="B3545"/>
      <c r="C3545"/>
      <c r="D3545" s="267"/>
    </row>
    <row r="3546" spans="2:4">
      <c r="B3546"/>
      <c r="C3546"/>
      <c r="D3546" s="267"/>
    </row>
    <row r="3547" spans="2:4">
      <c r="B3547"/>
      <c r="C3547"/>
      <c r="D3547" s="267"/>
    </row>
    <row r="3548" spans="2:4">
      <c r="B3548"/>
      <c r="C3548"/>
      <c r="D3548" s="267"/>
    </row>
    <row r="3549" spans="2:4">
      <c r="B3549"/>
      <c r="C3549"/>
      <c r="D3549" s="267"/>
    </row>
    <row r="3550" spans="2:4">
      <c r="B3550"/>
      <c r="C3550"/>
      <c r="D3550" s="267"/>
    </row>
    <row r="3551" spans="2:4">
      <c r="B3551"/>
      <c r="C3551"/>
      <c r="D3551" s="267"/>
    </row>
    <row r="3552" spans="2:4">
      <c r="B3552"/>
      <c r="C3552"/>
      <c r="D3552" s="267"/>
    </row>
    <row r="3553" spans="2:4">
      <c r="B3553"/>
      <c r="C3553"/>
      <c r="D3553" s="267"/>
    </row>
    <row r="3554" spans="2:4">
      <c r="B3554"/>
      <c r="C3554"/>
      <c r="D3554" s="267"/>
    </row>
    <row r="3555" spans="2:4">
      <c r="B3555"/>
      <c r="C3555"/>
      <c r="D3555" s="267"/>
    </row>
    <row r="3556" spans="2:4">
      <c r="B3556"/>
      <c r="C3556"/>
      <c r="D3556" s="267"/>
    </row>
    <row r="3557" spans="2:4">
      <c r="B3557"/>
      <c r="C3557"/>
      <c r="D3557" s="267"/>
    </row>
    <row r="3558" spans="2:4">
      <c r="B3558"/>
      <c r="C3558"/>
      <c r="D3558" s="267"/>
    </row>
    <row r="3559" spans="2:4">
      <c r="B3559"/>
      <c r="C3559"/>
      <c r="D3559" s="267"/>
    </row>
    <row r="3560" spans="2:4">
      <c r="B3560"/>
      <c r="C3560"/>
      <c r="D3560" s="267"/>
    </row>
    <row r="3561" spans="2:4">
      <c r="B3561"/>
      <c r="C3561"/>
      <c r="D3561" s="267"/>
    </row>
    <row r="3562" spans="2:4">
      <c r="B3562"/>
      <c r="C3562"/>
      <c r="D3562" s="267"/>
    </row>
    <row r="3563" spans="2:4">
      <c r="B3563"/>
      <c r="C3563"/>
      <c r="D3563" s="267"/>
    </row>
    <row r="3564" spans="2:4">
      <c r="B3564"/>
      <c r="C3564"/>
      <c r="D3564" s="267"/>
    </row>
    <row r="3565" spans="2:4">
      <c r="B3565"/>
      <c r="C3565"/>
      <c r="D3565" s="267"/>
    </row>
    <row r="3566" spans="2:4">
      <c r="B3566"/>
      <c r="C3566"/>
      <c r="D3566" s="267"/>
    </row>
    <row r="3567" spans="2:4">
      <c r="B3567"/>
      <c r="C3567"/>
      <c r="D3567" s="267"/>
    </row>
    <row r="3568" spans="2:4">
      <c r="B3568"/>
      <c r="C3568"/>
      <c r="D3568" s="267"/>
    </row>
    <row r="3569" spans="2:4">
      <c r="B3569"/>
      <c r="C3569"/>
      <c r="D3569" s="267"/>
    </row>
    <row r="3570" spans="2:4">
      <c r="B3570"/>
      <c r="C3570"/>
      <c r="D3570" s="267"/>
    </row>
    <row r="3571" spans="2:4">
      <c r="B3571"/>
      <c r="C3571"/>
      <c r="D3571" s="267"/>
    </row>
    <row r="3572" spans="2:4">
      <c r="B3572"/>
      <c r="C3572"/>
      <c r="D3572" s="267"/>
    </row>
    <row r="3573" spans="2:4">
      <c r="B3573"/>
      <c r="C3573"/>
      <c r="D3573" s="267"/>
    </row>
    <row r="3574" spans="2:4">
      <c r="B3574"/>
      <c r="C3574"/>
      <c r="D3574" s="267"/>
    </row>
    <row r="3575" spans="2:4">
      <c r="B3575"/>
      <c r="C3575"/>
      <c r="D3575" s="267"/>
    </row>
    <row r="3576" spans="2:4">
      <c r="B3576"/>
      <c r="C3576"/>
      <c r="D3576" s="267"/>
    </row>
    <row r="3577" spans="2:4">
      <c r="B3577"/>
      <c r="C3577"/>
      <c r="D3577" s="267"/>
    </row>
    <row r="3578" spans="2:4">
      <c r="B3578"/>
      <c r="C3578"/>
      <c r="D3578" s="267"/>
    </row>
    <row r="3579" spans="2:4">
      <c r="B3579"/>
      <c r="C3579"/>
      <c r="D3579" s="267"/>
    </row>
    <row r="3580" spans="2:4">
      <c r="B3580"/>
      <c r="C3580"/>
      <c r="D3580" s="267"/>
    </row>
    <row r="3581" spans="2:4">
      <c r="B3581"/>
      <c r="C3581"/>
      <c r="D3581" s="267"/>
    </row>
    <row r="3582" spans="2:4">
      <c r="B3582"/>
      <c r="C3582"/>
      <c r="D3582" s="267"/>
    </row>
    <row r="3583" spans="2:4">
      <c r="B3583"/>
      <c r="C3583"/>
      <c r="D3583" s="267"/>
    </row>
    <row r="3584" spans="2:4">
      <c r="B3584"/>
      <c r="C3584"/>
      <c r="D3584" s="267"/>
    </row>
    <row r="3585" spans="2:4">
      <c r="B3585"/>
      <c r="C3585"/>
      <c r="D3585" s="267"/>
    </row>
    <row r="3586" spans="2:4">
      <c r="B3586"/>
      <c r="C3586"/>
      <c r="D3586" s="267"/>
    </row>
    <row r="3587" spans="2:4">
      <c r="B3587"/>
      <c r="C3587"/>
      <c r="D3587" s="267"/>
    </row>
    <row r="3588" spans="2:4">
      <c r="B3588"/>
      <c r="C3588"/>
      <c r="D3588" s="267"/>
    </row>
    <row r="3589" spans="2:4">
      <c r="B3589"/>
      <c r="C3589"/>
      <c r="D3589" s="267"/>
    </row>
    <row r="3590" spans="2:4">
      <c r="B3590"/>
      <c r="C3590"/>
      <c r="D3590" s="267"/>
    </row>
    <row r="3591" spans="2:4">
      <c r="B3591"/>
      <c r="C3591"/>
      <c r="D3591" s="267"/>
    </row>
    <row r="3592" spans="2:4">
      <c r="B3592"/>
      <c r="C3592"/>
      <c r="D3592" s="267"/>
    </row>
    <row r="3593" spans="2:4">
      <c r="B3593"/>
      <c r="C3593"/>
      <c r="D3593" s="267"/>
    </row>
    <row r="3594" spans="2:4">
      <c r="B3594"/>
      <c r="C3594"/>
      <c r="D3594" s="267"/>
    </row>
    <row r="3595" spans="2:4">
      <c r="B3595"/>
      <c r="C3595"/>
      <c r="D3595" s="267"/>
    </row>
    <row r="3596" spans="2:4">
      <c r="B3596"/>
      <c r="C3596"/>
      <c r="D3596" s="267"/>
    </row>
    <row r="3597" spans="2:4">
      <c r="B3597"/>
      <c r="C3597"/>
      <c r="D3597" s="267"/>
    </row>
    <row r="3598" spans="2:4">
      <c r="B3598"/>
      <c r="C3598"/>
      <c r="D3598" s="267"/>
    </row>
    <row r="3599" spans="2:4">
      <c r="B3599"/>
      <c r="C3599"/>
      <c r="D3599" s="267"/>
    </row>
    <row r="3600" spans="2:4">
      <c r="B3600"/>
      <c r="C3600"/>
      <c r="D3600" s="267"/>
    </row>
    <row r="3601" spans="2:4">
      <c r="B3601"/>
      <c r="C3601"/>
      <c r="D3601" s="267"/>
    </row>
    <row r="3602" spans="2:4">
      <c r="B3602"/>
      <c r="C3602"/>
      <c r="D3602" s="267"/>
    </row>
    <row r="3603" spans="2:4">
      <c r="B3603"/>
      <c r="C3603"/>
      <c r="D3603" s="267"/>
    </row>
    <row r="3604" spans="2:4">
      <c r="B3604"/>
      <c r="C3604"/>
      <c r="D3604" s="267"/>
    </row>
    <row r="3605" spans="2:4">
      <c r="B3605"/>
      <c r="C3605"/>
      <c r="D3605" s="267"/>
    </row>
    <row r="3606" spans="2:4">
      <c r="B3606"/>
      <c r="C3606"/>
      <c r="D3606" s="267"/>
    </row>
    <row r="3607" spans="2:4">
      <c r="B3607"/>
      <c r="C3607"/>
      <c r="D3607" s="267"/>
    </row>
    <row r="3608" spans="2:4">
      <c r="B3608"/>
      <c r="C3608"/>
      <c r="D3608" s="267"/>
    </row>
    <row r="3609" spans="2:4">
      <c r="B3609"/>
      <c r="C3609"/>
      <c r="D3609" s="267"/>
    </row>
    <row r="3610" spans="2:4">
      <c r="B3610"/>
      <c r="C3610"/>
      <c r="D3610" s="267"/>
    </row>
    <row r="3611" spans="2:4">
      <c r="B3611"/>
      <c r="C3611"/>
      <c r="D3611" s="267"/>
    </row>
    <row r="3612" spans="2:4">
      <c r="B3612"/>
      <c r="C3612"/>
      <c r="D3612" s="267"/>
    </row>
    <row r="3613" spans="2:4">
      <c r="B3613"/>
      <c r="C3613"/>
      <c r="D3613" s="267"/>
    </row>
    <row r="3614" spans="2:4">
      <c r="B3614"/>
      <c r="C3614"/>
      <c r="D3614" s="267"/>
    </row>
    <row r="3615" spans="2:4">
      <c r="B3615"/>
      <c r="C3615"/>
      <c r="D3615" s="267"/>
    </row>
    <row r="3616" spans="2:4">
      <c r="B3616"/>
      <c r="C3616"/>
      <c r="D3616" s="267"/>
    </row>
    <row r="3617" spans="2:4">
      <c r="B3617"/>
      <c r="C3617"/>
      <c r="D3617" s="267"/>
    </row>
    <row r="3618" spans="2:4">
      <c r="B3618"/>
      <c r="C3618"/>
      <c r="D3618" s="267"/>
    </row>
    <row r="3619" spans="2:4">
      <c r="B3619"/>
      <c r="C3619"/>
      <c r="D3619" s="267"/>
    </row>
    <row r="3620" spans="2:4">
      <c r="B3620"/>
      <c r="C3620"/>
      <c r="D3620" s="267"/>
    </row>
    <row r="3621" spans="2:4">
      <c r="B3621"/>
      <c r="C3621"/>
      <c r="D3621" s="267"/>
    </row>
    <row r="3622" spans="2:4">
      <c r="B3622"/>
      <c r="C3622"/>
      <c r="D3622" s="267"/>
    </row>
    <row r="3623" spans="2:4">
      <c r="B3623"/>
      <c r="C3623"/>
      <c r="D3623" s="267"/>
    </row>
    <row r="3624" spans="2:4">
      <c r="B3624"/>
      <c r="C3624"/>
      <c r="D3624" s="267"/>
    </row>
    <row r="3625" spans="2:4">
      <c r="B3625"/>
      <c r="C3625"/>
      <c r="D3625" s="267"/>
    </row>
    <row r="3626" spans="2:4">
      <c r="B3626"/>
      <c r="C3626"/>
      <c r="D3626" s="267"/>
    </row>
    <row r="3627" spans="2:4">
      <c r="B3627"/>
      <c r="C3627"/>
      <c r="D3627" s="267"/>
    </row>
    <row r="3628" spans="2:4">
      <c r="B3628"/>
      <c r="C3628"/>
      <c r="D3628" s="267"/>
    </row>
    <row r="3629" spans="2:4">
      <c r="B3629"/>
      <c r="C3629"/>
      <c r="D3629" s="267"/>
    </row>
    <row r="3630" spans="2:4">
      <c r="B3630"/>
      <c r="C3630"/>
      <c r="D3630" s="267"/>
    </row>
    <row r="3631" spans="2:4">
      <c r="B3631"/>
      <c r="C3631"/>
      <c r="D3631" s="267"/>
    </row>
    <row r="3632" spans="2:4">
      <c r="B3632"/>
      <c r="C3632"/>
      <c r="D3632" s="267"/>
    </row>
    <row r="3633" spans="2:4">
      <c r="B3633"/>
      <c r="C3633"/>
      <c r="D3633" s="267"/>
    </row>
    <row r="3634" spans="2:4">
      <c r="B3634"/>
      <c r="C3634"/>
      <c r="D3634" s="267"/>
    </row>
    <row r="3635" spans="2:4">
      <c r="B3635"/>
      <c r="C3635"/>
      <c r="D3635" s="267"/>
    </row>
    <row r="3636" spans="2:4">
      <c r="B3636"/>
      <c r="C3636"/>
      <c r="D3636" s="267"/>
    </row>
    <row r="3637" spans="2:4">
      <c r="B3637"/>
      <c r="C3637"/>
      <c r="D3637" s="267"/>
    </row>
    <row r="3638" spans="2:4">
      <c r="B3638"/>
      <c r="C3638"/>
      <c r="D3638" s="267"/>
    </row>
    <row r="3639" spans="2:4">
      <c r="B3639"/>
      <c r="C3639"/>
      <c r="D3639" s="267"/>
    </row>
    <row r="3640" spans="2:4">
      <c r="B3640"/>
      <c r="C3640"/>
      <c r="D3640" s="267"/>
    </row>
    <row r="3641" spans="2:4">
      <c r="B3641"/>
      <c r="C3641"/>
      <c r="D3641" s="267"/>
    </row>
    <row r="3642" spans="2:4">
      <c r="B3642"/>
      <c r="C3642"/>
      <c r="D3642" s="267"/>
    </row>
    <row r="3643" spans="2:4">
      <c r="B3643"/>
      <c r="C3643"/>
      <c r="D3643" s="267"/>
    </row>
    <row r="3644" spans="2:4">
      <c r="B3644"/>
      <c r="C3644"/>
      <c r="D3644" s="267"/>
    </row>
    <row r="3645" spans="2:4">
      <c r="B3645"/>
      <c r="C3645"/>
      <c r="D3645" s="267"/>
    </row>
    <row r="3646" spans="2:4">
      <c r="B3646"/>
      <c r="C3646"/>
      <c r="D3646" s="267"/>
    </row>
    <row r="3647" spans="2:4">
      <c r="B3647"/>
      <c r="C3647"/>
      <c r="D3647" s="267"/>
    </row>
    <row r="3648" spans="2:4">
      <c r="B3648"/>
      <c r="C3648"/>
      <c r="D3648" s="267"/>
    </row>
    <row r="3649" spans="2:4">
      <c r="B3649"/>
      <c r="C3649"/>
      <c r="D3649" s="267"/>
    </row>
    <row r="3650" spans="2:4">
      <c r="B3650"/>
      <c r="C3650"/>
      <c r="D3650" s="267"/>
    </row>
    <row r="3651" spans="2:4">
      <c r="B3651"/>
      <c r="C3651"/>
      <c r="D3651" s="267"/>
    </row>
    <row r="3652" spans="2:4">
      <c r="B3652"/>
      <c r="C3652"/>
      <c r="D3652" s="267"/>
    </row>
    <row r="3653" spans="2:4">
      <c r="B3653"/>
      <c r="C3653"/>
      <c r="D3653" s="267"/>
    </row>
    <row r="3654" spans="2:4">
      <c r="B3654"/>
      <c r="C3654"/>
      <c r="D3654" s="267"/>
    </row>
    <row r="3655" spans="2:4">
      <c r="B3655"/>
      <c r="C3655"/>
      <c r="D3655" s="267"/>
    </row>
    <row r="3656" spans="2:4">
      <c r="B3656"/>
      <c r="C3656"/>
      <c r="D3656" s="267"/>
    </row>
    <row r="3657" spans="2:4">
      <c r="B3657"/>
      <c r="C3657"/>
      <c r="D3657" s="267"/>
    </row>
    <row r="3658" spans="2:4">
      <c r="B3658"/>
      <c r="C3658"/>
      <c r="D3658" s="267"/>
    </row>
    <row r="3659" spans="2:4">
      <c r="B3659"/>
      <c r="C3659"/>
      <c r="D3659" s="267"/>
    </row>
    <row r="3660" spans="2:4">
      <c r="B3660"/>
      <c r="C3660"/>
      <c r="D3660" s="267"/>
    </row>
    <row r="3661" spans="2:4">
      <c r="B3661"/>
      <c r="C3661"/>
      <c r="D3661" s="267"/>
    </row>
    <row r="3662" spans="2:4">
      <c r="B3662"/>
      <c r="C3662"/>
      <c r="D3662" s="267"/>
    </row>
    <row r="3663" spans="2:4">
      <c r="B3663"/>
      <c r="C3663"/>
      <c r="D3663" s="267"/>
    </row>
    <row r="3664" spans="2:4">
      <c r="B3664"/>
      <c r="C3664"/>
      <c r="D3664" s="267"/>
    </row>
    <row r="3665" spans="2:4">
      <c r="B3665"/>
      <c r="C3665"/>
      <c r="D3665" s="267"/>
    </row>
    <row r="3666" spans="2:4">
      <c r="B3666"/>
      <c r="C3666"/>
      <c r="D3666" s="267"/>
    </row>
    <row r="3667" spans="2:4">
      <c r="B3667"/>
      <c r="C3667"/>
      <c r="D3667" s="267"/>
    </row>
    <row r="3668" spans="2:4">
      <c r="B3668"/>
      <c r="C3668"/>
      <c r="D3668" s="267"/>
    </row>
    <row r="3669" spans="2:4">
      <c r="B3669"/>
      <c r="C3669"/>
      <c r="D3669" s="267"/>
    </row>
    <row r="3670" spans="2:4">
      <c r="B3670"/>
      <c r="C3670"/>
      <c r="D3670" s="267"/>
    </row>
    <row r="3671" spans="2:4">
      <c r="B3671"/>
      <c r="C3671"/>
      <c r="D3671" s="267"/>
    </row>
    <row r="3672" spans="2:4">
      <c r="B3672"/>
      <c r="C3672"/>
      <c r="D3672" s="267"/>
    </row>
    <row r="3673" spans="2:4">
      <c r="B3673"/>
      <c r="C3673"/>
      <c r="D3673" s="267"/>
    </row>
    <row r="3674" spans="2:4">
      <c r="B3674"/>
      <c r="C3674"/>
      <c r="D3674" s="267"/>
    </row>
    <row r="3675" spans="2:4">
      <c r="B3675"/>
      <c r="C3675"/>
      <c r="D3675" s="267"/>
    </row>
    <row r="3676" spans="2:4">
      <c r="B3676"/>
      <c r="C3676"/>
      <c r="D3676" s="267"/>
    </row>
    <row r="3677" spans="2:4">
      <c r="B3677"/>
      <c r="C3677"/>
      <c r="D3677" s="267"/>
    </row>
    <row r="3678" spans="2:4">
      <c r="B3678"/>
      <c r="C3678"/>
      <c r="D3678" s="267"/>
    </row>
    <row r="3679" spans="2:4">
      <c r="B3679"/>
      <c r="C3679"/>
      <c r="D3679" s="267"/>
    </row>
    <row r="3680" spans="2:4">
      <c r="B3680"/>
      <c r="C3680"/>
      <c r="D3680" s="267"/>
    </row>
    <row r="3681" spans="2:4">
      <c r="B3681"/>
      <c r="C3681"/>
      <c r="D3681" s="267"/>
    </row>
    <row r="3682" spans="2:4">
      <c r="B3682"/>
      <c r="C3682"/>
      <c r="D3682" s="267"/>
    </row>
    <row r="3683" spans="2:4">
      <c r="B3683"/>
      <c r="C3683"/>
      <c r="D3683" s="267"/>
    </row>
    <row r="3684" spans="2:4">
      <c r="B3684"/>
      <c r="C3684"/>
      <c r="D3684" s="267"/>
    </row>
    <row r="3685" spans="2:4">
      <c r="B3685"/>
      <c r="C3685"/>
      <c r="D3685" s="267"/>
    </row>
    <row r="3686" spans="2:4">
      <c r="B3686"/>
      <c r="C3686"/>
      <c r="D3686" s="267"/>
    </row>
    <row r="3687" spans="2:4">
      <c r="B3687"/>
      <c r="C3687"/>
      <c r="D3687" s="267"/>
    </row>
    <row r="3688" spans="2:4">
      <c r="B3688"/>
      <c r="C3688"/>
      <c r="D3688" s="267"/>
    </row>
    <row r="3689" spans="2:4">
      <c r="B3689"/>
      <c r="C3689"/>
      <c r="D3689" s="267"/>
    </row>
    <row r="3690" spans="2:4">
      <c r="B3690"/>
      <c r="C3690"/>
      <c r="D3690" s="267"/>
    </row>
    <row r="3691" spans="2:4">
      <c r="B3691"/>
      <c r="C3691"/>
      <c r="D3691" s="267"/>
    </row>
    <row r="3692" spans="2:4">
      <c r="B3692"/>
      <c r="C3692"/>
      <c r="D3692" s="267"/>
    </row>
    <row r="3693" spans="2:4">
      <c r="B3693"/>
      <c r="C3693"/>
      <c r="D3693" s="267"/>
    </row>
    <row r="3694" spans="2:4">
      <c r="B3694"/>
      <c r="C3694"/>
      <c r="D3694" s="267"/>
    </row>
    <row r="3695" spans="2:4">
      <c r="B3695"/>
      <c r="C3695"/>
      <c r="D3695" s="267"/>
    </row>
    <row r="3696" spans="2:4">
      <c r="B3696"/>
      <c r="C3696"/>
      <c r="D3696" s="267"/>
    </row>
    <row r="3697" spans="2:4">
      <c r="B3697"/>
      <c r="C3697"/>
      <c r="D3697" s="267"/>
    </row>
    <row r="3698" spans="2:4">
      <c r="B3698"/>
      <c r="C3698"/>
      <c r="D3698" s="267"/>
    </row>
    <row r="3699" spans="2:4">
      <c r="B3699"/>
      <c r="C3699"/>
      <c r="D3699" s="267"/>
    </row>
    <row r="3700" spans="2:4">
      <c r="B3700"/>
      <c r="C3700"/>
      <c r="D3700" s="267"/>
    </row>
    <row r="3701" spans="2:4">
      <c r="B3701"/>
      <c r="C3701"/>
      <c r="D3701" s="267"/>
    </row>
    <row r="3702" spans="2:4">
      <c r="B3702"/>
      <c r="C3702"/>
      <c r="D3702" s="267"/>
    </row>
    <row r="3703" spans="2:4">
      <c r="B3703"/>
      <c r="C3703"/>
      <c r="D3703" s="267"/>
    </row>
    <row r="3704" spans="2:4">
      <c r="B3704"/>
      <c r="C3704"/>
      <c r="D3704" s="267"/>
    </row>
    <row r="3705" spans="2:4">
      <c r="B3705"/>
      <c r="C3705"/>
      <c r="D3705" s="267"/>
    </row>
    <row r="3706" spans="2:4">
      <c r="B3706"/>
      <c r="C3706"/>
      <c r="D3706" s="267"/>
    </row>
    <row r="3707" spans="2:4">
      <c r="B3707"/>
      <c r="C3707"/>
      <c r="D3707" s="267"/>
    </row>
    <row r="3708" spans="2:4">
      <c r="B3708"/>
      <c r="C3708"/>
      <c r="D3708" s="267"/>
    </row>
    <row r="3709" spans="2:4">
      <c r="B3709"/>
      <c r="C3709"/>
      <c r="D3709" s="267"/>
    </row>
    <row r="3710" spans="2:4">
      <c r="B3710"/>
      <c r="C3710"/>
      <c r="D3710" s="267"/>
    </row>
    <row r="3711" spans="2:4">
      <c r="B3711"/>
      <c r="C3711"/>
      <c r="D3711" s="267"/>
    </row>
    <row r="3712" spans="2:4">
      <c r="B3712"/>
      <c r="C3712"/>
      <c r="D3712" s="267"/>
    </row>
    <row r="3713" spans="2:4">
      <c r="B3713"/>
      <c r="C3713"/>
      <c r="D3713" s="267"/>
    </row>
    <row r="3714" spans="2:4">
      <c r="B3714"/>
      <c r="C3714"/>
      <c r="D3714" s="267"/>
    </row>
    <row r="3715" spans="2:4">
      <c r="B3715"/>
      <c r="C3715"/>
      <c r="D3715" s="267"/>
    </row>
    <row r="3716" spans="2:4">
      <c r="B3716"/>
      <c r="C3716"/>
      <c r="D3716" s="267"/>
    </row>
    <row r="3717" spans="2:4">
      <c r="B3717"/>
      <c r="C3717"/>
      <c r="D3717" s="267"/>
    </row>
    <row r="3718" spans="2:4">
      <c r="B3718"/>
      <c r="C3718"/>
      <c r="D3718" s="267"/>
    </row>
    <row r="3719" spans="2:4">
      <c r="B3719"/>
      <c r="C3719"/>
      <c r="D3719" s="267"/>
    </row>
    <row r="3720" spans="2:4">
      <c r="B3720"/>
      <c r="C3720"/>
      <c r="D3720" s="267"/>
    </row>
    <row r="3721" spans="2:4">
      <c r="B3721"/>
      <c r="C3721"/>
      <c r="D3721" s="267"/>
    </row>
    <row r="3722" spans="2:4">
      <c r="B3722"/>
      <c r="C3722"/>
      <c r="D3722" s="267"/>
    </row>
    <row r="3723" spans="2:4">
      <c r="B3723"/>
      <c r="C3723"/>
      <c r="D3723" s="267"/>
    </row>
    <row r="3724" spans="2:4">
      <c r="B3724"/>
      <c r="C3724"/>
      <c r="D3724" s="267"/>
    </row>
    <row r="3725" spans="2:4">
      <c r="B3725"/>
      <c r="C3725"/>
      <c r="D3725" s="267"/>
    </row>
    <row r="3726" spans="2:4">
      <c r="B3726"/>
      <c r="C3726"/>
      <c r="D3726" s="267"/>
    </row>
    <row r="3727" spans="2:4">
      <c r="B3727"/>
      <c r="C3727"/>
      <c r="D3727" s="267"/>
    </row>
    <row r="3728" spans="2:4">
      <c r="B3728"/>
      <c r="C3728"/>
      <c r="D3728" s="267"/>
    </row>
    <row r="3729" spans="2:4">
      <c r="B3729"/>
      <c r="C3729"/>
      <c r="D3729" s="267"/>
    </row>
    <row r="3730" spans="2:4">
      <c r="B3730"/>
      <c r="C3730"/>
      <c r="D3730" s="267"/>
    </row>
    <row r="3731" spans="2:4">
      <c r="B3731"/>
      <c r="C3731"/>
      <c r="D3731" s="267"/>
    </row>
    <row r="3732" spans="2:4">
      <c r="B3732"/>
      <c r="C3732"/>
      <c r="D3732" s="267"/>
    </row>
    <row r="3733" spans="2:4">
      <c r="B3733"/>
      <c r="C3733"/>
      <c r="D3733" s="267"/>
    </row>
    <row r="3734" spans="2:4">
      <c r="B3734"/>
      <c r="C3734"/>
      <c r="D3734" s="267"/>
    </row>
    <row r="3735" spans="2:4">
      <c r="B3735"/>
      <c r="C3735"/>
      <c r="D3735" s="267"/>
    </row>
    <row r="3736" spans="2:4">
      <c r="B3736"/>
      <c r="C3736"/>
      <c r="D3736" s="267"/>
    </row>
    <row r="3737" spans="2:4">
      <c r="B3737"/>
      <c r="C3737"/>
      <c r="D3737" s="267"/>
    </row>
    <row r="3738" spans="2:4">
      <c r="B3738"/>
      <c r="C3738"/>
      <c r="D3738" s="267"/>
    </row>
    <row r="3739" spans="2:4">
      <c r="B3739"/>
      <c r="C3739"/>
      <c r="D3739" s="267"/>
    </row>
    <row r="3740" spans="2:4">
      <c r="B3740"/>
      <c r="C3740"/>
      <c r="D3740" s="267"/>
    </row>
    <row r="3741" spans="2:4">
      <c r="B3741"/>
      <c r="C3741"/>
      <c r="D3741" s="267"/>
    </row>
    <row r="3742" spans="2:4">
      <c r="B3742"/>
      <c r="C3742"/>
      <c r="D3742" s="267"/>
    </row>
    <row r="3743" spans="2:4">
      <c r="B3743"/>
      <c r="C3743"/>
      <c r="D3743" s="267"/>
    </row>
    <row r="3744" spans="2:4">
      <c r="B3744"/>
      <c r="C3744"/>
      <c r="D3744" s="267"/>
    </row>
    <row r="3745" spans="2:4">
      <c r="B3745"/>
      <c r="C3745"/>
      <c r="D3745" s="267"/>
    </row>
    <row r="3746" spans="2:4">
      <c r="B3746"/>
      <c r="C3746"/>
      <c r="D3746" s="267"/>
    </row>
    <row r="3747" spans="2:4">
      <c r="B3747"/>
      <c r="C3747"/>
      <c r="D3747" s="267"/>
    </row>
    <row r="3748" spans="2:4">
      <c r="B3748"/>
      <c r="C3748"/>
      <c r="D3748" s="267"/>
    </row>
    <row r="3749" spans="2:4">
      <c r="B3749"/>
      <c r="C3749"/>
      <c r="D3749" s="267"/>
    </row>
    <row r="3750" spans="2:4">
      <c r="B3750"/>
      <c r="C3750"/>
      <c r="D3750" s="267"/>
    </row>
    <row r="3751" spans="2:4">
      <c r="B3751"/>
      <c r="C3751"/>
      <c r="D3751" s="267"/>
    </row>
    <row r="3752" spans="2:4">
      <c r="B3752"/>
      <c r="C3752"/>
      <c r="D3752" s="267"/>
    </row>
    <row r="3753" spans="2:4">
      <c r="B3753"/>
      <c r="C3753"/>
      <c r="D3753" s="267"/>
    </row>
    <row r="3754" spans="2:4">
      <c r="B3754"/>
      <c r="C3754"/>
      <c r="D3754" s="267"/>
    </row>
    <row r="3755" spans="2:4">
      <c r="B3755"/>
      <c r="C3755"/>
      <c r="D3755" s="267"/>
    </row>
    <row r="3756" spans="2:4">
      <c r="B3756"/>
      <c r="C3756"/>
      <c r="D3756" s="267"/>
    </row>
    <row r="3757" spans="2:4">
      <c r="B3757"/>
      <c r="C3757"/>
      <c r="D3757" s="267"/>
    </row>
    <row r="3758" spans="2:4">
      <c r="B3758"/>
      <c r="C3758"/>
      <c r="D3758" s="267"/>
    </row>
    <row r="3759" spans="2:4">
      <c r="B3759"/>
      <c r="C3759"/>
      <c r="D3759" s="267"/>
    </row>
    <row r="3760" spans="2:4">
      <c r="B3760"/>
      <c r="C3760"/>
      <c r="D3760" s="267"/>
    </row>
    <row r="3761" spans="2:4">
      <c r="B3761"/>
      <c r="C3761"/>
      <c r="D3761" s="267"/>
    </row>
    <row r="3762" spans="2:4">
      <c r="B3762"/>
      <c r="C3762"/>
      <c r="D3762" s="267"/>
    </row>
    <row r="3763" spans="2:4">
      <c r="B3763"/>
      <c r="C3763"/>
      <c r="D3763" s="267"/>
    </row>
    <row r="3764" spans="2:4">
      <c r="B3764"/>
      <c r="C3764"/>
      <c r="D3764" s="267"/>
    </row>
    <row r="3765" spans="2:4">
      <c r="B3765"/>
      <c r="C3765"/>
      <c r="D3765" s="267"/>
    </row>
    <row r="3766" spans="2:4">
      <c r="B3766"/>
      <c r="C3766"/>
      <c r="D3766" s="267"/>
    </row>
    <row r="3767" spans="2:4">
      <c r="B3767"/>
      <c r="C3767"/>
      <c r="D3767" s="267"/>
    </row>
    <row r="3768" spans="2:4">
      <c r="B3768"/>
      <c r="C3768"/>
      <c r="D3768" s="267"/>
    </row>
    <row r="3769" spans="2:4">
      <c r="B3769"/>
      <c r="C3769"/>
      <c r="D3769" s="267"/>
    </row>
    <row r="3770" spans="2:4">
      <c r="B3770"/>
      <c r="C3770"/>
      <c r="D3770" s="267"/>
    </row>
    <row r="3771" spans="2:4">
      <c r="B3771"/>
      <c r="C3771"/>
      <c r="D3771" s="267"/>
    </row>
    <row r="3772" spans="2:4">
      <c r="B3772"/>
      <c r="C3772"/>
      <c r="D3772" s="267"/>
    </row>
    <row r="3773" spans="2:4">
      <c r="B3773"/>
      <c r="C3773"/>
      <c r="D3773" s="267"/>
    </row>
    <row r="3774" spans="2:4">
      <c r="B3774"/>
      <c r="C3774"/>
      <c r="D3774" s="267"/>
    </row>
    <row r="3775" spans="2:4">
      <c r="B3775"/>
      <c r="C3775"/>
      <c r="D3775" s="267"/>
    </row>
    <row r="3776" spans="2:4">
      <c r="B3776"/>
      <c r="C3776"/>
      <c r="D3776" s="267"/>
    </row>
    <row r="3777" spans="2:4">
      <c r="B3777"/>
      <c r="C3777"/>
      <c r="D3777" s="267"/>
    </row>
    <row r="3778" spans="2:4">
      <c r="B3778"/>
      <c r="C3778"/>
      <c r="D3778" s="267"/>
    </row>
    <row r="3779" spans="2:4">
      <c r="B3779"/>
      <c r="C3779"/>
      <c r="D3779" s="267"/>
    </row>
    <row r="3780" spans="2:4">
      <c r="B3780"/>
      <c r="C3780"/>
      <c r="D3780" s="267"/>
    </row>
    <row r="3781" spans="2:4">
      <c r="B3781"/>
      <c r="C3781"/>
      <c r="D3781" s="267"/>
    </row>
    <row r="3782" spans="2:4">
      <c r="B3782"/>
      <c r="C3782"/>
      <c r="D3782" s="267"/>
    </row>
    <row r="3783" spans="2:4">
      <c r="B3783"/>
      <c r="C3783"/>
      <c r="D3783" s="267"/>
    </row>
    <row r="3784" spans="2:4">
      <c r="B3784"/>
      <c r="C3784"/>
      <c r="D3784" s="267"/>
    </row>
    <row r="3785" spans="2:4">
      <c r="B3785"/>
      <c r="C3785"/>
      <c r="D3785" s="267"/>
    </row>
    <row r="3786" spans="2:4">
      <c r="B3786"/>
      <c r="C3786"/>
      <c r="D3786" s="267"/>
    </row>
    <row r="3787" spans="2:4">
      <c r="B3787"/>
      <c r="C3787"/>
      <c r="D3787" s="267"/>
    </row>
    <row r="3788" spans="2:4">
      <c r="B3788"/>
      <c r="C3788"/>
      <c r="D3788" s="267"/>
    </row>
    <row r="3789" spans="2:4">
      <c r="B3789"/>
      <c r="C3789"/>
      <c r="D3789" s="267"/>
    </row>
    <row r="3790" spans="2:4">
      <c r="B3790"/>
      <c r="C3790"/>
      <c r="D3790" s="267"/>
    </row>
    <row r="3791" spans="2:4">
      <c r="B3791"/>
      <c r="C3791"/>
      <c r="D3791" s="267"/>
    </row>
    <row r="3792" spans="2:4">
      <c r="B3792"/>
      <c r="C3792"/>
      <c r="D3792" s="267"/>
    </row>
    <row r="3793" spans="2:4">
      <c r="B3793"/>
      <c r="C3793"/>
      <c r="D3793" s="267"/>
    </row>
    <row r="3794" spans="2:4">
      <c r="B3794"/>
      <c r="C3794"/>
      <c r="D3794" s="267"/>
    </row>
    <row r="3795" spans="2:4">
      <c r="B3795"/>
      <c r="C3795"/>
      <c r="D3795" s="267"/>
    </row>
    <row r="3796" spans="2:4">
      <c r="B3796"/>
      <c r="C3796"/>
      <c r="D3796" s="267"/>
    </row>
    <row r="3797" spans="2:4">
      <c r="B3797"/>
      <c r="C3797"/>
      <c r="D3797" s="267"/>
    </row>
    <row r="3798" spans="2:4">
      <c r="B3798"/>
      <c r="C3798"/>
      <c r="D3798" s="267"/>
    </row>
    <row r="3799" spans="2:4">
      <c r="B3799"/>
      <c r="C3799"/>
      <c r="D3799" s="267"/>
    </row>
    <row r="3800" spans="2:4">
      <c r="B3800"/>
      <c r="C3800"/>
      <c r="D3800" s="267"/>
    </row>
    <row r="3801" spans="2:4">
      <c r="B3801"/>
      <c r="C3801"/>
      <c r="D3801" s="267"/>
    </row>
    <row r="3802" spans="2:4">
      <c r="B3802"/>
      <c r="C3802"/>
      <c r="D3802" s="267"/>
    </row>
    <row r="3803" spans="2:4">
      <c r="B3803"/>
      <c r="C3803"/>
      <c r="D3803" s="267"/>
    </row>
    <row r="3804" spans="2:4">
      <c r="B3804"/>
      <c r="C3804"/>
      <c r="D3804" s="267"/>
    </row>
    <row r="3805" spans="2:4">
      <c r="B3805"/>
      <c r="C3805"/>
      <c r="D3805" s="267"/>
    </row>
    <row r="3806" spans="2:4">
      <c r="B3806"/>
      <c r="C3806"/>
      <c r="D3806" s="267"/>
    </row>
    <row r="3807" spans="2:4">
      <c r="B3807"/>
      <c r="C3807"/>
      <c r="D3807" s="267"/>
    </row>
    <row r="3808" spans="2:4">
      <c r="B3808"/>
      <c r="C3808"/>
      <c r="D3808" s="267"/>
    </row>
    <row r="3809" spans="2:4">
      <c r="B3809"/>
      <c r="C3809"/>
      <c r="D3809" s="267"/>
    </row>
    <row r="3810" spans="2:4">
      <c r="B3810"/>
      <c r="C3810"/>
      <c r="D3810" s="267"/>
    </row>
    <row r="3811" spans="2:4">
      <c r="B3811"/>
      <c r="C3811"/>
      <c r="D3811" s="267"/>
    </row>
    <row r="3812" spans="2:4">
      <c r="B3812"/>
      <c r="C3812"/>
      <c r="D3812" s="267"/>
    </row>
    <row r="3813" spans="2:4">
      <c r="B3813"/>
      <c r="C3813"/>
      <c r="D3813" s="267"/>
    </row>
    <row r="3814" spans="2:4">
      <c r="B3814"/>
      <c r="C3814"/>
      <c r="D3814" s="267"/>
    </row>
    <row r="3815" spans="2:4">
      <c r="B3815"/>
      <c r="C3815"/>
      <c r="D3815" s="267"/>
    </row>
    <row r="3816" spans="2:4">
      <c r="B3816"/>
      <c r="C3816"/>
      <c r="D3816" s="267"/>
    </row>
    <row r="3817" spans="2:4">
      <c r="B3817"/>
      <c r="C3817"/>
      <c r="D3817" s="267"/>
    </row>
    <row r="3818" spans="2:4">
      <c r="B3818"/>
      <c r="C3818"/>
      <c r="D3818" s="267"/>
    </row>
    <row r="3819" spans="2:4">
      <c r="B3819"/>
      <c r="C3819"/>
      <c r="D3819" s="267"/>
    </row>
    <row r="3820" spans="2:4">
      <c r="B3820"/>
      <c r="C3820"/>
      <c r="D3820" s="267"/>
    </row>
    <row r="3821" spans="2:4">
      <c r="B3821"/>
      <c r="C3821"/>
      <c r="D3821" s="267"/>
    </row>
    <row r="3822" spans="2:4">
      <c r="B3822"/>
      <c r="C3822"/>
      <c r="D3822" s="267"/>
    </row>
    <row r="3823" spans="2:4">
      <c r="B3823"/>
      <c r="C3823"/>
      <c r="D3823" s="267"/>
    </row>
    <row r="3824" spans="2:4">
      <c r="B3824"/>
      <c r="C3824"/>
      <c r="D3824" s="267"/>
    </row>
    <row r="3825" spans="2:4">
      <c r="B3825"/>
      <c r="C3825"/>
      <c r="D3825" s="267"/>
    </row>
    <row r="3826" spans="2:4">
      <c r="B3826"/>
      <c r="C3826"/>
      <c r="D3826" s="267"/>
    </row>
    <row r="3827" spans="2:4">
      <c r="B3827"/>
      <c r="C3827"/>
      <c r="D3827" s="267"/>
    </row>
    <row r="3828" spans="2:4">
      <c r="B3828"/>
      <c r="C3828"/>
      <c r="D3828" s="267"/>
    </row>
    <row r="3829" spans="2:4">
      <c r="B3829"/>
      <c r="C3829"/>
      <c r="D3829" s="267"/>
    </row>
    <row r="3830" spans="2:4">
      <c r="B3830"/>
      <c r="C3830"/>
      <c r="D3830" s="267"/>
    </row>
    <row r="3831" spans="2:4">
      <c r="B3831"/>
      <c r="C3831"/>
      <c r="D3831" s="267"/>
    </row>
    <row r="3832" spans="2:4">
      <c r="B3832"/>
      <c r="C3832"/>
      <c r="D3832" s="267"/>
    </row>
    <row r="3833" spans="2:4">
      <c r="B3833"/>
      <c r="C3833"/>
      <c r="D3833" s="267"/>
    </row>
    <row r="3834" spans="2:4">
      <c r="B3834"/>
      <c r="C3834"/>
      <c r="D3834" s="267"/>
    </row>
    <row r="3835" spans="2:4">
      <c r="B3835"/>
      <c r="C3835"/>
      <c r="D3835" s="267"/>
    </row>
    <row r="3836" spans="2:4">
      <c r="B3836"/>
      <c r="C3836"/>
      <c r="D3836" s="267"/>
    </row>
    <row r="3837" spans="2:4">
      <c r="B3837"/>
      <c r="C3837"/>
      <c r="D3837" s="267"/>
    </row>
    <row r="3838" spans="2:4">
      <c r="B3838"/>
      <c r="C3838"/>
      <c r="D3838" s="267"/>
    </row>
    <row r="3839" spans="2:4">
      <c r="B3839"/>
      <c r="C3839"/>
      <c r="D3839" s="267"/>
    </row>
    <row r="3840" spans="2:4">
      <c r="B3840"/>
      <c r="C3840"/>
      <c r="D3840" s="267"/>
    </row>
    <row r="3841" spans="2:4">
      <c r="B3841"/>
      <c r="C3841"/>
      <c r="D3841" s="267"/>
    </row>
    <row r="3842" spans="2:4">
      <c r="B3842"/>
      <c r="C3842"/>
      <c r="D3842" s="267"/>
    </row>
    <row r="3843" spans="2:4">
      <c r="B3843"/>
      <c r="C3843"/>
      <c r="D3843" s="267"/>
    </row>
    <row r="3844" spans="2:4">
      <c r="B3844"/>
      <c r="C3844"/>
      <c r="D3844" s="267"/>
    </row>
    <row r="3845" spans="2:4">
      <c r="B3845"/>
      <c r="C3845"/>
      <c r="D3845" s="267"/>
    </row>
    <row r="3846" spans="2:4">
      <c r="B3846"/>
      <c r="C3846"/>
      <c r="D3846" s="267"/>
    </row>
    <row r="3847" spans="2:4">
      <c r="B3847"/>
      <c r="C3847"/>
      <c r="D3847" s="267"/>
    </row>
    <row r="3848" spans="2:4">
      <c r="B3848"/>
      <c r="C3848"/>
      <c r="D3848" s="267"/>
    </row>
    <row r="3849" spans="2:4">
      <c r="B3849"/>
      <c r="C3849"/>
      <c r="D3849" s="267"/>
    </row>
    <row r="3850" spans="2:4">
      <c r="B3850"/>
      <c r="C3850"/>
      <c r="D3850" s="267"/>
    </row>
    <row r="3851" spans="2:4">
      <c r="B3851"/>
      <c r="C3851"/>
      <c r="D3851" s="267"/>
    </row>
    <row r="3852" spans="2:4">
      <c r="B3852"/>
      <c r="C3852"/>
      <c r="D3852" s="267"/>
    </row>
    <row r="3853" spans="2:4">
      <c r="B3853"/>
      <c r="C3853"/>
      <c r="D3853" s="267"/>
    </row>
    <row r="3854" spans="2:4">
      <c r="B3854"/>
      <c r="C3854"/>
      <c r="D3854" s="267"/>
    </row>
    <row r="3855" spans="2:4">
      <c r="B3855"/>
      <c r="C3855"/>
      <c r="D3855" s="267"/>
    </row>
    <row r="3856" spans="2:4">
      <c r="B3856"/>
      <c r="C3856"/>
      <c r="D3856" s="267"/>
    </row>
    <row r="3857" spans="2:4">
      <c r="B3857"/>
      <c r="C3857"/>
      <c r="D3857" s="267"/>
    </row>
    <row r="3858" spans="2:4">
      <c r="B3858"/>
      <c r="C3858"/>
      <c r="D3858" s="267"/>
    </row>
    <row r="3859" spans="2:4">
      <c r="B3859"/>
      <c r="C3859"/>
      <c r="D3859" s="267"/>
    </row>
    <row r="3860" spans="2:4">
      <c r="B3860"/>
      <c r="C3860"/>
      <c r="D3860" s="267"/>
    </row>
    <row r="3861" spans="2:4">
      <c r="B3861"/>
      <c r="C3861"/>
      <c r="D3861" s="267"/>
    </row>
    <row r="3862" spans="2:4">
      <c r="B3862"/>
      <c r="C3862"/>
      <c r="D3862" s="267"/>
    </row>
    <row r="3863" spans="2:4">
      <c r="B3863"/>
      <c r="C3863"/>
      <c r="D3863" s="267"/>
    </row>
    <row r="3864" spans="2:4">
      <c r="B3864"/>
      <c r="C3864"/>
      <c r="D3864" s="267"/>
    </row>
    <row r="3865" spans="2:4">
      <c r="B3865"/>
      <c r="C3865"/>
      <c r="D3865" s="267"/>
    </row>
    <row r="3866" spans="2:4">
      <c r="B3866"/>
      <c r="C3866"/>
      <c r="D3866" s="267"/>
    </row>
    <row r="3867" spans="2:4">
      <c r="B3867"/>
      <c r="C3867"/>
      <c r="D3867" s="267"/>
    </row>
    <row r="3868" spans="2:4">
      <c r="B3868"/>
      <c r="C3868"/>
      <c r="D3868" s="267"/>
    </row>
    <row r="3869" spans="2:4">
      <c r="B3869"/>
      <c r="C3869"/>
      <c r="D3869" s="267"/>
    </row>
    <row r="3870" spans="2:4">
      <c r="B3870"/>
      <c r="C3870"/>
      <c r="D3870" s="267"/>
    </row>
    <row r="3871" spans="2:4">
      <c r="B3871"/>
      <c r="C3871"/>
      <c r="D3871" s="267"/>
    </row>
    <row r="3872" spans="2:4">
      <c r="B3872"/>
      <c r="C3872"/>
      <c r="D3872" s="267"/>
    </row>
    <row r="3873" spans="2:4">
      <c r="B3873"/>
      <c r="C3873"/>
      <c r="D3873" s="267"/>
    </row>
    <row r="3874" spans="2:4">
      <c r="B3874"/>
      <c r="C3874"/>
      <c r="D3874" s="267"/>
    </row>
    <row r="3875" spans="2:4">
      <c r="B3875"/>
      <c r="C3875"/>
      <c r="D3875" s="267"/>
    </row>
    <row r="3876" spans="2:4">
      <c r="B3876"/>
      <c r="C3876"/>
      <c r="D3876" s="267"/>
    </row>
    <row r="3877" spans="2:4">
      <c r="B3877"/>
      <c r="C3877"/>
      <c r="D3877" s="267"/>
    </row>
    <row r="3878" spans="2:4">
      <c r="B3878"/>
      <c r="C3878"/>
      <c r="D3878" s="267"/>
    </row>
    <row r="3879" spans="2:4">
      <c r="B3879"/>
      <c r="C3879"/>
      <c r="D3879" s="267"/>
    </row>
    <row r="3880" spans="2:4">
      <c r="B3880"/>
      <c r="C3880"/>
      <c r="D3880" s="267"/>
    </row>
    <row r="3881" spans="2:4">
      <c r="B3881"/>
      <c r="C3881"/>
      <c r="D3881" s="267"/>
    </row>
    <row r="3882" spans="2:4">
      <c r="B3882"/>
      <c r="C3882"/>
      <c r="D3882" s="267"/>
    </row>
    <row r="3883" spans="2:4">
      <c r="B3883"/>
      <c r="C3883"/>
      <c r="D3883" s="267"/>
    </row>
    <row r="3884" spans="2:4">
      <c r="B3884"/>
      <c r="C3884"/>
      <c r="D3884" s="267"/>
    </row>
    <row r="3885" spans="2:4">
      <c r="B3885"/>
      <c r="C3885"/>
      <c r="D3885" s="267"/>
    </row>
    <row r="3886" spans="2:4">
      <c r="B3886"/>
      <c r="C3886"/>
      <c r="D3886" s="267"/>
    </row>
    <row r="3887" spans="2:4">
      <c r="B3887"/>
      <c r="C3887"/>
      <c r="D3887" s="267"/>
    </row>
    <row r="3888" spans="2:4">
      <c r="B3888"/>
      <c r="C3888"/>
      <c r="D3888" s="267"/>
    </row>
    <row r="3889" spans="2:4">
      <c r="B3889"/>
      <c r="C3889"/>
      <c r="D3889" s="267"/>
    </row>
    <row r="3890" spans="2:4">
      <c r="B3890"/>
      <c r="C3890"/>
      <c r="D3890" s="267"/>
    </row>
    <row r="3891" spans="2:4">
      <c r="B3891"/>
      <c r="C3891"/>
      <c r="D3891" s="267"/>
    </row>
    <row r="3892" spans="2:4">
      <c r="B3892"/>
      <c r="C3892"/>
      <c r="D3892" s="267"/>
    </row>
    <row r="3893" spans="2:4">
      <c r="B3893"/>
      <c r="C3893"/>
      <c r="D3893" s="267"/>
    </row>
    <row r="3894" spans="2:4">
      <c r="B3894"/>
      <c r="C3894"/>
      <c r="D3894" s="267"/>
    </row>
    <row r="3895" spans="2:4">
      <c r="B3895"/>
      <c r="C3895"/>
      <c r="D3895" s="267"/>
    </row>
    <row r="3896" spans="2:4">
      <c r="B3896"/>
      <c r="C3896"/>
      <c r="D3896" s="267"/>
    </row>
    <row r="3897" spans="2:4">
      <c r="B3897"/>
      <c r="C3897"/>
      <c r="D3897" s="267"/>
    </row>
    <row r="3898" spans="2:4">
      <c r="B3898"/>
      <c r="C3898"/>
      <c r="D3898" s="267"/>
    </row>
    <row r="3899" spans="2:4">
      <c r="B3899"/>
      <c r="C3899"/>
      <c r="D3899" s="267"/>
    </row>
    <row r="3900" spans="2:4">
      <c r="B3900"/>
      <c r="C3900"/>
      <c r="D3900" s="267"/>
    </row>
    <row r="3901" spans="2:4">
      <c r="B3901"/>
      <c r="C3901"/>
      <c r="D3901" s="267"/>
    </row>
    <row r="3902" spans="2:4">
      <c r="B3902"/>
      <c r="C3902"/>
      <c r="D3902" s="267"/>
    </row>
    <row r="3903" spans="2:4">
      <c r="B3903"/>
      <c r="C3903"/>
      <c r="D3903" s="267"/>
    </row>
    <row r="3904" spans="2:4">
      <c r="B3904"/>
      <c r="C3904"/>
      <c r="D3904" s="267"/>
    </row>
    <row r="3905" spans="2:4">
      <c r="B3905"/>
      <c r="C3905"/>
      <c r="D3905" s="267"/>
    </row>
    <row r="3906" spans="2:4">
      <c r="B3906"/>
      <c r="C3906"/>
      <c r="D3906" s="267"/>
    </row>
    <row r="3907" spans="2:4">
      <c r="B3907"/>
      <c r="C3907"/>
      <c r="D3907" s="267"/>
    </row>
    <row r="3908" spans="2:4">
      <c r="B3908"/>
      <c r="C3908"/>
      <c r="D3908" s="267"/>
    </row>
    <row r="3909" spans="2:4">
      <c r="B3909"/>
      <c r="C3909"/>
      <c r="D3909" s="267"/>
    </row>
    <row r="3910" spans="2:4">
      <c r="B3910"/>
      <c r="C3910"/>
      <c r="D3910" s="267"/>
    </row>
    <row r="3911" spans="2:4">
      <c r="B3911"/>
      <c r="C3911"/>
      <c r="D3911" s="267"/>
    </row>
    <row r="3912" spans="2:4">
      <c r="B3912"/>
      <c r="C3912"/>
      <c r="D3912" s="267"/>
    </row>
    <row r="3913" spans="2:4">
      <c r="B3913"/>
      <c r="C3913"/>
      <c r="D3913" s="267"/>
    </row>
    <row r="3914" spans="2:4">
      <c r="B3914"/>
      <c r="C3914"/>
      <c r="D3914" s="267"/>
    </row>
    <row r="3915" spans="2:4">
      <c r="B3915"/>
      <c r="C3915"/>
      <c r="D3915" s="267"/>
    </row>
    <row r="3916" spans="2:4">
      <c r="B3916"/>
      <c r="C3916"/>
      <c r="D3916" s="267"/>
    </row>
    <row r="3917" spans="2:4">
      <c r="B3917"/>
      <c r="C3917"/>
      <c r="D3917" s="267"/>
    </row>
    <row r="3918" spans="2:4">
      <c r="B3918"/>
      <c r="C3918"/>
      <c r="D3918" s="267"/>
    </row>
    <row r="3919" spans="2:4">
      <c r="B3919"/>
      <c r="C3919"/>
      <c r="D3919" s="267"/>
    </row>
    <row r="3920" spans="2:4">
      <c r="B3920"/>
      <c r="C3920"/>
      <c r="D3920" s="267"/>
    </row>
    <row r="3921" spans="2:4">
      <c r="B3921"/>
      <c r="C3921"/>
      <c r="D3921" s="267"/>
    </row>
    <row r="3922" spans="2:4">
      <c r="B3922"/>
      <c r="C3922"/>
      <c r="D3922" s="267"/>
    </row>
    <row r="3923" spans="2:4">
      <c r="B3923"/>
      <c r="C3923"/>
      <c r="D3923" s="267"/>
    </row>
    <row r="3924" spans="2:4">
      <c r="B3924"/>
      <c r="C3924"/>
      <c r="D3924" s="267"/>
    </row>
    <row r="3925" spans="2:4">
      <c r="B3925"/>
      <c r="C3925"/>
      <c r="D3925" s="267"/>
    </row>
    <row r="3926" spans="2:4">
      <c r="B3926"/>
      <c r="C3926"/>
      <c r="D3926" s="267"/>
    </row>
    <row r="3927" spans="2:4">
      <c r="B3927"/>
      <c r="C3927"/>
      <c r="D3927" s="267"/>
    </row>
    <row r="3928" spans="2:4">
      <c r="B3928"/>
      <c r="C3928"/>
      <c r="D3928" s="267"/>
    </row>
    <row r="3929" spans="2:4">
      <c r="B3929"/>
      <c r="C3929"/>
      <c r="D3929" s="267"/>
    </row>
    <row r="3930" spans="2:4">
      <c r="B3930"/>
      <c r="C3930"/>
      <c r="D3930" s="267"/>
    </row>
    <row r="3931" spans="2:4">
      <c r="B3931"/>
      <c r="C3931"/>
      <c r="D3931" s="267"/>
    </row>
    <row r="3932" spans="2:4">
      <c r="B3932"/>
      <c r="C3932"/>
      <c r="D3932" s="267"/>
    </row>
    <row r="3933" spans="2:4">
      <c r="B3933"/>
      <c r="C3933"/>
      <c r="D3933" s="267"/>
    </row>
    <row r="3934" spans="2:4">
      <c r="B3934"/>
      <c r="C3934"/>
      <c r="D3934" s="267"/>
    </row>
    <row r="3935" spans="2:4">
      <c r="B3935"/>
      <c r="C3935"/>
      <c r="D3935" s="267"/>
    </row>
    <row r="3936" spans="2:4">
      <c r="B3936"/>
      <c r="C3936"/>
      <c r="D3936" s="267"/>
    </row>
    <row r="3937" spans="2:4">
      <c r="B3937"/>
      <c r="C3937"/>
      <c r="D3937" s="267"/>
    </row>
    <row r="3938" spans="2:4">
      <c r="B3938"/>
      <c r="C3938"/>
      <c r="D3938" s="267"/>
    </row>
    <row r="3939" spans="2:4">
      <c r="B3939"/>
      <c r="C3939"/>
      <c r="D3939" s="267"/>
    </row>
    <row r="3940" spans="2:4">
      <c r="B3940"/>
      <c r="C3940"/>
      <c r="D3940" s="267"/>
    </row>
    <row r="3941" spans="2:4">
      <c r="B3941"/>
      <c r="C3941"/>
      <c r="D3941" s="267"/>
    </row>
    <row r="3942" spans="2:4">
      <c r="B3942"/>
      <c r="C3942"/>
      <c r="D3942" s="267"/>
    </row>
    <row r="3943" spans="2:4">
      <c r="B3943"/>
      <c r="C3943"/>
      <c r="D3943" s="267"/>
    </row>
    <row r="3944" spans="2:4">
      <c r="B3944"/>
      <c r="C3944"/>
      <c r="D3944" s="267"/>
    </row>
    <row r="3945" spans="2:4">
      <c r="B3945"/>
      <c r="C3945"/>
      <c r="D3945" s="267"/>
    </row>
    <row r="3946" spans="2:4">
      <c r="B3946"/>
      <c r="C3946"/>
      <c r="D3946" s="267"/>
    </row>
    <row r="3947" spans="2:4">
      <c r="B3947"/>
      <c r="C3947"/>
      <c r="D3947" s="267"/>
    </row>
    <row r="3948" spans="2:4">
      <c r="B3948"/>
      <c r="C3948"/>
      <c r="D3948" s="267"/>
    </row>
    <row r="3949" spans="2:4">
      <c r="B3949"/>
      <c r="C3949"/>
      <c r="D3949" s="267"/>
    </row>
    <row r="3950" spans="2:4">
      <c r="B3950"/>
      <c r="C3950"/>
      <c r="D3950" s="267"/>
    </row>
    <row r="3951" spans="2:4">
      <c r="B3951"/>
      <c r="C3951"/>
      <c r="D3951" s="267"/>
    </row>
    <row r="3952" spans="2:4">
      <c r="B3952"/>
      <c r="C3952"/>
      <c r="D3952" s="267"/>
    </row>
    <row r="3953" spans="2:4">
      <c r="B3953"/>
      <c r="C3953"/>
      <c r="D3953" s="267"/>
    </row>
    <row r="3954" spans="2:4">
      <c r="B3954"/>
      <c r="C3954"/>
      <c r="D3954" s="267"/>
    </row>
    <row r="3955" spans="2:4">
      <c r="B3955"/>
      <c r="C3955"/>
      <c r="D3955" s="267"/>
    </row>
    <row r="3956" spans="2:4">
      <c r="B3956"/>
      <c r="C3956"/>
      <c r="D3956" s="267"/>
    </row>
    <row r="3957" spans="2:4">
      <c r="B3957"/>
      <c r="C3957"/>
      <c r="D3957" s="267"/>
    </row>
    <row r="3958" spans="2:4">
      <c r="B3958"/>
      <c r="C3958"/>
      <c r="D3958" s="267"/>
    </row>
    <row r="3959" spans="2:4">
      <c r="B3959"/>
      <c r="C3959"/>
      <c r="D3959" s="267"/>
    </row>
    <row r="3960" spans="2:4">
      <c r="B3960"/>
      <c r="C3960"/>
      <c r="D3960" s="267"/>
    </row>
    <row r="3961" spans="2:4">
      <c r="B3961"/>
      <c r="C3961"/>
      <c r="D3961" s="267"/>
    </row>
    <row r="3962" spans="2:4">
      <c r="B3962"/>
      <c r="C3962"/>
      <c r="D3962" s="267"/>
    </row>
    <row r="3963" spans="2:4">
      <c r="B3963"/>
      <c r="C3963"/>
      <c r="D3963" s="267"/>
    </row>
    <row r="3964" spans="2:4">
      <c r="B3964"/>
      <c r="C3964"/>
      <c r="D3964" s="267"/>
    </row>
    <row r="3965" spans="2:4">
      <c r="B3965"/>
      <c r="C3965"/>
      <c r="D3965" s="267"/>
    </row>
    <row r="3966" spans="2:4">
      <c r="B3966"/>
      <c r="C3966"/>
      <c r="D3966" s="267"/>
    </row>
    <row r="3967" spans="2:4">
      <c r="B3967"/>
      <c r="C3967"/>
      <c r="D3967" s="267"/>
    </row>
    <row r="3968" spans="2:4">
      <c r="B3968"/>
      <c r="C3968"/>
      <c r="D3968" s="267"/>
    </row>
    <row r="3969" spans="2:4">
      <c r="B3969"/>
      <c r="C3969"/>
      <c r="D3969" s="267"/>
    </row>
    <row r="3970" spans="2:4">
      <c r="B3970"/>
      <c r="C3970"/>
      <c r="D3970" s="267"/>
    </row>
    <row r="3971" spans="2:4">
      <c r="B3971"/>
      <c r="C3971"/>
      <c r="D3971" s="267"/>
    </row>
    <row r="3972" spans="2:4">
      <c r="B3972"/>
      <c r="C3972"/>
      <c r="D3972" s="267"/>
    </row>
    <row r="3973" spans="2:4">
      <c r="B3973"/>
      <c r="C3973"/>
      <c r="D3973" s="267"/>
    </row>
    <row r="3974" spans="2:4">
      <c r="B3974"/>
      <c r="C3974"/>
      <c r="D3974" s="267"/>
    </row>
    <row r="3975" spans="2:4">
      <c r="B3975"/>
      <c r="C3975"/>
      <c r="D3975" s="267"/>
    </row>
    <row r="3976" spans="2:4">
      <c r="B3976"/>
      <c r="C3976"/>
      <c r="D3976" s="267"/>
    </row>
    <row r="3977" spans="2:4">
      <c r="B3977"/>
      <c r="C3977"/>
      <c r="D3977" s="267"/>
    </row>
    <row r="3978" spans="2:4">
      <c r="B3978"/>
      <c r="C3978"/>
      <c r="D3978" s="267"/>
    </row>
    <row r="3979" spans="2:4">
      <c r="B3979"/>
      <c r="C3979"/>
      <c r="D3979" s="267"/>
    </row>
    <row r="3980" spans="2:4">
      <c r="B3980"/>
      <c r="C3980"/>
      <c r="D3980" s="267"/>
    </row>
    <row r="3981" spans="2:4">
      <c r="B3981"/>
      <c r="C3981"/>
      <c r="D3981" s="267"/>
    </row>
    <row r="3982" spans="2:4">
      <c r="B3982"/>
      <c r="C3982"/>
      <c r="D3982" s="267"/>
    </row>
    <row r="3983" spans="2:4">
      <c r="B3983"/>
      <c r="C3983"/>
      <c r="D3983" s="267"/>
    </row>
    <row r="3984" spans="2:4">
      <c r="B3984"/>
      <c r="C3984"/>
      <c r="D3984" s="267"/>
    </row>
    <row r="3985" spans="2:4">
      <c r="B3985"/>
      <c r="C3985"/>
      <c r="D3985" s="267"/>
    </row>
    <row r="3986" spans="2:4">
      <c r="B3986"/>
      <c r="C3986"/>
      <c r="D3986" s="267"/>
    </row>
    <row r="3987" spans="2:4">
      <c r="B3987"/>
      <c r="C3987"/>
      <c r="D3987" s="267"/>
    </row>
    <row r="3988" spans="2:4">
      <c r="B3988"/>
      <c r="C3988"/>
      <c r="D3988" s="267"/>
    </row>
    <row r="3989" spans="2:4">
      <c r="B3989"/>
      <c r="C3989"/>
      <c r="D3989" s="267"/>
    </row>
    <row r="3990" spans="2:4">
      <c r="B3990"/>
      <c r="C3990"/>
      <c r="D3990" s="267"/>
    </row>
    <row r="3991" spans="2:4">
      <c r="B3991"/>
      <c r="C3991"/>
      <c r="D3991" s="267"/>
    </row>
    <row r="3992" spans="2:4">
      <c r="B3992"/>
      <c r="C3992"/>
      <c r="D3992" s="267"/>
    </row>
    <row r="3993" spans="2:4">
      <c r="B3993"/>
      <c r="C3993"/>
      <c r="D3993" s="267"/>
    </row>
    <row r="3994" spans="2:4">
      <c r="B3994"/>
      <c r="C3994"/>
      <c r="D3994" s="267"/>
    </row>
    <row r="3995" spans="2:4">
      <c r="B3995"/>
      <c r="C3995"/>
      <c r="D3995" s="267"/>
    </row>
    <row r="3996" spans="2:4">
      <c r="B3996"/>
      <c r="C3996"/>
      <c r="D3996" s="267"/>
    </row>
    <row r="3997" spans="2:4">
      <c r="B3997"/>
      <c r="C3997"/>
      <c r="D3997" s="267"/>
    </row>
    <row r="3998" spans="2:4">
      <c r="B3998"/>
      <c r="C3998"/>
      <c r="D3998" s="267"/>
    </row>
    <row r="3999" spans="2:4">
      <c r="B3999"/>
      <c r="C3999"/>
      <c r="D3999" s="267"/>
    </row>
    <row r="4000" spans="2:4">
      <c r="B4000"/>
      <c r="C4000"/>
      <c r="D4000" s="267"/>
    </row>
    <row r="4001" spans="2:4">
      <c r="B4001"/>
      <c r="C4001"/>
      <c r="D4001" s="267"/>
    </row>
    <row r="4002" spans="2:4">
      <c r="B4002"/>
      <c r="C4002"/>
      <c r="D4002" s="267"/>
    </row>
    <row r="4003" spans="2:4">
      <c r="B4003"/>
      <c r="C4003"/>
      <c r="D4003" s="267"/>
    </row>
    <row r="4004" spans="2:4">
      <c r="B4004"/>
      <c r="C4004"/>
      <c r="D4004" s="267"/>
    </row>
    <row r="4005" spans="2:4">
      <c r="B4005"/>
      <c r="C4005"/>
      <c r="D4005" s="267"/>
    </row>
    <row r="4006" spans="2:4">
      <c r="B4006"/>
      <c r="C4006"/>
      <c r="D4006" s="267"/>
    </row>
    <row r="4007" spans="2:4">
      <c r="B4007"/>
      <c r="C4007"/>
      <c r="D4007" s="267"/>
    </row>
    <row r="4008" spans="2:4">
      <c r="B4008"/>
      <c r="C4008"/>
      <c r="D4008" s="267"/>
    </row>
    <row r="4009" spans="2:4">
      <c r="B4009"/>
      <c r="C4009"/>
      <c r="D4009" s="267"/>
    </row>
    <row r="4010" spans="2:4">
      <c r="B4010"/>
      <c r="C4010"/>
      <c r="D4010" s="267"/>
    </row>
    <row r="4011" spans="2:4">
      <c r="B4011"/>
      <c r="C4011"/>
      <c r="D4011" s="267"/>
    </row>
    <row r="4012" spans="2:4">
      <c r="B4012"/>
      <c r="C4012"/>
      <c r="D4012" s="267"/>
    </row>
    <row r="4013" spans="2:4">
      <c r="B4013"/>
      <c r="C4013"/>
      <c r="D4013" s="267"/>
    </row>
    <row r="4014" spans="2:4">
      <c r="B4014"/>
      <c r="C4014"/>
      <c r="D4014" s="267"/>
    </row>
    <row r="4015" spans="2:4">
      <c r="B4015"/>
      <c r="C4015"/>
      <c r="D4015" s="267"/>
    </row>
    <row r="4016" spans="2:4">
      <c r="B4016"/>
      <c r="C4016"/>
      <c r="D4016" s="267"/>
    </row>
    <row r="4017" spans="2:4">
      <c r="B4017"/>
      <c r="C4017"/>
      <c r="D4017" s="267"/>
    </row>
    <row r="4018" spans="2:4">
      <c r="B4018"/>
      <c r="C4018"/>
      <c r="D4018" s="267"/>
    </row>
    <row r="4019" spans="2:4">
      <c r="B4019"/>
      <c r="C4019"/>
      <c r="D4019" s="267"/>
    </row>
    <row r="4020" spans="2:4">
      <c r="B4020"/>
      <c r="C4020"/>
      <c r="D4020" s="267"/>
    </row>
    <row r="4021" spans="2:4">
      <c r="B4021"/>
      <c r="C4021"/>
      <c r="D4021" s="267"/>
    </row>
    <row r="4022" spans="2:4">
      <c r="B4022"/>
      <c r="C4022"/>
      <c r="D4022" s="267"/>
    </row>
    <row r="4023" spans="2:4">
      <c r="B4023"/>
      <c r="C4023"/>
      <c r="D4023" s="267"/>
    </row>
    <row r="4024" spans="2:4">
      <c r="B4024"/>
      <c r="C4024"/>
      <c r="D4024" s="267"/>
    </row>
    <row r="4025" spans="2:4">
      <c r="B4025"/>
      <c r="C4025"/>
      <c r="D4025" s="267"/>
    </row>
    <row r="4026" spans="2:4">
      <c r="B4026"/>
      <c r="C4026"/>
      <c r="D4026" s="267"/>
    </row>
    <row r="4027" spans="2:4">
      <c r="B4027"/>
      <c r="C4027"/>
      <c r="D4027" s="267"/>
    </row>
    <row r="4028" spans="2:4">
      <c r="B4028"/>
      <c r="C4028"/>
      <c r="D4028" s="267"/>
    </row>
    <row r="4029" spans="2:4">
      <c r="B4029"/>
      <c r="C4029"/>
      <c r="D4029" s="267"/>
    </row>
    <row r="4030" spans="2:4">
      <c r="B4030"/>
      <c r="C4030"/>
      <c r="D4030" s="267"/>
    </row>
    <row r="4031" spans="2:4">
      <c r="B4031"/>
      <c r="C4031"/>
      <c r="D4031" s="267"/>
    </row>
    <row r="4032" spans="2:4">
      <c r="B4032"/>
      <c r="C4032"/>
      <c r="D4032" s="267"/>
    </row>
    <row r="4033" spans="2:4">
      <c r="B4033"/>
      <c r="C4033"/>
      <c r="D4033" s="267"/>
    </row>
    <row r="4034" spans="2:4">
      <c r="B4034"/>
      <c r="C4034"/>
      <c r="D4034" s="267"/>
    </row>
    <row r="4035" spans="2:4">
      <c r="B4035"/>
      <c r="C4035"/>
      <c r="D4035" s="267"/>
    </row>
    <row r="4036" spans="2:4">
      <c r="B4036"/>
      <c r="C4036"/>
      <c r="D4036" s="267"/>
    </row>
    <row r="4037" spans="2:4">
      <c r="B4037"/>
      <c r="C4037"/>
      <c r="D4037" s="267"/>
    </row>
    <row r="4038" spans="2:4">
      <c r="B4038"/>
      <c r="C4038"/>
      <c r="D4038" s="267"/>
    </row>
    <row r="4039" spans="2:4">
      <c r="B4039"/>
      <c r="C4039"/>
      <c r="D4039" s="267"/>
    </row>
    <row r="4040" spans="2:4">
      <c r="B4040"/>
      <c r="C4040"/>
      <c r="D4040" s="267"/>
    </row>
    <row r="4041" spans="2:4">
      <c r="B4041"/>
      <c r="C4041"/>
      <c r="D4041" s="267"/>
    </row>
    <row r="4042" spans="2:4">
      <c r="B4042"/>
      <c r="C4042"/>
      <c r="D4042" s="267"/>
    </row>
    <row r="4043" spans="2:4">
      <c r="B4043"/>
      <c r="C4043"/>
      <c r="D4043" s="267"/>
    </row>
    <row r="4044" spans="2:4">
      <c r="B4044"/>
      <c r="C4044"/>
      <c r="D4044" s="267"/>
    </row>
    <row r="4045" spans="2:4">
      <c r="B4045"/>
      <c r="C4045"/>
      <c r="D4045" s="267"/>
    </row>
    <row r="4046" spans="2:4">
      <c r="B4046"/>
      <c r="C4046"/>
      <c r="D4046" s="267"/>
    </row>
    <row r="4047" spans="2:4">
      <c r="B4047"/>
      <c r="C4047"/>
      <c r="D4047" s="267"/>
    </row>
    <row r="4048" spans="2:4">
      <c r="B4048"/>
      <c r="C4048"/>
      <c r="D4048" s="267"/>
    </row>
    <row r="4049" spans="2:4">
      <c r="B4049"/>
      <c r="C4049"/>
      <c r="D4049" s="267"/>
    </row>
    <row r="4050" spans="2:4">
      <c r="B4050"/>
      <c r="C4050"/>
      <c r="D4050" s="267"/>
    </row>
    <row r="4051" spans="2:4">
      <c r="B4051"/>
      <c r="C4051"/>
      <c r="D4051" s="267"/>
    </row>
    <row r="4052" spans="2:4">
      <c r="B4052"/>
      <c r="C4052"/>
      <c r="D4052" s="267"/>
    </row>
    <row r="4053" spans="2:4">
      <c r="B4053"/>
      <c r="C4053"/>
      <c r="D4053" s="267"/>
    </row>
    <row r="4054" spans="2:4">
      <c r="B4054"/>
      <c r="C4054"/>
      <c r="D4054" s="267"/>
    </row>
    <row r="4055" spans="2:4">
      <c r="B4055"/>
      <c r="C4055"/>
      <c r="D4055" s="267"/>
    </row>
    <row r="4056" spans="2:4">
      <c r="B4056"/>
      <c r="C4056"/>
      <c r="D4056" s="267"/>
    </row>
    <row r="4057" spans="2:4">
      <c r="B4057"/>
      <c r="C4057"/>
      <c r="D4057" s="267"/>
    </row>
    <row r="4058" spans="2:4">
      <c r="B4058"/>
      <c r="C4058"/>
      <c r="D4058" s="267"/>
    </row>
    <row r="4059" spans="2:4">
      <c r="B4059"/>
      <c r="C4059"/>
      <c r="D4059" s="267"/>
    </row>
    <row r="4060" spans="2:4">
      <c r="B4060"/>
      <c r="C4060"/>
      <c r="D4060" s="267"/>
    </row>
    <row r="4061" spans="2:4">
      <c r="B4061"/>
      <c r="C4061"/>
      <c r="D4061" s="267"/>
    </row>
    <row r="4062" spans="2:4">
      <c r="B4062"/>
      <c r="C4062"/>
      <c r="D4062" s="267"/>
    </row>
    <row r="4063" spans="2:4">
      <c r="B4063"/>
      <c r="C4063"/>
      <c r="D4063" s="267"/>
    </row>
    <row r="4064" spans="2:4">
      <c r="B4064"/>
      <c r="C4064"/>
      <c r="D4064" s="267"/>
    </row>
    <row r="4065" spans="2:4">
      <c r="B4065"/>
      <c r="C4065"/>
      <c r="D4065" s="267"/>
    </row>
    <row r="4066" spans="2:4">
      <c r="B4066"/>
      <c r="C4066"/>
      <c r="D4066" s="267"/>
    </row>
    <row r="4067" spans="2:4">
      <c r="B4067"/>
      <c r="C4067"/>
      <c r="D4067" s="267"/>
    </row>
    <row r="4068" spans="2:4">
      <c r="B4068"/>
      <c r="C4068"/>
      <c r="D4068" s="267"/>
    </row>
    <row r="4069" spans="2:4">
      <c r="B4069"/>
      <c r="C4069"/>
      <c r="D4069" s="267"/>
    </row>
    <row r="4070" spans="2:4">
      <c r="B4070"/>
      <c r="C4070"/>
      <c r="D4070" s="267"/>
    </row>
    <row r="4071" spans="2:4">
      <c r="B4071"/>
      <c r="C4071"/>
      <c r="D4071" s="267"/>
    </row>
    <row r="4072" spans="2:4">
      <c r="B4072"/>
      <c r="C4072"/>
      <c r="D4072" s="267"/>
    </row>
    <row r="4073" spans="2:4">
      <c r="B4073"/>
      <c r="C4073"/>
      <c r="D4073" s="267"/>
    </row>
    <row r="4074" spans="2:4">
      <c r="B4074"/>
      <c r="C4074"/>
      <c r="D4074" s="267"/>
    </row>
    <row r="4075" spans="2:4">
      <c r="B4075"/>
      <c r="C4075"/>
      <c r="D4075" s="267"/>
    </row>
    <row r="4076" spans="2:4">
      <c r="B4076"/>
      <c r="C4076"/>
      <c r="D4076" s="267"/>
    </row>
    <row r="4077" spans="2:4">
      <c r="B4077"/>
      <c r="C4077"/>
      <c r="D4077" s="267"/>
    </row>
    <row r="4078" spans="2:4">
      <c r="B4078"/>
      <c r="C4078"/>
      <c r="D4078" s="267"/>
    </row>
    <row r="4079" spans="2:4">
      <c r="B4079"/>
      <c r="C4079"/>
      <c r="D4079" s="267"/>
    </row>
    <row r="4080" spans="2:4">
      <c r="B4080"/>
      <c r="C4080"/>
      <c r="D4080" s="267"/>
    </row>
    <row r="4081" spans="2:4">
      <c r="B4081"/>
      <c r="C4081"/>
      <c r="D4081" s="267"/>
    </row>
    <row r="4082" spans="2:4">
      <c r="B4082"/>
      <c r="C4082"/>
      <c r="D4082" s="267"/>
    </row>
    <row r="4083" spans="2:4">
      <c r="B4083"/>
      <c r="C4083"/>
      <c r="D4083" s="267"/>
    </row>
    <row r="4084" spans="2:4">
      <c r="B4084"/>
      <c r="C4084"/>
      <c r="D4084" s="267"/>
    </row>
    <row r="4085" spans="2:4">
      <c r="B4085"/>
      <c r="C4085"/>
      <c r="D4085" s="267"/>
    </row>
    <row r="4086" spans="2:4">
      <c r="B4086"/>
      <c r="C4086"/>
      <c r="D4086" s="267"/>
    </row>
    <row r="4087" spans="2:4">
      <c r="B4087"/>
      <c r="C4087"/>
      <c r="D4087" s="267"/>
    </row>
    <row r="4088" spans="2:4">
      <c r="B4088"/>
      <c r="C4088"/>
      <c r="D4088" s="267"/>
    </row>
    <row r="4089" spans="2:4">
      <c r="B4089"/>
      <c r="C4089"/>
      <c r="D4089" s="267"/>
    </row>
    <row r="4090" spans="2:4">
      <c r="B4090"/>
      <c r="C4090"/>
      <c r="D4090" s="267"/>
    </row>
    <row r="4091" spans="2:4">
      <c r="B4091"/>
      <c r="C4091"/>
      <c r="D4091" s="267"/>
    </row>
    <row r="4092" spans="2:4">
      <c r="B4092"/>
      <c r="C4092"/>
      <c r="D4092" s="267"/>
    </row>
    <row r="4093" spans="2:4">
      <c r="B4093"/>
      <c r="C4093"/>
      <c r="D4093" s="267"/>
    </row>
    <row r="4094" spans="2:4">
      <c r="B4094"/>
      <c r="C4094"/>
      <c r="D4094" s="267"/>
    </row>
    <row r="4095" spans="2:4">
      <c r="B4095"/>
      <c r="C4095"/>
      <c r="D4095" s="267"/>
    </row>
    <row r="4096" spans="2:4">
      <c r="B4096"/>
      <c r="C4096"/>
      <c r="D4096" s="267"/>
    </row>
    <row r="4097" spans="2:4">
      <c r="B4097"/>
      <c r="C4097"/>
      <c r="D4097" s="267"/>
    </row>
    <row r="4098" spans="2:4">
      <c r="B4098"/>
      <c r="C4098"/>
      <c r="D4098" s="267"/>
    </row>
    <row r="4099" spans="2:4">
      <c r="B4099"/>
      <c r="C4099"/>
      <c r="D4099" s="267"/>
    </row>
    <row r="4100" spans="2:4">
      <c r="B4100"/>
      <c r="C4100"/>
      <c r="D4100" s="267"/>
    </row>
    <row r="4101" spans="2:4">
      <c r="B4101"/>
      <c r="C4101"/>
      <c r="D4101" s="267"/>
    </row>
    <row r="4102" spans="2:4">
      <c r="B4102"/>
      <c r="C4102"/>
      <c r="D4102" s="267"/>
    </row>
    <row r="4103" spans="2:4">
      <c r="B4103"/>
      <c r="C4103"/>
      <c r="D4103" s="267"/>
    </row>
    <row r="4104" spans="2:4">
      <c r="B4104"/>
      <c r="C4104"/>
      <c r="D4104" s="267"/>
    </row>
    <row r="4105" spans="2:4">
      <c r="B4105"/>
      <c r="C4105"/>
      <c r="D4105" s="267"/>
    </row>
    <row r="4106" spans="2:4">
      <c r="B4106"/>
      <c r="C4106"/>
      <c r="D4106" s="267"/>
    </row>
    <row r="4107" spans="2:4">
      <c r="B4107"/>
      <c r="C4107"/>
      <c r="D4107" s="267"/>
    </row>
    <row r="4108" spans="2:4">
      <c r="B4108"/>
      <c r="C4108"/>
      <c r="D4108" s="267"/>
    </row>
    <row r="4109" spans="2:4">
      <c r="B4109"/>
      <c r="C4109"/>
      <c r="D4109" s="267"/>
    </row>
    <row r="4110" spans="2:4">
      <c r="B4110"/>
      <c r="C4110"/>
      <c r="D4110" s="267"/>
    </row>
    <row r="4111" spans="2:4">
      <c r="B4111"/>
      <c r="C4111"/>
      <c r="D4111" s="267"/>
    </row>
    <row r="4112" spans="2:4">
      <c r="B4112"/>
      <c r="C4112"/>
      <c r="D4112" s="267"/>
    </row>
    <row r="4113" spans="2:4">
      <c r="B4113"/>
      <c r="C4113"/>
      <c r="D4113" s="267"/>
    </row>
    <row r="4114" spans="2:4">
      <c r="B4114"/>
      <c r="C4114"/>
      <c r="D4114" s="267"/>
    </row>
    <row r="4115" spans="2:4">
      <c r="B4115"/>
      <c r="C4115"/>
      <c r="D4115" s="267"/>
    </row>
    <row r="4116" spans="2:4">
      <c r="B4116"/>
      <c r="C4116"/>
      <c r="D4116" s="267"/>
    </row>
    <row r="4117" spans="2:4">
      <c r="B4117"/>
      <c r="C4117"/>
      <c r="D4117" s="267"/>
    </row>
    <row r="4118" spans="2:4">
      <c r="B4118"/>
      <c r="C4118"/>
      <c r="D4118" s="267"/>
    </row>
    <row r="4119" spans="2:4">
      <c r="B4119"/>
      <c r="C4119"/>
      <c r="D4119" s="267"/>
    </row>
    <row r="4120" spans="2:4">
      <c r="B4120"/>
      <c r="C4120"/>
      <c r="D4120" s="267"/>
    </row>
    <row r="4121" spans="2:4">
      <c r="B4121"/>
      <c r="C4121"/>
      <c r="D4121" s="267"/>
    </row>
    <row r="4122" spans="2:4">
      <c r="B4122"/>
      <c r="C4122"/>
      <c r="D4122" s="267"/>
    </row>
    <row r="4123" spans="2:4">
      <c r="B4123"/>
      <c r="C4123"/>
      <c r="D4123" s="267"/>
    </row>
    <row r="4124" spans="2:4">
      <c r="B4124"/>
      <c r="C4124"/>
      <c r="D4124" s="267"/>
    </row>
    <row r="4125" spans="2:4">
      <c r="B4125"/>
      <c r="C4125"/>
      <c r="D4125" s="267"/>
    </row>
    <row r="4126" spans="2:4">
      <c r="B4126"/>
      <c r="C4126"/>
      <c r="D4126" s="267"/>
    </row>
    <row r="4127" spans="2:4">
      <c r="B4127"/>
      <c r="C4127"/>
      <c r="D4127" s="267"/>
    </row>
    <row r="4128" spans="2:4">
      <c r="B4128"/>
      <c r="C4128"/>
      <c r="D4128" s="267"/>
    </row>
    <row r="4129" spans="2:4">
      <c r="B4129"/>
      <c r="C4129"/>
      <c r="D4129" s="267"/>
    </row>
    <row r="4130" spans="2:4">
      <c r="B4130"/>
      <c r="C4130"/>
      <c r="D4130" s="267"/>
    </row>
    <row r="4131" spans="2:4">
      <c r="B4131"/>
      <c r="C4131"/>
      <c r="D4131" s="267"/>
    </row>
    <row r="4132" spans="2:4">
      <c r="B4132"/>
      <c r="C4132"/>
      <c r="D4132" s="267"/>
    </row>
    <row r="4133" spans="2:4">
      <c r="B4133"/>
      <c r="C4133"/>
      <c r="D4133" s="267"/>
    </row>
    <row r="4134" spans="2:4">
      <c r="B4134"/>
      <c r="C4134"/>
      <c r="D4134" s="267"/>
    </row>
    <row r="4135" spans="2:4">
      <c r="B4135"/>
      <c r="C4135"/>
      <c r="D4135" s="267"/>
    </row>
    <row r="4136" spans="2:4">
      <c r="B4136"/>
      <c r="C4136"/>
      <c r="D4136" s="267"/>
    </row>
    <row r="4137" spans="2:4">
      <c r="B4137"/>
      <c r="C4137"/>
      <c r="D4137" s="267"/>
    </row>
    <row r="4138" spans="2:4">
      <c r="B4138"/>
      <c r="C4138"/>
      <c r="D4138" s="267"/>
    </row>
    <row r="4139" spans="2:4">
      <c r="B4139"/>
      <c r="C4139"/>
      <c r="D4139" s="267"/>
    </row>
    <row r="4140" spans="2:4">
      <c r="B4140"/>
      <c r="C4140"/>
      <c r="D4140" s="267"/>
    </row>
    <row r="4141" spans="2:4">
      <c r="B4141"/>
      <c r="C4141"/>
      <c r="D4141" s="267"/>
    </row>
    <row r="4142" spans="2:4">
      <c r="B4142"/>
      <c r="C4142"/>
      <c r="D4142" s="267"/>
    </row>
    <row r="4143" spans="2:4">
      <c r="B4143"/>
      <c r="C4143"/>
      <c r="D4143" s="267"/>
    </row>
    <row r="4144" spans="2:4">
      <c r="B4144"/>
      <c r="C4144"/>
      <c r="D4144" s="267"/>
    </row>
    <row r="4145" spans="2:4">
      <c r="B4145"/>
      <c r="C4145"/>
      <c r="D4145" s="267"/>
    </row>
    <row r="4146" spans="2:4">
      <c r="B4146"/>
      <c r="C4146"/>
      <c r="D4146" s="267"/>
    </row>
    <row r="4147" spans="2:4">
      <c r="B4147"/>
      <c r="C4147"/>
      <c r="D4147" s="267"/>
    </row>
    <row r="4148" spans="2:4">
      <c r="B4148"/>
      <c r="C4148"/>
      <c r="D4148" s="267"/>
    </row>
    <row r="4149" spans="2:4">
      <c r="B4149"/>
      <c r="C4149"/>
      <c r="D4149" s="267"/>
    </row>
    <row r="4150" spans="2:4">
      <c r="B4150"/>
      <c r="C4150"/>
      <c r="D4150" s="267"/>
    </row>
    <row r="4151" spans="2:4">
      <c r="B4151"/>
      <c r="C4151"/>
      <c r="D4151" s="267"/>
    </row>
    <row r="4152" spans="2:4">
      <c r="B4152"/>
      <c r="C4152"/>
      <c r="D4152" s="267"/>
    </row>
    <row r="4153" spans="2:4">
      <c r="B4153"/>
      <c r="C4153"/>
      <c r="D4153" s="267"/>
    </row>
    <row r="4154" spans="2:4">
      <c r="B4154"/>
      <c r="C4154"/>
      <c r="D4154" s="267"/>
    </row>
    <row r="4155" spans="2:4">
      <c r="B4155"/>
      <c r="C4155"/>
      <c r="D4155" s="267"/>
    </row>
    <row r="4156" spans="2:4">
      <c r="B4156"/>
      <c r="C4156"/>
      <c r="D4156" s="267"/>
    </row>
    <row r="4157" spans="2:4">
      <c r="B4157"/>
      <c r="C4157"/>
      <c r="D4157" s="267"/>
    </row>
    <row r="4158" spans="2:4">
      <c r="B4158"/>
      <c r="C4158"/>
      <c r="D4158" s="267"/>
    </row>
    <row r="4159" spans="2:4">
      <c r="B4159"/>
      <c r="C4159"/>
      <c r="D4159" s="267"/>
    </row>
    <row r="4160" spans="2:4">
      <c r="B4160"/>
      <c r="C4160"/>
      <c r="D4160" s="267"/>
    </row>
    <row r="4161" spans="2:4">
      <c r="B4161"/>
      <c r="C4161"/>
      <c r="D4161" s="267"/>
    </row>
    <row r="4162" spans="2:4">
      <c r="B4162"/>
      <c r="C4162"/>
      <c r="D4162" s="267"/>
    </row>
    <row r="4163" spans="2:4">
      <c r="B4163"/>
      <c r="C4163"/>
      <c r="D4163" s="267"/>
    </row>
    <row r="4164" spans="2:4">
      <c r="B4164"/>
      <c r="C4164"/>
      <c r="D4164" s="267"/>
    </row>
    <row r="4165" spans="2:4">
      <c r="B4165"/>
      <c r="C4165"/>
      <c r="D4165" s="267"/>
    </row>
    <row r="4166" spans="2:4">
      <c r="B4166"/>
      <c r="C4166"/>
      <c r="D4166" s="267"/>
    </row>
    <row r="4167" spans="2:4">
      <c r="B4167"/>
      <c r="C4167"/>
      <c r="D4167" s="267"/>
    </row>
    <row r="4168" spans="2:4">
      <c r="B4168"/>
      <c r="C4168"/>
      <c r="D4168" s="267"/>
    </row>
    <row r="4169" spans="2:4">
      <c r="B4169"/>
      <c r="C4169"/>
      <c r="D4169" s="267"/>
    </row>
    <row r="4170" spans="2:4">
      <c r="B4170"/>
      <c r="C4170"/>
      <c r="D4170" s="267"/>
    </row>
    <row r="4171" spans="2:4">
      <c r="B4171"/>
      <c r="C4171"/>
      <c r="D4171" s="267"/>
    </row>
    <row r="4172" spans="2:4">
      <c r="B4172"/>
      <c r="C4172"/>
      <c r="D4172" s="267"/>
    </row>
    <row r="4173" spans="2:4">
      <c r="B4173"/>
      <c r="C4173"/>
      <c r="D4173" s="267"/>
    </row>
    <row r="4174" spans="2:4">
      <c r="B4174"/>
      <c r="C4174"/>
      <c r="D4174" s="267"/>
    </row>
    <row r="4175" spans="2:4">
      <c r="B4175"/>
      <c r="C4175"/>
      <c r="D4175" s="267"/>
    </row>
    <row r="4176" spans="2:4">
      <c r="B4176"/>
      <c r="C4176"/>
      <c r="D4176" s="267"/>
    </row>
    <row r="4177" spans="2:4">
      <c r="B4177"/>
      <c r="C4177"/>
      <c r="D4177" s="267"/>
    </row>
    <row r="4178" spans="2:4">
      <c r="B4178"/>
      <c r="C4178"/>
      <c r="D4178" s="267"/>
    </row>
    <row r="4179" spans="2:4">
      <c r="B4179"/>
      <c r="C4179"/>
      <c r="D4179" s="267"/>
    </row>
    <row r="4180" spans="2:4">
      <c r="B4180"/>
      <c r="C4180"/>
      <c r="D4180" s="267"/>
    </row>
    <row r="4181" spans="2:4">
      <c r="B4181"/>
      <c r="C4181"/>
      <c r="D4181" s="267"/>
    </row>
    <row r="4182" spans="2:4">
      <c r="B4182"/>
      <c r="C4182"/>
      <c r="D4182" s="267"/>
    </row>
    <row r="4183" spans="2:4">
      <c r="B4183"/>
      <c r="C4183"/>
      <c r="D4183" s="267"/>
    </row>
    <row r="4184" spans="2:4">
      <c r="B4184"/>
      <c r="C4184"/>
      <c r="D4184" s="267"/>
    </row>
    <row r="4185" spans="2:4">
      <c r="B4185"/>
      <c r="C4185"/>
      <c r="D4185" s="267"/>
    </row>
    <row r="4186" spans="2:4">
      <c r="B4186"/>
      <c r="C4186"/>
      <c r="D4186" s="267"/>
    </row>
    <row r="4187" spans="2:4">
      <c r="B4187"/>
      <c r="C4187"/>
      <c r="D4187" s="267"/>
    </row>
    <row r="4188" spans="2:4">
      <c r="B4188"/>
      <c r="C4188"/>
      <c r="D4188" s="267"/>
    </row>
    <row r="4189" spans="2:4">
      <c r="B4189"/>
      <c r="C4189"/>
      <c r="D4189" s="267"/>
    </row>
    <row r="4190" spans="2:4">
      <c r="B4190"/>
      <c r="C4190"/>
      <c r="D4190" s="267"/>
    </row>
    <row r="4191" spans="2:4">
      <c r="B4191"/>
      <c r="C4191"/>
      <c r="D4191" s="267"/>
    </row>
    <row r="4192" spans="2:4">
      <c r="B4192"/>
      <c r="C4192"/>
      <c r="D4192" s="267"/>
    </row>
    <row r="4193" spans="2:4">
      <c r="B4193"/>
      <c r="C4193"/>
      <c r="D4193" s="267"/>
    </row>
    <row r="4194" spans="2:4">
      <c r="B4194"/>
      <c r="C4194"/>
      <c r="D4194" s="267"/>
    </row>
    <row r="4195" spans="2:4">
      <c r="B4195"/>
      <c r="C4195"/>
      <c r="D4195" s="267"/>
    </row>
    <row r="4196" spans="2:4">
      <c r="B4196"/>
      <c r="C4196"/>
      <c r="D4196" s="267"/>
    </row>
    <row r="4197" spans="2:4">
      <c r="B4197"/>
      <c r="C4197"/>
      <c r="D4197" s="267"/>
    </row>
    <row r="4198" spans="2:4">
      <c r="B4198"/>
      <c r="C4198"/>
      <c r="D4198" s="267"/>
    </row>
    <row r="4199" spans="2:4">
      <c r="B4199"/>
      <c r="C4199"/>
      <c r="D4199" s="267"/>
    </row>
    <row r="4200" spans="2:4">
      <c r="B4200"/>
      <c r="C4200"/>
      <c r="D4200" s="267"/>
    </row>
    <row r="4201" spans="2:4">
      <c r="B4201"/>
      <c r="C4201"/>
      <c r="D4201" s="267"/>
    </row>
    <row r="4202" spans="2:4">
      <c r="B4202"/>
      <c r="C4202"/>
      <c r="D4202" s="267"/>
    </row>
    <row r="4203" spans="2:4">
      <c r="B4203"/>
      <c r="C4203"/>
      <c r="D4203" s="267"/>
    </row>
    <row r="4204" spans="2:4">
      <c r="B4204"/>
      <c r="C4204"/>
      <c r="D4204" s="267"/>
    </row>
    <row r="4205" spans="2:4">
      <c r="B4205"/>
      <c r="C4205"/>
      <c r="D4205" s="267"/>
    </row>
    <row r="4206" spans="2:4">
      <c r="B4206"/>
      <c r="C4206"/>
      <c r="D4206" s="267"/>
    </row>
    <row r="4207" spans="2:4">
      <c r="B4207"/>
      <c r="C4207"/>
      <c r="D4207" s="267"/>
    </row>
    <row r="4208" spans="2:4">
      <c r="B4208"/>
      <c r="C4208"/>
      <c r="D4208" s="267"/>
    </row>
    <row r="4209" spans="2:4">
      <c r="B4209"/>
      <c r="C4209"/>
      <c r="D4209" s="267"/>
    </row>
    <row r="4210" spans="2:4">
      <c r="B4210"/>
      <c r="C4210"/>
      <c r="D4210" s="267"/>
    </row>
    <row r="4211" spans="2:4">
      <c r="B4211"/>
      <c r="C4211"/>
      <c r="D4211" s="267"/>
    </row>
    <row r="4212" spans="2:4">
      <c r="B4212"/>
      <c r="C4212"/>
      <c r="D4212" s="267"/>
    </row>
    <row r="4213" spans="2:4">
      <c r="B4213"/>
      <c r="C4213"/>
      <c r="D4213" s="267"/>
    </row>
    <row r="4214" spans="2:4">
      <c r="B4214"/>
      <c r="C4214"/>
      <c r="D4214" s="267"/>
    </row>
    <row r="4215" spans="2:4">
      <c r="B4215"/>
      <c r="C4215"/>
      <c r="D4215" s="267"/>
    </row>
    <row r="4216" spans="2:4">
      <c r="B4216"/>
      <c r="C4216"/>
      <c r="D4216" s="267"/>
    </row>
    <row r="4217" spans="2:4">
      <c r="B4217"/>
      <c r="C4217"/>
      <c r="D4217" s="267"/>
    </row>
    <row r="4218" spans="2:4">
      <c r="B4218"/>
      <c r="C4218"/>
      <c r="D4218" s="267"/>
    </row>
    <row r="4219" spans="2:4">
      <c r="B4219"/>
      <c r="C4219"/>
      <c r="D4219" s="267"/>
    </row>
    <row r="4220" spans="2:4">
      <c r="B4220"/>
      <c r="C4220"/>
      <c r="D4220" s="267"/>
    </row>
    <row r="4221" spans="2:4">
      <c r="B4221"/>
      <c r="C4221"/>
      <c r="D4221" s="267"/>
    </row>
    <row r="4222" spans="2:4">
      <c r="B4222"/>
      <c r="C4222"/>
      <c r="D4222" s="267"/>
    </row>
    <row r="4223" spans="2:4">
      <c r="B4223"/>
      <c r="C4223"/>
      <c r="D4223" s="267"/>
    </row>
    <row r="4224" spans="2:4">
      <c r="B4224"/>
      <c r="C4224"/>
      <c r="D4224" s="267"/>
    </row>
    <row r="4225" spans="2:4">
      <c r="B4225"/>
      <c r="C4225"/>
      <c r="D4225" s="267"/>
    </row>
    <row r="4226" spans="2:4">
      <c r="B4226"/>
      <c r="C4226"/>
      <c r="D4226" s="267"/>
    </row>
    <row r="4227" spans="2:4">
      <c r="B4227"/>
      <c r="C4227"/>
      <c r="D4227" s="267"/>
    </row>
    <row r="4228" spans="2:4">
      <c r="B4228"/>
      <c r="C4228"/>
      <c r="D4228" s="267"/>
    </row>
    <row r="4229" spans="2:4">
      <c r="B4229"/>
      <c r="C4229"/>
      <c r="D4229" s="267"/>
    </row>
    <row r="4230" spans="2:4">
      <c r="B4230"/>
      <c r="C4230"/>
      <c r="D4230" s="267"/>
    </row>
    <row r="4231" spans="2:4">
      <c r="B4231"/>
      <c r="C4231"/>
      <c r="D4231" s="267"/>
    </row>
    <row r="4232" spans="2:4">
      <c r="B4232"/>
      <c r="C4232"/>
      <c r="D4232" s="267"/>
    </row>
    <row r="4233" spans="2:4">
      <c r="B4233"/>
      <c r="C4233"/>
      <c r="D4233" s="267"/>
    </row>
    <row r="4234" spans="2:4">
      <c r="B4234"/>
      <c r="C4234"/>
      <c r="D4234" s="267"/>
    </row>
    <row r="4235" spans="2:4">
      <c r="B4235"/>
      <c r="C4235"/>
      <c r="D4235" s="267"/>
    </row>
    <row r="4236" spans="2:4">
      <c r="B4236"/>
      <c r="C4236"/>
      <c r="D4236" s="267"/>
    </row>
    <row r="4237" spans="2:4">
      <c r="B4237"/>
      <c r="C4237"/>
      <c r="D4237" s="267"/>
    </row>
    <row r="4238" spans="2:4">
      <c r="B4238"/>
      <c r="C4238"/>
      <c r="D4238" s="267"/>
    </row>
    <row r="4239" spans="2:4">
      <c r="B4239"/>
      <c r="C4239"/>
      <c r="D4239" s="267"/>
    </row>
    <row r="4240" spans="2:4">
      <c r="B4240"/>
      <c r="C4240"/>
      <c r="D4240" s="267"/>
    </row>
    <row r="4241" spans="2:4">
      <c r="B4241"/>
      <c r="C4241"/>
      <c r="D4241" s="267"/>
    </row>
    <row r="4242" spans="2:4">
      <c r="B4242"/>
      <c r="C4242"/>
      <c r="D4242" s="267"/>
    </row>
    <row r="4243" spans="2:4">
      <c r="B4243"/>
      <c r="C4243"/>
      <c r="D4243" s="267"/>
    </row>
    <row r="4244" spans="2:4">
      <c r="B4244"/>
      <c r="C4244"/>
      <c r="D4244" s="267"/>
    </row>
    <row r="4245" spans="2:4">
      <c r="B4245"/>
      <c r="C4245"/>
      <c r="D4245" s="267"/>
    </row>
    <row r="4246" spans="2:4">
      <c r="B4246"/>
      <c r="C4246"/>
      <c r="D4246" s="267"/>
    </row>
    <row r="4247" spans="2:4">
      <c r="B4247"/>
      <c r="C4247"/>
      <c r="D4247" s="267"/>
    </row>
    <row r="4248" spans="2:4">
      <c r="B4248"/>
      <c r="C4248"/>
      <c r="D4248" s="267"/>
    </row>
    <row r="4249" spans="2:4">
      <c r="B4249"/>
      <c r="C4249"/>
      <c r="D4249" s="267"/>
    </row>
    <row r="4250" spans="2:4">
      <c r="B4250"/>
      <c r="C4250"/>
      <c r="D4250" s="267"/>
    </row>
    <row r="4251" spans="2:4">
      <c r="B4251"/>
      <c r="C4251"/>
      <c r="D4251" s="267"/>
    </row>
    <row r="4252" spans="2:4">
      <c r="B4252"/>
      <c r="C4252"/>
      <c r="D4252" s="267"/>
    </row>
    <row r="4253" spans="2:4">
      <c r="B4253"/>
      <c r="C4253"/>
      <c r="D4253" s="267"/>
    </row>
    <row r="4254" spans="2:4">
      <c r="B4254"/>
      <c r="C4254"/>
      <c r="D4254" s="267"/>
    </row>
    <row r="4255" spans="2:4">
      <c r="B4255"/>
      <c r="C4255"/>
      <c r="D4255" s="267"/>
    </row>
    <row r="4256" spans="2:4">
      <c r="B4256"/>
      <c r="C4256"/>
      <c r="D4256" s="267"/>
    </row>
    <row r="4257" spans="2:4">
      <c r="B4257"/>
      <c r="C4257"/>
      <c r="D4257" s="267"/>
    </row>
    <row r="4258" spans="2:4">
      <c r="B4258"/>
      <c r="C4258"/>
      <c r="D4258" s="267"/>
    </row>
    <row r="4259" spans="2:4">
      <c r="B4259"/>
      <c r="C4259"/>
      <c r="D4259" s="267"/>
    </row>
    <row r="4260" spans="2:4">
      <c r="B4260"/>
      <c r="C4260"/>
      <c r="D4260" s="267"/>
    </row>
    <row r="4261" spans="2:4">
      <c r="B4261"/>
      <c r="C4261"/>
      <c r="D4261" s="267"/>
    </row>
    <row r="4262" spans="2:4">
      <c r="B4262"/>
      <c r="C4262"/>
      <c r="D4262" s="267"/>
    </row>
    <row r="4263" spans="2:4">
      <c r="B4263"/>
      <c r="C4263"/>
      <c r="D4263" s="267"/>
    </row>
    <row r="4264" spans="2:4">
      <c r="B4264"/>
      <c r="C4264"/>
      <c r="D4264" s="267"/>
    </row>
    <row r="4265" spans="2:4">
      <c r="B4265"/>
      <c r="C4265"/>
      <c r="D4265" s="267"/>
    </row>
    <row r="4266" spans="2:4">
      <c r="B4266"/>
      <c r="C4266"/>
      <c r="D4266" s="267"/>
    </row>
    <row r="4267" spans="2:4">
      <c r="B4267"/>
      <c r="C4267"/>
      <c r="D4267" s="267"/>
    </row>
    <row r="4268" spans="2:4">
      <c r="B4268"/>
      <c r="C4268"/>
      <c r="D4268" s="267"/>
    </row>
    <row r="4269" spans="2:4">
      <c r="B4269"/>
      <c r="C4269"/>
      <c r="D4269" s="267"/>
    </row>
    <row r="4270" spans="2:4">
      <c r="B4270"/>
      <c r="C4270"/>
      <c r="D4270" s="267"/>
    </row>
    <row r="4271" spans="2:4">
      <c r="B4271"/>
      <c r="C4271"/>
      <c r="D4271" s="267"/>
    </row>
    <row r="4272" spans="2:4">
      <c r="B4272"/>
      <c r="C4272"/>
      <c r="D4272" s="267"/>
    </row>
    <row r="4273" spans="2:4">
      <c r="B4273"/>
      <c r="C4273"/>
      <c r="D4273" s="267"/>
    </row>
    <row r="4274" spans="2:4">
      <c r="B4274"/>
      <c r="C4274"/>
      <c r="D4274" s="267"/>
    </row>
    <row r="4275" spans="2:4">
      <c r="B4275"/>
      <c r="C4275"/>
      <c r="D4275" s="267"/>
    </row>
    <row r="4276" spans="2:4">
      <c r="B4276"/>
      <c r="C4276"/>
      <c r="D4276" s="267"/>
    </row>
    <row r="4277" spans="2:4">
      <c r="B4277"/>
      <c r="C4277"/>
      <c r="D4277" s="267"/>
    </row>
    <row r="4278" spans="2:4">
      <c r="B4278"/>
      <c r="C4278"/>
      <c r="D4278" s="267"/>
    </row>
    <row r="4279" spans="2:4">
      <c r="B4279"/>
      <c r="C4279"/>
      <c r="D4279" s="267"/>
    </row>
    <row r="4280" spans="2:4">
      <c r="B4280"/>
      <c r="C4280"/>
      <c r="D4280" s="267"/>
    </row>
    <row r="4281" spans="2:4">
      <c r="B4281"/>
      <c r="C4281"/>
      <c r="D4281" s="267"/>
    </row>
    <row r="4282" spans="2:4">
      <c r="B4282"/>
      <c r="C4282"/>
      <c r="D4282" s="267"/>
    </row>
    <row r="4283" spans="2:4">
      <c r="B4283"/>
      <c r="C4283"/>
      <c r="D4283" s="267"/>
    </row>
    <row r="4284" spans="2:4">
      <c r="B4284"/>
      <c r="C4284"/>
      <c r="D4284" s="267"/>
    </row>
    <row r="4285" spans="2:4">
      <c r="B4285"/>
      <c r="C4285"/>
      <c r="D4285" s="267"/>
    </row>
    <row r="4286" spans="2:4">
      <c r="B4286"/>
      <c r="C4286"/>
      <c r="D4286" s="267"/>
    </row>
    <row r="4287" spans="2:4">
      <c r="B4287"/>
      <c r="C4287"/>
      <c r="D4287" s="267"/>
    </row>
    <row r="4288" spans="2:4">
      <c r="B4288"/>
      <c r="C4288"/>
      <c r="D4288" s="267"/>
    </row>
    <row r="4289" spans="2:4">
      <c r="B4289"/>
      <c r="C4289"/>
      <c r="D4289" s="267"/>
    </row>
    <row r="4290" spans="2:4">
      <c r="B4290"/>
      <c r="C4290"/>
      <c r="D4290" s="267"/>
    </row>
    <row r="4291" spans="2:4">
      <c r="B4291"/>
      <c r="C4291"/>
      <c r="D4291" s="267"/>
    </row>
    <row r="4292" spans="2:4">
      <c r="B4292"/>
      <c r="C4292"/>
      <c r="D4292" s="267"/>
    </row>
    <row r="4293" spans="2:4">
      <c r="B4293"/>
      <c r="C4293"/>
      <c r="D4293" s="267"/>
    </row>
    <row r="4294" spans="2:4">
      <c r="B4294"/>
      <c r="C4294"/>
      <c r="D4294" s="267"/>
    </row>
    <row r="4295" spans="2:4">
      <c r="B4295"/>
      <c r="C4295"/>
      <c r="D4295" s="267"/>
    </row>
    <row r="4296" spans="2:4">
      <c r="B4296"/>
      <c r="C4296"/>
      <c r="D4296" s="267"/>
    </row>
    <row r="4297" spans="2:4">
      <c r="B4297"/>
      <c r="C4297"/>
      <c r="D4297" s="267"/>
    </row>
    <row r="4298" spans="2:4">
      <c r="B4298"/>
      <c r="C4298"/>
      <c r="D4298" s="267"/>
    </row>
    <row r="4299" spans="2:4">
      <c r="B4299"/>
      <c r="C4299"/>
      <c r="D4299" s="267"/>
    </row>
    <row r="4300" spans="2:4">
      <c r="B4300"/>
      <c r="C4300"/>
      <c r="D4300" s="267"/>
    </row>
    <row r="4301" spans="2:4">
      <c r="B4301"/>
      <c r="C4301"/>
      <c r="D4301" s="267"/>
    </row>
    <row r="4302" spans="2:4">
      <c r="B4302"/>
      <c r="C4302"/>
      <c r="D4302" s="267"/>
    </row>
    <row r="4303" spans="2:4">
      <c r="B4303"/>
      <c r="C4303"/>
      <c r="D4303" s="267"/>
    </row>
    <row r="4304" spans="2:4">
      <c r="B4304"/>
      <c r="C4304"/>
      <c r="D4304" s="267"/>
    </row>
    <row r="4305" spans="2:4">
      <c r="B4305"/>
      <c r="C4305"/>
      <c r="D4305" s="267"/>
    </row>
    <row r="4306" spans="2:4">
      <c r="B4306"/>
      <c r="C4306"/>
      <c r="D4306" s="267"/>
    </row>
    <row r="4307" spans="2:4">
      <c r="B4307"/>
      <c r="C4307"/>
      <c r="D4307" s="267"/>
    </row>
    <row r="4308" spans="2:4">
      <c r="B4308"/>
      <c r="C4308"/>
      <c r="D4308" s="267"/>
    </row>
    <row r="4309" spans="2:4">
      <c r="B4309"/>
      <c r="C4309"/>
      <c r="D4309" s="267"/>
    </row>
    <row r="4310" spans="2:4">
      <c r="B4310"/>
      <c r="C4310"/>
      <c r="D4310" s="267"/>
    </row>
    <row r="4311" spans="2:4">
      <c r="B4311"/>
      <c r="C4311"/>
      <c r="D4311" s="267"/>
    </row>
    <row r="4312" spans="2:4">
      <c r="B4312"/>
      <c r="C4312"/>
      <c r="D4312" s="267"/>
    </row>
    <row r="4313" spans="2:4">
      <c r="B4313"/>
      <c r="C4313"/>
      <c r="D4313" s="267"/>
    </row>
    <row r="4314" spans="2:4">
      <c r="B4314"/>
      <c r="C4314"/>
      <c r="D4314" s="267"/>
    </row>
    <row r="4315" spans="2:4">
      <c r="B4315"/>
      <c r="C4315"/>
      <c r="D4315" s="267"/>
    </row>
    <row r="4316" spans="2:4">
      <c r="B4316"/>
      <c r="C4316"/>
      <c r="D4316" s="267"/>
    </row>
    <row r="4317" spans="2:4">
      <c r="B4317"/>
      <c r="C4317"/>
      <c r="D4317" s="267"/>
    </row>
    <row r="4318" spans="2:4">
      <c r="B4318"/>
      <c r="C4318"/>
      <c r="D4318" s="267"/>
    </row>
    <row r="4319" spans="2:4">
      <c r="B4319"/>
      <c r="C4319"/>
      <c r="D4319" s="267"/>
    </row>
    <row r="4320" spans="2:4">
      <c r="B4320"/>
      <c r="C4320"/>
      <c r="D4320" s="267"/>
    </row>
    <row r="4321" spans="2:4">
      <c r="B4321"/>
      <c r="C4321"/>
      <c r="D4321" s="267"/>
    </row>
    <row r="4322" spans="2:4">
      <c r="B4322"/>
      <c r="C4322"/>
      <c r="D4322" s="267"/>
    </row>
    <row r="4323" spans="2:4">
      <c r="B4323"/>
      <c r="C4323"/>
      <c r="D4323" s="267"/>
    </row>
    <row r="4324" spans="2:4">
      <c r="B4324"/>
      <c r="C4324"/>
      <c r="D4324" s="267"/>
    </row>
    <row r="4325" spans="2:4">
      <c r="B4325"/>
      <c r="C4325"/>
      <c r="D4325" s="267"/>
    </row>
    <row r="4326" spans="2:4">
      <c r="B4326"/>
      <c r="C4326"/>
      <c r="D4326" s="267"/>
    </row>
    <row r="4327" spans="2:4">
      <c r="B4327"/>
      <c r="C4327"/>
      <c r="D4327" s="267"/>
    </row>
    <row r="4328" spans="2:4">
      <c r="B4328"/>
      <c r="C4328"/>
      <c r="D4328" s="267"/>
    </row>
    <row r="4329" spans="2:4">
      <c r="B4329"/>
      <c r="C4329"/>
      <c r="D4329" s="267"/>
    </row>
    <row r="4330" spans="2:4">
      <c r="B4330"/>
      <c r="C4330"/>
      <c r="D4330" s="267"/>
    </row>
    <row r="4331" spans="2:4">
      <c r="B4331"/>
      <c r="C4331"/>
      <c r="D4331" s="267"/>
    </row>
    <row r="4332" spans="2:4">
      <c r="B4332"/>
      <c r="C4332"/>
      <c r="D4332" s="267"/>
    </row>
    <row r="4333" spans="2:4">
      <c r="B4333"/>
      <c r="C4333"/>
      <c r="D4333" s="267"/>
    </row>
    <row r="4334" spans="2:4">
      <c r="B4334"/>
      <c r="C4334"/>
      <c r="D4334" s="267"/>
    </row>
    <row r="4335" spans="2:4">
      <c r="B4335"/>
      <c r="C4335"/>
      <c r="D4335" s="267"/>
    </row>
    <row r="4336" spans="2:4">
      <c r="B4336"/>
      <c r="C4336"/>
      <c r="D4336" s="267"/>
    </row>
    <row r="4337" spans="2:4">
      <c r="B4337"/>
      <c r="C4337"/>
      <c r="D4337" s="267"/>
    </row>
    <row r="4338" spans="2:4">
      <c r="B4338"/>
      <c r="C4338"/>
      <c r="D4338" s="267"/>
    </row>
    <row r="4339" spans="2:4">
      <c r="B4339"/>
      <c r="C4339"/>
      <c r="D4339" s="267"/>
    </row>
    <row r="4340" spans="2:4">
      <c r="B4340"/>
      <c r="C4340"/>
      <c r="D4340" s="267"/>
    </row>
    <row r="4341" spans="2:4">
      <c r="B4341"/>
      <c r="C4341"/>
      <c r="D4341" s="267"/>
    </row>
    <row r="4342" spans="2:4">
      <c r="B4342"/>
      <c r="C4342"/>
      <c r="D4342" s="267"/>
    </row>
    <row r="4343" spans="2:4">
      <c r="B4343"/>
      <c r="C4343"/>
      <c r="D4343" s="267"/>
    </row>
    <row r="4344" spans="2:4">
      <c r="B4344"/>
      <c r="C4344"/>
      <c r="D4344" s="267"/>
    </row>
    <row r="4345" spans="2:4">
      <c r="B4345"/>
      <c r="C4345"/>
      <c r="D4345" s="267"/>
    </row>
    <row r="4346" spans="2:4">
      <c r="B4346"/>
      <c r="C4346"/>
      <c r="D4346" s="267"/>
    </row>
    <row r="4347" spans="2:4">
      <c r="B4347"/>
      <c r="C4347"/>
      <c r="D4347" s="267"/>
    </row>
    <row r="4348" spans="2:4">
      <c r="B4348"/>
      <c r="C4348"/>
      <c r="D4348" s="267"/>
    </row>
    <row r="4349" spans="2:4">
      <c r="B4349"/>
      <c r="C4349"/>
      <c r="D4349" s="267"/>
    </row>
    <row r="4350" spans="2:4">
      <c r="B4350"/>
      <c r="C4350"/>
      <c r="D4350" s="267"/>
    </row>
    <row r="4351" spans="2:4">
      <c r="B4351"/>
      <c r="C4351"/>
      <c r="D4351" s="267"/>
    </row>
    <row r="4352" spans="2:4">
      <c r="B4352"/>
      <c r="C4352"/>
      <c r="D4352" s="267"/>
    </row>
    <row r="4353" spans="2:4">
      <c r="B4353"/>
      <c r="C4353"/>
      <c r="D4353" s="267"/>
    </row>
    <row r="4354" spans="2:4">
      <c r="B4354"/>
      <c r="C4354"/>
      <c r="D4354" s="267"/>
    </row>
    <row r="4355" spans="2:4">
      <c r="B4355"/>
      <c r="C4355"/>
      <c r="D4355" s="267"/>
    </row>
    <row r="4356" spans="2:4">
      <c r="B4356"/>
      <c r="C4356"/>
      <c r="D4356" s="267"/>
    </row>
    <row r="4357" spans="2:4">
      <c r="B4357"/>
      <c r="C4357"/>
      <c r="D4357" s="267"/>
    </row>
    <row r="4358" spans="2:4">
      <c r="B4358"/>
      <c r="C4358"/>
      <c r="D4358" s="267"/>
    </row>
    <row r="4359" spans="2:4">
      <c r="B4359"/>
      <c r="C4359"/>
      <c r="D4359" s="267"/>
    </row>
    <row r="4360" spans="2:4">
      <c r="B4360"/>
      <c r="C4360"/>
      <c r="D4360" s="267"/>
    </row>
    <row r="4361" spans="2:4">
      <c r="B4361"/>
      <c r="C4361"/>
      <c r="D4361" s="267"/>
    </row>
    <row r="4362" spans="2:4">
      <c r="B4362"/>
      <c r="C4362"/>
      <c r="D4362" s="267"/>
    </row>
    <row r="4363" spans="2:4">
      <c r="B4363"/>
      <c r="C4363"/>
      <c r="D4363" s="267"/>
    </row>
    <row r="4364" spans="2:4">
      <c r="B4364"/>
      <c r="C4364"/>
      <c r="D4364" s="267"/>
    </row>
    <row r="4365" spans="2:4">
      <c r="B4365"/>
      <c r="C4365"/>
      <c r="D4365" s="267"/>
    </row>
    <row r="4366" spans="2:4">
      <c r="B4366"/>
      <c r="C4366"/>
      <c r="D4366" s="267"/>
    </row>
    <row r="4367" spans="2:4">
      <c r="B4367"/>
      <c r="C4367"/>
      <c r="D4367" s="267"/>
    </row>
    <row r="4368" spans="2:4">
      <c r="B4368"/>
      <c r="C4368"/>
      <c r="D4368" s="267"/>
    </row>
    <row r="4369" spans="2:4">
      <c r="B4369"/>
      <c r="C4369"/>
      <c r="D4369" s="267"/>
    </row>
    <row r="4370" spans="2:4">
      <c r="B4370"/>
      <c r="C4370"/>
      <c r="D4370" s="267"/>
    </row>
    <row r="4371" spans="2:4">
      <c r="B4371"/>
      <c r="C4371"/>
      <c r="D4371" s="267"/>
    </row>
    <row r="4372" spans="2:4">
      <c r="B4372"/>
      <c r="C4372"/>
      <c r="D4372" s="267"/>
    </row>
    <row r="4373" spans="2:4">
      <c r="B4373"/>
      <c r="C4373"/>
      <c r="D4373" s="267"/>
    </row>
    <row r="4374" spans="2:4">
      <c r="B4374"/>
      <c r="C4374"/>
      <c r="D4374" s="267"/>
    </row>
    <row r="4375" spans="2:4">
      <c r="B4375"/>
      <c r="C4375"/>
      <c r="D4375" s="267"/>
    </row>
    <row r="4376" spans="2:4">
      <c r="B4376"/>
      <c r="C4376"/>
      <c r="D4376" s="267"/>
    </row>
    <row r="4377" spans="2:4">
      <c r="B4377"/>
      <c r="C4377"/>
      <c r="D4377" s="267"/>
    </row>
    <row r="4378" spans="2:4">
      <c r="B4378"/>
      <c r="C4378"/>
      <c r="D4378" s="267"/>
    </row>
    <row r="4379" spans="2:4">
      <c r="B4379"/>
      <c r="C4379"/>
      <c r="D4379" s="267"/>
    </row>
    <row r="4380" spans="2:4">
      <c r="B4380"/>
      <c r="C4380"/>
      <c r="D4380" s="267"/>
    </row>
    <row r="4381" spans="2:4">
      <c r="B4381"/>
      <c r="C4381"/>
      <c r="D4381" s="267"/>
    </row>
    <row r="4382" spans="2:4">
      <c r="B4382"/>
      <c r="C4382"/>
      <c r="D4382" s="267"/>
    </row>
    <row r="4383" spans="2:4">
      <c r="B4383"/>
      <c r="C4383"/>
      <c r="D4383" s="267"/>
    </row>
    <row r="4384" spans="2:4">
      <c r="B4384"/>
      <c r="C4384"/>
      <c r="D4384" s="267"/>
    </row>
    <row r="4385" spans="2:4">
      <c r="B4385"/>
      <c r="C4385"/>
      <c r="D4385" s="267"/>
    </row>
    <row r="4386" spans="2:4">
      <c r="B4386"/>
      <c r="C4386"/>
      <c r="D4386" s="267"/>
    </row>
    <row r="4387" spans="2:4">
      <c r="B4387"/>
      <c r="C4387"/>
      <c r="D4387" s="267"/>
    </row>
    <row r="4388" spans="2:4">
      <c r="B4388"/>
      <c r="C4388"/>
      <c r="D4388" s="267"/>
    </row>
    <row r="4389" spans="2:4">
      <c r="B4389"/>
      <c r="C4389"/>
      <c r="D4389" s="267"/>
    </row>
    <row r="4390" spans="2:4">
      <c r="B4390"/>
      <c r="C4390"/>
      <c r="D4390" s="267"/>
    </row>
    <row r="4391" spans="2:4">
      <c r="B4391"/>
      <c r="C4391"/>
      <c r="D4391" s="267"/>
    </row>
    <row r="4392" spans="2:4">
      <c r="B4392"/>
      <c r="C4392"/>
      <c r="D4392" s="267"/>
    </row>
    <row r="4393" spans="2:4">
      <c r="B4393"/>
      <c r="C4393"/>
      <c r="D4393" s="267"/>
    </row>
    <row r="4394" spans="2:4">
      <c r="B4394"/>
      <c r="C4394"/>
      <c r="D4394" s="267"/>
    </row>
    <row r="4395" spans="2:4">
      <c r="B4395"/>
      <c r="C4395"/>
      <c r="D4395" s="267"/>
    </row>
    <row r="4396" spans="2:4">
      <c r="B4396"/>
      <c r="C4396"/>
      <c r="D4396" s="267"/>
    </row>
    <row r="4397" spans="2:4">
      <c r="B4397"/>
      <c r="C4397"/>
      <c r="D4397" s="267"/>
    </row>
    <row r="4398" spans="2:4">
      <c r="B4398"/>
      <c r="C4398"/>
      <c r="D4398" s="267"/>
    </row>
    <row r="4399" spans="2:4">
      <c r="B4399"/>
      <c r="C4399"/>
      <c r="D4399" s="267"/>
    </row>
    <row r="4400" spans="2:4">
      <c r="B4400"/>
      <c r="C4400"/>
      <c r="D4400" s="267"/>
    </row>
    <row r="4401" spans="2:4">
      <c r="B4401"/>
      <c r="C4401"/>
      <c r="D4401" s="267"/>
    </row>
    <row r="4402" spans="2:4">
      <c r="B4402"/>
      <c r="C4402"/>
      <c r="D4402" s="267"/>
    </row>
    <row r="4403" spans="2:4">
      <c r="B4403"/>
      <c r="C4403"/>
      <c r="D4403" s="267"/>
    </row>
    <row r="4404" spans="2:4">
      <c r="B4404"/>
      <c r="C4404"/>
      <c r="D4404" s="267"/>
    </row>
    <row r="4405" spans="2:4">
      <c r="B4405"/>
      <c r="C4405"/>
      <c r="D4405" s="267"/>
    </row>
    <row r="4406" spans="2:4">
      <c r="B4406"/>
      <c r="C4406"/>
      <c r="D4406" s="267"/>
    </row>
    <row r="4407" spans="2:4">
      <c r="B4407"/>
      <c r="C4407"/>
      <c r="D4407" s="267"/>
    </row>
    <row r="4408" spans="2:4">
      <c r="B4408"/>
      <c r="C4408"/>
      <c r="D4408" s="267"/>
    </row>
    <row r="4409" spans="2:4">
      <c r="B4409"/>
      <c r="C4409"/>
      <c r="D4409" s="267"/>
    </row>
    <row r="4410" spans="2:4">
      <c r="B4410"/>
      <c r="C4410"/>
      <c r="D4410" s="267"/>
    </row>
    <row r="4411" spans="2:4">
      <c r="B4411"/>
      <c r="C4411"/>
      <c r="D4411" s="267"/>
    </row>
    <row r="4412" spans="2:4">
      <c r="B4412"/>
      <c r="C4412"/>
      <c r="D4412" s="267"/>
    </row>
    <row r="4413" spans="2:4">
      <c r="B4413"/>
      <c r="C4413"/>
      <c r="D4413" s="267"/>
    </row>
    <row r="4414" spans="2:4">
      <c r="B4414"/>
      <c r="C4414"/>
      <c r="D4414" s="267"/>
    </row>
    <row r="4415" spans="2:4">
      <c r="B4415"/>
      <c r="C4415"/>
      <c r="D4415" s="267"/>
    </row>
    <row r="4416" spans="2:4">
      <c r="B4416"/>
      <c r="C4416"/>
      <c r="D4416" s="267"/>
    </row>
    <row r="4417" spans="2:4">
      <c r="B4417"/>
      <c r="C4417"/>
      <c r="D4417" s="267"/>
    </row>
    <row r="4418" spans="2:4">
      <c r="B4418"/>
      <c r="C4418"/>
      <c r="D4418" s="267"/>
    </row>
    <row r="4419" spans="2:4">
      <c r="B4419"/>
      <c r="C4419"/>
      <c r="D4419" s="267"/>
    </row>
    <row r="4420" spans="2:4">
      <c r="B4420"/>
      <c r="C4420"/>
      <c r="D4420" s="267"/>
    </row>
    <row r="4421" spans="2:4">
      <c r="B4421"/>
      <c r="C4421"/>
      <c r="D4421" s="267"/>
    </row>
    <row r="4422" spans="2:4">
      <c r="B4422"/>
      <c r="C4422"/>
      <c r="D4422" s="267"/>
    </row>
    <row r="4423" spans="2:4">
      <c r="B4423"/>
      <c r="C4423"/>
      <c r="D4423" s="267"/>
    </row>
    <row r="4424" spans="2:4">
      <c r="B4424"/>
      <c r="C4424"/>
      <c r="D4424" s="267"/>
    </row>
    <row r="4425" spans="2:4">
      <c r="B4425"/>
      <c r="C4425"/>
      <c r="D4425" s="267"/>
    </row>
    <row r="4426" spans="2:4">
      <c r="B4426"/>
      <c r="C4426"/>
      <c r="D4426" s="267"/>
    </row>
    <row r="4427" spans="2:4">
      <c r="B4427"/>
      <c r="C4427"/>
      <c r="D4427" s="267"/>
    </row>
    <row r="4428" spans="2:4">
      <c r="B4428"/>
      <c r="C4428"/>
      <c r="D4428" s="267"/>
    </row>
    <row r="4429" spans="2:4">
      <c r="B4429"/>
      <c r="C4429"/>
      <c r="D4429" s="267"/>
    </row>
    <row r="4430" spans="2:4">
      <c r="B4430"/>
      <c r="C4430"/>
      <c r="D4430" s="267"/>
    </row>
    <row r="4431" spans="2:4">
      <c r="B4431"/>
      <c r="C4431"/>
      <c r="D4431" s="267"/>
    </row>
    <row r="4432" spans="2:4">
      <c r="B4432"/>
      <c r="C4432"/>
      <c r="D4432" s="267"/>
    </row>
    <row r="4433" spans="2:4">
      <c r="B4433"/>
      <c r="C4433"/>
      <c r="D4433" s="267"/>
    </row>
    <row r="4434" spans="2:4">
      <c r="B4434"/>
      <c r="C4434"/>
      <c r="D4434" s="267"/>
    </row>
    <row r="4435" spans="2:4">
      <c r="B4435"/>
      <c r="C4435"/>
      <c r="D4435" s="267"/>
    </row>
    <row r="4436" spans="2:4">
      <c r="B4436"/>
      <c r="C4436"/>
      <c r="D4436" s="267"/>
    </row>
    <row r="4437" spans="2:4">
      <c r="B4437"/>
      <c r="C4437"/>
      <c r="D4437" s="267"/>
    </row>
    <row r="4438" spans="2:4">
      <c r="B4438"/>
      <c r="C4438"/>
      <c r="D4438" s="267"/>
    </row>
    <row r="4439" spans="2:4">
      <c r="B4439"/>
      <c r="C4439"/>
      <c r="D4439" s="267"/>
    </row>
    <row r="4440" spans="2:4">
      <c r="B4440"/>
      <c r="C4440"/>
      <c r="D4440" s="267"/>
    </row>
    <row r="4441" spans="2:4">
      <c r="B4441"/>
      <c r="C4441"/>
      <c r="D4441" s="267"/>
    </row>
    <row r="4442" spans="2:4">
      <c r="B4442"/>
      <c r="C4442"/>
      <c r="D4442" s="267"/>
    </row>
    <row r="4443" spans="2:4">
      <c r="B4443"/>
      <c r="C4443"/>
      <c r="D4443" s="267"/>
    </row>
    <row r="4444" spans="2:4">
      <c r="B4444"/>
      <c r="C4444"/>
      <c r="D4444" s="267"/>
    </row>
    <row r="4445" spans="2:4">
      <c r="B4445"/>
      <c r="C4445"/>
      <c r="D4445" s="267"/>
    </row>
    <row r="4446" spans="2:4">
      <c r="B4446"/>
      <c r="C4446"/>
      <c r="D4446" s="267"/>
    </row>
    <row r="4447" spans="2:4">
      <c r="B4447"/>
      <c r="C4447"/>
      <c r="D4447" s="267"/>
    </row>
    <row r="4448" spans="2:4">
      <c r="B4448"/>
      <c r="C4448"/>
      <c r="D4448" s="267"/>
    </row>
    <row r="4449" spans="2:4">
      <c r="B4449"/>
      <c r="C4449"/>
      <c r="D4449" s="267"/>
    </row>
    <row r="4450" spans="2:4">
      <c r="B4450"/>
      <c r="C4450"/>
      <c r="D4450" s="267"/>
    </row>
    <row r="4451" spans="2:4">
      <c r="B4451"/>
      <c r="C4451"/>
      <c r="D4451" s="267"/>
    </row>
    <row r="4452" spans="2:4">
      <c r="B4452"/>
      <c r="C4452"/>
      <c r="D4452" s="267"/>
    </row>
    <row r="4453" spans="2:4">
      <c r="B4453"/>
      <c r="C4453"/>
      <c r="D4453" s="267"/>
    </row>
    <row r="4454" spans="2:4">
      <c r="B4454"/>
      <c r="C4454"/>
      <c r="D4454" s="267"/>
    </row>
    <row r="4455" spans="2:4">
      <c r="B4455"/>
      <c r="C4455"/>
      <c r="D4455" s="267"/>
    </row>
    <row r="4456" spans="2:4">
      <c r="B4456"/>
      <c r="C4456"/>
      <c r="D4456" s="267"/>
    </row>
    <row r="4457" spans="2:4">
      <c r="B4457"/>
      <c r="C4457"/>
      <c r="D4457" s="267"/>
    </row>
    <row r="4458" spans="2:4">
      <c r="B4458"/>
      <c r="C4458"/>
      <c r="D4458" s="267"/>
    </row>
    <row r="4459" spans="2:4">
      <c r="B4459"/>
      <c r="C4459"/>
      <c r="D4459" s="267"/>
    </row>
    <row r="4460" spans="2:4">
      <c r="B4460"/>
      <c r="C4460"/>
      <c r="D4460" s="267"/>
    </row>
    <row r="4461" spans="2:4">
      <c r="B4461"/>
      <c r="C4461"/>
      <c r="D4461" s="267"/>
    </row>
    <row r="4462" spans="2:4">
      <c r="B4462"/>
      <c r="C4462"/>
      <c r="D4462" s="267"/>
    </row>
    <row r="4463" spans="2:4">
      <c r="B4463"/>
      <c r="C4463"/>
      <c r="D4463" s="267"/>
    </row>
    <row r="4464" spans="2:4">
      <c r="B4464"/>
      <c r="C4464"/>
      <c r="D4464" s="267"/>
    </row>
    <row r="4465" spans="2:4">
      <c r="B4465"/>
      <c r="C4465"/>
      <c r="D4465" s="267"/>
    </row>
    <row r="4466" spans="2:4">
      <c r="B4466"/>
      <c r="C4466"/>
      <c r="D4466" s="267"/>
    </row>
    <row r="4467" spans="2:4">
      <c r="B4467"/>
      <c r="C4467"/>
      <c r="D4467" s="267"/>
    </row>
    <row r="4468" spans="2:4">
      <c r="B4468"/>
      <c r="C4468"/>
      <c r="D4468" s="267"/>
    </row>
    <row r="4469" spans="2:4">
      <c r="B4469"/>
      <c r="C4469"/>
      <c r="D4469" s="267"/>
    </row>
    <row r="4470" spans="2:4">
      <c r="B4470"/>
      <c r="C4470"/>
      <c r="D4470" s="267"/>
    </row>
    <row r="4471" spans="2:4">
      <c r="B4471"/>
      <c r="C4471"/>
      <c r="D4471" s="267"/>
    </row>
    <row r="4472" spans="2:4">
      <c r="B4472"/>
      <c r="C4472"/>
      <c r="D4472" s="267"/>
    </row>
    <row r="4473" spans="2:4">
      <c r="B4473"/>
      <c r="C4473"/>
      <c r="D4473" s="267"/>
    </row>
    <row r="4474" spans="2:4">
      <c r="B4474"/>
      <c r="C4474"/>
      <c r="D4474" s="267"/>
    </row>
    <row r="4475" spans="2:4">
      <c r="B4475"/>
      <c r="C4475"/>
      <c r="D4475" s="267"/>
    </row>
    <row r="4476" spans="2:4">
      <c r="B4476"/>
      <c r="C4476"/>
      <c r="D4476" s="267"/>
    </row>
    <row r="4477" spans="2:4">
      <c r="B4477"/>
      <c r="C4477"/>
      <c r="D4477" s="267"/>
    </row>
    <row r="4478" spans="2:4">
      <c r="B4478"/>
      <c r="C4478"/>
      <c r="D4478" s="267"/>
    </row>
    <row r="4479" spans="2:4">
      <c r="B4479"/>
      <c r="C4479"/>
      <c r="D4479" s="267"/>
    </row>
    <row r="4480" spans="2:4">
      <c r="B4480"/>
      <c r="C4480"/>
      <c r="D4480" s="267"/>
    </row>
    <row r="4481" spans="2:4">
      <c r="B4481"/>
      <c r="C4481"/>
      <c r="D4481" s="267"/>
    </row>
    <row r="4482" spans="2:4">
      <c r="B4482"/>
      <c r="C4482"/>
      <c r="D4482" s="267"/>
    </row>
    <row r="4483" spans="2:4">
      <c r="B4483"/>
      <c r="C4483"/>
      <c r="D4483" s="267"/>
    </row>
    <row r="4484" spans="2:4">
      <c r="B4484"/>
      <c r="C4484"/>
      <c r="D4484" s="267"/>
    </row>
    <row r="4485" spans="2:4">
      <c r="B4485"/>
      <c r="C4485"/>
      <c r="D4485" s="267"/>
    </row>
    <row r="4486" spans="2:4">
      <c r="B4486"/>
      <c r="C4486"/>
      <c r="D4486" s="267"/>
    </row>
    <row r="4487" spans="2:4">
      <c r="B4487"/>
      <c r="C4487"/>
      <c r="D4487" s="267"/>
    </row>
    <row r="4488" spans="2:4">
      <c r="B4488"/>
      <c r="C4488"/>
      <c r="D4488" s="267"/>
    </row>
    <row r="4489" spans="2:4">
      <c r="B4489"/>
      <c r="C4489"/>
      <c r="D4489" s="267"/>
    </row>
    <row r="4490" spans="2:4">
      <c r="B4490"/>
      <c r="C4490"/>
      <c r="D4490" s="267"/>
    </row>
    <row r="4491" spans="2:4">
      <c r="B4491"/>
      <c r="C4491"/>
      <c r="D4491" s="267"/>
    </row>
    <row r="4492" spans="2:4">
      <c r="B4492"/>
      <c r="C4492"/>
      <c r="D4492" s="267"/>
    </row>
    <row r="4493" spans="2:4">
      <c r="B4493"/>
      <c r="C4493"/>
      <c r="D4493" s="267"/>
    </row>
    <row r="4494" spans="2:4">
      <c r="B4494"/>
      <c r="C4494"/>
      <c r="D4494" s="267"/>
    </row>
    <row r="4495" spans="2:4">
      <c r="B4495"/>
      <c r="C4495"/>
      <c r="D4495" s="267"/>
    </row>
    <row r="4496" spans="2:4">
      <c r="B4496"/>
      <c r="C4496"/>
      <c r="D4496" s="267"/>
    </row>
    <row r="4497" spans="2:4">
      <c r="B4497"/>
      <c r="C4497"/>
      <c r="D4497" s="267"/>
    </row>
    <row r="4498" spans="2:4">
      <c r="B4498"/>
      <c r="C4498"/>
      <c r="D4498" s="267"/>
    </row>
    <row r="4499" spans="2:4">
      <c r="B4499"/>
      <c r="C4499"/>
      <c r="D4499" s="267"/>
    </row>
    <row r="4500" spans="2:4">
      <c r="B4500"/>
      <c r="C4500"/>
      <c r="D4500" s="267"/>
    </row>
    <row r="4501" spans="2:4">
      <c r="B4501"/>
      <c r="C4501"/>
      <c r="D4501" s="267"/>
    </row>
    <row r="4502" spans="2:4">
      <c r="B4502"/>
      <c r="C4502"/>
      <c r="D4502" s="267"/>
    </row>
    <row r="4503" spans="2:4">
      <c r="B4503"/>
      <c r="C4503"/>
      <c r="D4503" s="267"/>
    </row>
    <row r="4504" spans="2:4">
      <c r="B4504"/>
      <c r="C4504"/>
      <c r="D4504" s="267"/>
    </row>
    <row r="4505" spans="2:4">
      <c r="B4505"/>
      <c r="C4505"/>
      <c r="D4505" s="267"/>
    </row>
    <row r="4506" spans="2:4">
      <c r="B4506"/>
      <c r="C4506"/>
      <c r="D4506" s="267"/>
    </row>
    <row r="4507" spans="2:4">
      <c r="B4507"/>
      <c r="C4507"/>
      <c r="D4507" s="267"/>
    </row>
    <row r="4508" spans="2:4">
      <c r="B4508"/>
      <c r="C4508"/>
      <c r="D4508" s="267"/>
    </row>
    <row r="4509" spans="2:4">
      <c r="B4509"/>
      <c r="C4509"/>
      <c r="D4509" s="267"/>
    </row>
    <row r="4510" spans="2:4">
      <c r="B4510"/>
      <c r="C4510"/>
      <c r="D4510" s="267"/>
    </row>
    <row r="4511" spans="2:4">
      <c r="B4511"/>
      <c r="C4511"/>
      <c r="D4511" s="267"/>
    </row>
    <row r="4512" spans="2:4">
      <c r="B4512"/>
      <c r="C4512"/>
      <c r="D4512" s="267"/>
    </row>
    <row r="4513" spans="2:4">
      <c r="B4513"/>
      <c r="C4513"/>
      <c r="D4513" s="267"/>
    </row>
    <row r="4514" spans="2:4">
      <c r="B4514"/>
      <c r="C4514"/>
      <c r="D4514" s="267"/>
    </row>
    <row r="4515" spans="2:4">
      <c r="B4515"/>
      <c r="C4515"/>
      <c r="D4515" s="267"/>
    </row>
    <row r="4516" spans="2:4">
      <c r="B4516"/>
      <c r="C4516"/>
      <c r="D4516" s="267"/>
    </row>
    <row r="4517" spans="2:4">
      <c r="B4517"/>
      <c r="C4517"/>
      <c r="D4517" s="267"/>
    </row>
    <row r="4518" spans="2:4">
      <c r="B4518"/>
      <c r="C4518"/>
      <c r="D4518" s="267"/>
    </row>
    <row r="4519" spans="2:4">
      <c r="B4519"/>
      <c r="C4519"/>
      <c r="D4519" s="267"/>
    </row>
    <row r="4520" spans="2:4">
      <c r="B4520"/>
      <c r="C4520"/>
      <c r="D4520" s="267"/>
    </row>
    <row r="4521" spans="2:4">
      <c r="B4521"/>
      <c r="C4521"/>
      <c r="D4521" s="267"/>
    </row>
    <row r="4522" spans="2:4">
      <c r="B4522"/>
      <c r="C4522"/>
      <c r="D4522" s="267"/>
    </row>
    <row r="4523" spans="2:4">
      <c r="B4523"/>
      <c r="C4523"/>
      <c r="D4523" s="267"/>
    </row>
    <row r="4524" spans="2:4">
      <c r="B4524"/>
      <c r="C4524"/>
      <c r="D4524" s="267"/>
    </row>
    <row r="4525" spans="2:4">
      <c r="B4525"/>
      <c r="C4525"/>
      <c r="D4525" s="267"/>
    </row>
    <row r="4526" spans="2:4">
      <c r="B4526"/>
      <c r="C4526"/>
      <c r="D4526" s="267"/>
    </row>
    <row r="4527" spans="2:4">
      <c r="B4527"/>
      <c r="C4527"/>
      <c r="D4527" s="267"/>
    </row>
    <row r="4528" spans="2:4">
      <c r="B4528"/>
      <c r="C4528"/>
      <c r="D4528" s="267"/>
    </row>
    <row r="4529" spans="2:4">
      <c r="B4529"/>
      <c r="C4529"/>
      <c r="D4529" s="267"/>
    </row>
    <row r="4530" spans="2:4">
      <c r="B4530"/>
      <c r="C4530"/>
      <c r="D4530" s="267"/>
    </row>
    <row r="4531" spans="2:4">
      <c r="B4531"/>
      <c r="C4531"/>
      <c r="D4531" s="267"/>
    </row>
    <row r="4532" spans="2:4">
      <c r="B4532"/>
      <c r="C4532"/>
      <c r="D4532" s="267"/>
    </row>
    <row r="4533" spans="2:4">
      <c r="B4533"/>
      <c r="C4533"/>
      <c r="D4533" s="267"/>
    </row>
    <row r="4534" spans="2:4">
      <c r="B4534"/>
      <c r="C4534"/>
      <c r="D4534" s="267"/>
    </row>
    <row r="4535" spans="2:4">
      <c r="B4535"/>
      <c r="C4535"/>
      <c r="D4535" s="267"/>
    </row>
    <row r="4536" spans="2:4">
      <c r="B4536"/>
      <c r="C4536"/>
      <c r="D4536" s="267"/>
    </row>
    <row r="4537" spans="2:4">
      <c r="B4537"/>
      <c r="C4537"/>
      <c r="D4537" s="267"/>
    </row>
    <row r="4538" spans="2:4">
      <c r="B4538"/>
      <c r="C4538"/>
      <c r="D4538" s="267"/>
    </row>
    <row r="4539" spans="2:4">
      <c r="B4539"/>
      <c r="C4539"/>
      <c r="D4539" s="267"/>
    </row>
    <row r="4540" spans="2:4">
      <c r="B4540"/>
      <c r="C4540"/>
      <c r="D4540" s="267"/>
    </row>
    <row r="4541" spans="2:4">
      <c r="B4541"/>
      <c r="C4541"/>
      <c r="D4541" s="267"/>
    </row>
    <row r="4542" spans="2:4">
      <c r="B4542"/>
      <c r="C4542"/>
      <c r="D4542" s="267"/>
    </row>
    <row r="4543" spans="2:4">
      <c r="B4543"/>
      <c r="C4543"/>
      <c r="D4543" s="267"/>
    </row>
    <row r="4544" spans="2:4">
      <c r="B4544"/>
      <c r="C4544"/>
      <c r="D4544" s="267"/>
    </row>
    <row r="4545" spans="2:4">
      <c r="B4545"/>
      <c r="C4545"/>
      <c r="D4545" s="267"/>
    </row>
    <row r="4546" spans="2:4">
      <c r="B4546"/>
      <c r="C4546"/>
      <c r="D4546" s="267"/>
    </row>
    <row r="4547" spans="2:4">
      <c r="B4547"/>
      <c r="C4547"/>
      <c r="D4547" s="267"/>
    </row>
    <row r="4548" spans="2:4">
      <c r="B4548"/>
      <c r="C4548"/>
      <c r="D4548" s="267"/>
    </row>
    <row r="4549" spans="2:4">
      <c r="B4549"/>
      <c r="C4549"/>
      <c r="D4549" s="267"/>
    </row>
    <row r="4550" spans="2:4">
      <c r="B4550"/>
      <c r="C4550"/>
      <c r="D4550" s="267"/>
    </row>
    <row r="4551" spans="2:4">
      <c r="B4551"/>
      <c r="C4551"/>
      <c r="D4551" s="267"/>
    </row>
    <row r="4552" spans="2:4">
      <c r="B4552"/>
      <c r="C4552"/>
      <c r="D4552" s="267"/>
    </row>
    <row r="4553" spans="2:4">
      <c r="B4553"/>
      <c r="C4553"/>
      <c r="D4553" s="267"/>
    </row>
    <row r="4554" spans="2:4">
      <c r="B4554"/>
      <c r="C4554"/>
      <c r="D4554" s="267"/>
    </row>
    <row r="4555" spans="2:4">
      <c r="B4555"/>
      <c r="C4555"/>
      <c r="D4555" s="267"/>
    </row>
    <row r="4556" spans="2:4">
      <c r="B4556"/>
      <c r="C4556"/>
      <c r="D4556" s="267"/>
    </row>
    <row r="4557" spans="2:4">
      <c r="B4557"/>
      <c r="C4557"/>
      <c r="D4557" s="267"/>
    </row>
    <row r="4558" spans="2:4">
      <c r="B4558"/>
      <c r="C4558"/>
      <c r="D4558" s="267"/>
    </row>
    <row r="4559" spans="2:4">
      <c r="B4559"/>
      <c r="C4559"/>
      <c r="D4559" s="267"/>
    </row>
    <row r="4560" spans="2:4">
      <c r="B4560"/>
      <c r="C4560"/>
      <c r="D4560" s="267"/>
    </row>
    <row r="4561" spans="2:4">
      <c r="B4561"/>
      <c r="C4561"/>
      <c r="D4561" s="267"/>
    </row>
    <row r="4562" spans="2:4">
      <c r="B4562"/>
      <c r="C4562"/>
      <c r="D4562" s="267"/>
    </row>
    <row r="4563" spans="2:4">
      <c r="B4563"/>
      <c r="C4563"/>
      <c r="D4563" s="267"/>
    </row>
    <row r="4564" spans="2:4">
      <c r="B4564"/>
      <c r="C4564"/>
      <c r="D4564" s="267"/>
    </row>
    <row r="4565" spans="2:4">
      <c r="B4565"/>
      <c r="C4565"/>
      <c r="D4565" s="267"/>
    </row>
    <row r="4566" spans="2:4">
      <c r="B4566"/>
      <c r="C4566"/>
      <c r="D4566" s="267"/>
    </row>
    <row r="4567" spans="2:4">
      <c r="B4567"/>
      <c r="C4567"/>
      <c r="D4567" s="267"/>
    </row>
    <row r="4568" spans="2:4">
      <c r="B4568"/>
      <c r="C4568"/>
      <c r="D4568" s="267"/>
    </row>
    <row r="4569" spans="2:4">
      <c r="B4569"/>
      <c r="C4569"/>
      <c r="D4569" s="267"/>
    </row>
    <row r="4570" spans="2:4">
      <c r="B4570"/>
      <c r="C4570"/>
      <c r="D4570" s="267"/>
    </row>
    <row r="4571" spans="2:4">
      <c r="B4571"/>
      <c r="C4571"/>
      <c r="D4571" s="267"/>
    </row>
    <row r="4572" spans="2:4">
      <c r="B4572"/>
      <c r="C4572"/>
      <c r="D4572" s="267"/>
    </row>
    <row r="4573" spans="2:4">
      <c r="B4573"/>
      <c r="C4573"/>
      <c r="D4573" s="267"/>
    </row>
    <row r="4574" spans="2:4">
      <c r="B4574"/>
      <c r="C4574"/>
      <c r="D4574" s="267"/>
    </row>
    <row r="4575" spans="2:4">
      <c r="B4575"/>
      <c r="C4575"/>
      <c r="D4575" s="267"/>
    </row>
    <row r="4576" spans="2:4">
      <c r="B4576"/>
      <c r="C4576"/>
      <c r="D4576" s="267"/>
    </row>
    <row r="4577" spans="2:4">
      <c r="B4577"/>
      <c r="C4577"/>
      <c r="D4577" s="267"/>
    </row>
    <row r="4578" spans="2:4">
      <c r="B4578"/>
      <c r="C4578"/>
      <c r="D4578" s="267"/>
    </row>
    <row r="4579" spans="2:4">
      <c r="B4579"/>
      <c r="C4579"/>
      <c r="D4579" s="267"/>
    </row>
    <row r="4580" spans="2:4">
      <c r="B4580"/>
      <c r="C4580"/>
      <c r="D4580" s="267"/>
    </row>
    <row r="4581" spans="2:4">
      <c r="B4581"/>
      <c r="C4581"/>
      <c r="D4581" s="267"/>
    </row>
    <row r="4582" spans="2:4">
      <c r="B4582"/>
      <c r="C4582"/>
      <c r="D4582" s="267"/>
    </row>
    <row r="4583" spans="2:4">
      <c r="B4583"/>
      <c r="C4583"/>
      <c r="D4583" s="267"/>
    </row>
    <row r="4584" spans="2:4">
      <c r="B4584"/>
      <c r="C4584"/>
      <c r="D4584" s="267"/>
    </row>
    <row r="4585" spans="2:4">
      <c r="B4585"/>
      <c r="C4585"/>
      <c r="D4585" s="267"/>
    </row>
    <row r="4586" spans="2:4">
      <c r="B4586"/>
      <c r="C4586"/>
      <c r="D4586" s="267"/>
    </row>
    <row r="4587" spans="2:4">
      <c r="B4587"/>
      <c r="C4587"/>
      <c r="D4587" s="267"/>
    </row>
    <row r="4588" spans="2:4">
      <c r="B4588"/>
      <c r="C4588"/>
      <c r="D4588" s="267"/>
    </row>
    <row r="4589" spans="2:4">
      <c r="B4589"/>
      <c r="C4589"/>
      <c r="D4589" s="267"/>
    </row>
    <row r="4590" spans="2:4">
      <c r="B4590"/>
      <c r="C4590"/>
      <c r="D4590" s="267"/>
    </row>
    <row r="4591" spans="2:4">
      <c r="B4591"/>
      <c r="C4591"/>
      <c r="D4591" s="267"/>
    </row>
    <row r="4592" spans="2:4">
      <c r="B4592"/>
      <c r="C4592"/>
      <c r="D4592" s="267"/>
    </row>
    <row r="4593" spans="2:4">
      <c r="B4593"/>
      <c r="C4593"/>
      <c r="D4593" s="267"/>
    </row>
    <row r="4594" spans="2:4">
      <c r="B4594"/>
      <c r="C4594"/>
      <c r="D4594" s="267"/>
    </row>
    <row r="4595" spans="2:4">
      <c r="B4595"/>
      <c r="C4595"/>
      <c r="D4595" s="267"/>
    </row>
    <row r="4596" spans="2:4">
      <c r="B4596"/>
      <c r="C4596"/>
      <c r="D4596" s="267"/>
    </row>
    <row r="4597" spans="2:4">
      <c r="B4597"/>
      <c r="C4597"/>
      <c r="D4597" s="267"/>
    </row>
    <row r="4598" spans="2:4">
      <c r="B4598"/>
      <c r="C4598"/>
      <c r="D4598" s="267"/>
    </row>
    <row r="4599" spans="2:4">
      <c r="B4599"/>
      <c r="C4599"/>
      <c r="D4599" s="267"/>
    </row>
    <row r="4600" spans="2:4">
      <c r="B4600"/>
      <c r="C4600"/>
      <c r="D4600" s="267"/>
    </row>
    <row r="4601" spans="2:4">
      <c r="B4601"/>
      <c r="C4601"/>
      <c r="D4601" s="267"/>
    </row>
    <row r="4602" spans="2:4">
      <c r="B4602"/>
      <c r="C4602"/>
      <c r="D4602" s="267"/>
    </row>
    <row r="4603" spans="2:4">
      <c r="B4603"/>
      <c r="C4603"/>
      <c r="D4603" s="267"/>
    </row>
    <row r="4604" spans="2:4">
      <c r="B4604"/>
      <c r="C4604"/>
      <c r="D4604" s="267"/>
    </row>
    <row r="4605" spans="2:4">
      <c r="B4605"/>
      <c r="C4605"/>
      <c r="D4605" s="267"/>
    </row>
    <row r="4606" spans="2:4">
      <c r="B4606"/>
      <c r="C4606"/>
      <c r="D4606" s="267"/>
    </row>
    <row r="4607" spans="2:4">
      <c r="B4607"/>
      <c r="C4607"/>
      <c r="D4607" s="267"/>
    </row>
    <row r="4608" spans="2:4">
      <c r="B4608"/>
      <c r="C4608"/>
      <c r="D4608" s="267"/>
    </row>
    <row r="4609" spans="2:4">
      <c r="B4609"/>
      <c r="C4609"/>
      <c r="D4609" s="267"/>
    </row>
    <row r="4610" spans="2:4">
      <c r="B4610"/>
      <c r="C4610"/>
      <c r="D4610" s="267"/>
    </row>
    <row r="4611" spans="2:4">
      <c r="B4611"/>
      <c r="C4611"/>
      <c r="D4611" s="267"/>
    </row>
    <row r="4612" spans="2:4">
      <c r="B4612"/>
      <c r="C4612"/>
      <c r="D4612" s="267"/>
    </row>
    <row r="4613" spans="2:4">
      <c r="B4613"/>
      <c r="C4613"/>
      <c r="D4613" s="267"/>
    </row>
    <row r="4614" spans="2:4">
      <c r="B4614"/>
      <c r="C4614"/>
      <c r="D4614" s="267"/>
    </row>
    <row r="4615" spans="2:4">
      <c r="B4615"/>
      <c r="C4615"/>
      <c r="D4615" s="267"/>
    </row>
    <row r="4616" spans="2:4">
      <c r="B4616"/>
      <c r="C4616"/>
      <c r="D4616" s="267"/>
    </row>
    <row r="4617" spans="2:4">
      <c r="B4617"/>
      <c r="C4617"/>
      <c r="D4617" s="267"/>
    </row>
    <row r="4618" spans="2:4">
      <c r="B4618"/>
      <c r="C4618"/>
      <c r="D4618" s="267"/>
    </row>
    <row r="4619" spans="2:4">
      <c r="B4619"/>
      <c r="C4619"/>
      <c r="D4619" s="267"/>
    </row>
    <row r="4620" spans="2:4">
      <c r="B4620"/>
      <c r="C4620"/>
      <c r="D4620" s="267"/>
    </row>
    <row r="4621" spans="2:4">
      <c r="B4621"/>
      <c r="C4621"/>
      <c r="D4621" s="267"/>
    </row>
    <row r="4622" spans="2:4">
      <c r="B4622"/>
      <c r="C4622"/>
      <c r="D4622" s="267"/>
    </row>
    <row r="4623" spans="2:4">
      <c r="B4623"/>
      <c r="C4623"/>
      <c r="D4623" s="267"/>
    </row>
    <row r="4624" spans="2:4">
      <c r="B4624"/>
      <c r="C4624"/>
      <c r="D4624" s="267"/>
    </row>
    <row r="4625" spans="2:4">
      <c r="B4625"/>
      <c r="C4625"/>
      <c r="D4625" s="267"/>
    </row>
    <row r="4626" spans="2:4">
      <c r="B4626"/>
      <c r="C4626"/>
      <c r="D4626" s="267"/>
    </row>
    <row r="4627" spans="2:4">
      <c r="B4627"/>
      <c r="C4627"/>
      <c r="D4627" s="267"/>
    </row>
    <row r="4628" spans="2:4">
      <c r="B4628"/>
      <c r="C4628"/>
      <c r="D4628" s="267"/>
    </row>
    <row r="4629" spans="2:4">
      <c r="B4629"/>
      <c r="C4629"/>
      <c r="D4629" s="267"/>
    </row>
    <row r="4630" spans="2:4">
      <c r="B4630"/>
      <c r="C4630"/>
      <c r="D4630" s="267"/>
    </row>
    <row r="4631" spans="2:4">
      <c r="B4631"/>
      <c r="C4631"/>
      <c r="D4631" s="267"/>
    </row>
    <row r="4632" spans="2:4">
      <c r="B4632"/>
      <c r="C4632"/>
      <c r="D4632" s="267"/>
    </row>
    <row r="4633" spans="2:4">
      <c r="B4633"/>
      <c r="C4633"/>
      <c r="D4633" s="267"/>
    </row>
    <row r="4634" spans="2:4">
      <c r="B4634"/>
      <c r="C4634"/>
      <c r="D4634" s="267"/>
    </row>
    <row r="4635" spans="2:4">
      <c r="B4635"/>
      <c r="C4635"/>
      <c r="D4635" s="267"/>
    </row>
    <row r="4636" spans="2:4">
      <c r="B4636"/>
      <c r="C4636"/>
      <c r="D4636" s="267"/>
    </row>
    <row r="4637" spans="2:4">
      <c r="B4637"/>
      <c r="C4637"/>
      <c r="D4637" s="267"/>
    </row>
    <row r="4638" spans="2:4">
      <c r="B4638"/>
      <c r="C4638"/>
      <c r="D4638" s="267"/>
    </row>
    <row r="4639" spans="2:4">
      <c r="B4639"/>
      <c r="C4639"/>
      <c r="D4639" s="267"/>
    </row>
    <row r="4640" spans="2:4">
      <c r="B4640"/>
      <c r="C4640"/>
      <c r="D4640" s="267"/>
    </row>
    <row r="4641" spans="2:4">
      <c r="B4641"/>
      <c r="C4641"/>
      <c r="D4641" s="267"/>
    </row>
    <row r="4642" spans="2:4">
      <c r="B4642"/>
      <c r="C4642"/>
      <c r="D4642" s="267"/>
    </row>
    <row r="4643" spans="2:4">
      <c r="B4643"/>
      <c r="C4643"/>
      <c r="D4643" s="267"/>
    </row>
    <row r="4644" spans="2:4">
      <c r="B4644"/>
      <c r="C4644"/>
      <c r="D4644" s="267"/>
    </row>
    <row r="4645" spans="2:4">
      <c r="B4645"/>
      <c r="C4645"/>
      <c r="D4645" s="267"/>
    </row>
    <row r="4646" spans="2:4">
      <c r="B4646"/>
      <c r="C4646"/>
      <c r="D4646" s="267"/>
    </row>
    <row r="4647" spans="2:4">
      <c r="B4647"/>
      <c r="C4647"/>
      <c r="D4647" s="267"/>
    </row>
    <row r="4648" spans="2:4">
      <c r="B4648"/>
      <c r="C4648"/>
      <c r="D4648" s="267"/>
    </row>
    <row r="4649" spans="2:4">
      <c r="B4649"/>
      <c r="C4649"/>
      <c r="D4649" s="267"/>
    </row>
    <row r="4650" spans="2:4">
      <c r="B4650"/>
      <c r="C4650"/>
      <c r="D4650" s="267"/>
    </row>
    <row r="4651" spans="2:4">
      <c r="B4651"/>
      <c r="C4651"/>
      <c r="D4651" s="267"/>
    </row>
    <row r="4652" spans="2:4">
      <c r="B4652"/>
      <c r="C4652"/>
      <c r="D4652" s="267"/>
    </row>
    <row r="4653" spans="2:4">
      <c r="B4653"/>
      <c r="C4653"/>
      <c r="D4653" s="267"/>
    </row>
    <row r="4654" spans="2:4">
      <c r="B4654"/>
      <c r="C4654"/>
      <c r="D4654" s="267"/>
    </row>
    <row r="4655" spans="2:4">
      <c r="B4655"/>
      <c r="C4655"/>
      <c r="D4655" s="267"/>
    </row>
    <row r="4656" spans="2:4">
      <c r="B4656"/>
      <c r="C4656"/>
      <c r="D4656" s="267"/>
    </row>
    <row r="4657" spans="2:4">
      <c r="B4657"/>
      <c r="C4657"/>
      <c r="D4657" s="267"/>
    </row>
    <row r="4658" spans="2:4">
      <c r="B4658"/>
      <c r="C4658"/>
      <c r="D4658" s="267"/>
    </row>
    <row r="4659" spans="2:4">
      <c r="B4659"/>
      <c r="C4659"/>
      <c r="D4659" s="267"/>
    </row>
    <row r="4660" spans="2:4">
      <c r="B4660"/>
      <c r="C4660"/>
      <c r="D4660" s="267"/>
    </row>
    <row r="4661" spans="2:4">
      <c r="B4661"/>
      <c r="C4661"/>
      <c r="D4661" s="267"/>
    </row>
    <row r="4662" spans="2:4">
      <c r="B4662"/>
      <c r="C4662"/>
      <c r="D4662" s="267"/>
    </row>
    <row r="4663" spans="2:4">
      <c r="B4663"/>
      <c r="C4663"/>
      <c r="D4663" s="267"/>
    </row>
    <row r="4664" spans="2:4">
      <c r="B4664"/>
      <c r="C4664"/>
      <c r="D4664" s="267"/>
    </row>
    <row r="4665" spans="2:4">
      <c r="B4665"/>
      <c r="C4665"/>
      <c r="D4665" s="267"/>
    </row>
    <row r="4666" spans="2:4">
      <c r="B4666"/>
      <c r="C4666"/>
      <c r="D4666" s="267"/>
    </row>
    <row r="4667" spans="2:4">
      <c r="B4667"/>
      <c r="C4667"/>
      <c r="D4667" s="267"/>
    </row>
    <row r="4668" spans="2:4">
      <c r="B4668"/>
      <c r="C4668"/>
      <c r="D4668" s="267"/>
    </row>
    <row r="4669" spans="2:4">
      <c r="B4669"/>
      <c r="C4669"/>
      <c r="D4669" s="267"/>
    </row>
    <row r="4670" spans="2:4">
      <c r="B4670"/>
      <c r="C4670"/>
      <c r="D4670" s="267"/>
    </row>
    <row r="4671" spans="2:4">
      <c r="B4671"/>
      <c r="C4671"/>
      <c r="D4671" s="267"/>
    </row>
    <row r="4672" spans="2:4">
      <c r="B4672"/>
      <c r="C4672"/>
      <c r="D4672" s="267"/>
    </row>
    <row r="4673" spans="2:4">
      <c r="B4673"/>
      <c r="C4673"/>
      <c r="D4673" s="267"/>
    </row>
    <row r="4674" spans="2:4">
      <c r="B4674"/>
      <c r="C4674"/>
      <c r="D4674" s="267"/>
    </row>
    <row r="4675" spans="2:4">
      <c r="B4675"/>
      <c r="C4675"/>
      <c r="D4675" s="267"/>
    </row>
    <row r="4676" spans="2:4">
      <c r="B4676"/>
      <c r="C4676"/>
      <c r="D4676" s="267"/>
    </row>
    <row r="4677" spans="2:4">
      <c r="B4677"/>
      <c r="C4677"/>
      <c r="D4677" s="267"/>
    </row>
    <row r="4678" spans="2:4">
      <c r="B4678"/>
      <c r="C4678"/>
      <c r="D4678" s="267"/>
    </row>
    <row r="4679" spans="2:4">
      <c r="B4679"/>
      <c r="C4679"/>
      <c r="D4679" s="267"/>
    </row>
    <row r="4680" spans="2:4">
      <c r="B4680"/>
      <c r="C4680"/>
      <c r="D4680" s="267"/>
    </row>
    <row r="4681" spans="2:4">
      <c r="B4681"/>
      <c r="C4681"/>
      <c r="D4681" s="267"/>
    </row>
    <row r="4682" spans="2:4">
      <c r="B4682"/>
      <c r="C4682"/>
      <c r="D4682" s="267"/>
    </row>
    <row r="4683" spans="2:4">
      <c r="B4683"/>
      <c r="C4683"/>
      <c r="D4683" s="267"/>
    </row>
    <row r="4684" spans="2:4">
      <c r="B4684"/>
      <c r="C4684"/>
      <c r="D4684" s="267"/>
    </row>
    <row r="4685" spans="2:4">
      <c r="B4685"/>
      <c r="C4685"/>
      <c r="D4685" s="267"/>
    </row>
    <row r="4686" spans="2:4">
      <c r="B4686"/>
      <c r="C4686"/>
      <c r="D4686" s="267"/>
    </row>
    <row r="4687" spans="2:4">
      <c r="B4687"/>
      <c r="C4687"/>
      <c r="D4687" s="267"/>
    </row>
    <row r="4688" spans="2:4">
      <c r="B4688"/>
      <c r="C4688"/>
      <c r="D4688" s="267"/>
    </row>
    <row r="4689" spans="2:4">
      <c r="B4689"/>
      <c r="C4689"/>
      <c r="D4689" s="267"/>
    </row>
    <row r="4690" spans="2:4">
      <c r="B4690"/>
      <c r="C4690"/>
      <c r="D4690" s="267"/>
    </row>
    <row r="4691" spans="2:4">
      <c r="B4691"/>
      <c r="C4691"/>
      <c r="D4691" s="267"/>
    </row>
    <row r="4692" spans="2:4">
      <c r="B4692"/>
      <c r="C4692"/>
      <c r="D4692" s="267"/>
    </row>
    <row r="4693" spans="2:4">
      <c r="B4693"/>
      <c r="C4693"/>
      <c r="D4693" s="267"/>
    </row>
    <row r="4694" spans="2:4">
      <c r="B4694"/>
      <c r="C4694"/>
      <c r="D4694" s="267"/>
    </row>
    <row r="4695" spans="2:4">
      <c r="B4695"/>
      <c r="C4695"/>
      <c r="D4695" s="267"/>
    </row>
    <row r="4696" spans="2:4">
      <c r="B4696"/>
      <c r="C4696"/>
      <c r="D4696" s="267"/>
    </row>
    <row r="4697" spans="2:4">
      <c r="B4697"/>
      <c r="C4697"/>
      <c r="D4697" s="267"/>
    </row>
    <row r="4698" spans="2:4">
      <c r="B4698"/>
      <c r="C4698"/>
      <c r="D4698" s="267"/>
    </row>
    <row r="4699" spans="2:4">
      <c r="B4699"/>
      <c r="C4699"/>
      <c r="D4699" s="267"/>
    </row>
    <row r="4700" spans="2:4">
      <c r="B4700"/>
      <c r="C4700"/>
      <c r="D4700" s="267"/>
    </row>
    <row r="4701" spans="2:4">
      <c r="B4701"/>
      <c r="C4701"/>
      <c r="D4701" s="267"/>
    </row>
    <row r="4702" spans="2:4">
      <c r="B4702"/>
      <c r="C4702"/>
      <c r="D4702" s="267"/>
    </row>
    <row r="4703" spans="2:4">
      <c r="B4703"/>
      <c r="C4703"/>
      <c r="D4703" s="267"/>
    </row>
    <row r="4704" spans="2:4">
      <c r="B4704"/>
      <c r="C4704"/>
      <c r="D4704" s="267"/>
    </row>
    <row r="4705" spans="2:4">
      <c r="B4705"/>
      <c r="C4705"/>
      <c r="D4705" s="267"/>
    </row>
    <row r="4706" spans="2:4">
      <c r="B4706"/>
      <c r="C4706"/>
      <c r="D4706" s="267"/>
    </row>
    <row r="4707" spans="2:4">
      <c r="B4707"/>
      <c r="C4707"/>
      <c r="D4707" s="267"/>
    </row>
    <row r="4708" spans="2:4">
      <c r="B4708"/>
      <c r="C4708"/>
      <c r="D4708" s="267"/>
    </row>
    <row r="4709" spans="2:4">
      <c r="B4709"/>
      <c r="C4709"/>
      <c r="D4709" s="267"/>
    </row>
    <row r="4710" spans="2:4">
      <c r="B4710"/>
      <c r="C4710"/>
      <c r="D4710" s="267"/>
    </row>
    <row r="4711" spans="2:4">
      <c r="B4711"/>
      <c r="C4711"/>
      <c r="D4711" s="267"/>
    </row>
    <row r="4712" spans="2:4">
      <c r="B4712"/>
      <c r="C4712"/>
      <c r="D4712" s="267"/>
    </row>
    <row r="4713" spans="2:4">
      <c r="B4713"/>
      <c r="C4713"/>
      <c r="D4713" s="267"/>
    </row>
    <row r="4714" spans="2:4">
      <c r="B4714"/>
      <c r="C4714"/>
      <c r="D4714" s="267"/>
    </row>
    <row r="4715" spans="2:4">
      <c r="B4715"/>
      <c r="C4715"/>
      <c r="D4715" s="267"/>
    </row>
    <row r="4716" spans="2:4">
      <c r="B4716"/>
      <c r="C4716"/>
      <c r="D4716" s="267"/>
    </row>
    <row r="4717" spans="2:4">
      <c r="B4717"/>
      <c r="C4717"/>
      <c r="D4717" s="267"/>
    </row>
    <row r="4718" spans="2:4">
      <c r="B4718"/>
      <c r="C4718"/>
      <c r="D4718" s="267"/>
    </row>
    <row r="4719" spans="2:4">
      <c r="B4719"/>
      <c r="C4719"/>
      <c r="D4719" s="267"/>
    </row>
    <row r="4720" spans="2:4">
      <c r="B4720"/>
      <c r="C4720"/>
      <c r="D4720" s="267"/>
    </row>
    <row r="4721" spans="2:4">
      <c r="B4721"/>
      <c r="C4721"/>
      <c r="D4721" s="267"/>
    </row>
    <row r="4722" spans="2:4">
      <c r="B4722"/>
      <c r="C4722"/>
      <c r="D4722" s="267"/>
    </row>
    <row r="4723" spans="2:4">
      <c r="B4723"/>
      <c r="C4723"/>
      <c r="D4723" s="267"/>
    </row>
    <row r="4724" spans="2:4">
      <c r="B4724"/>
      <c r="C4724"/>
      <c r="D4724" s="267"/>
    </row>
    <row r="4725" spans="2:4">
      <c r="B4725"/>
      <c r="C4725"/>
      <c r="D4725" s="267"/>
    </row>
    <row r="4726" spans="2:4">
      <c r="B4726"/>
      <c r="C4726"/>
      <c r="D4726" s="267"/>
    </row>
    <row r="4727" spans="2:4">
      <c r="B4727"/>
      <c r="C4727"/>
      <c r="D4727" s="267"/>
    </row>
    <row r="4728" spans="2:4">
      <c r="B4728"/>
      <c r="C4728"/>
      <c r="D4728" s="267"/>
    </row>
    <row r="4729" spans="2:4">
      <c r="B4729"/>
      <c r="C4729"/>
      <c r="D4729" s="267"/>
    </row>
    <row r="4730" spans="2:4">
      <c r="B4730"/>
      <c r="C4730"/>
      <c r="D4730" s="267"/>
    </row>
    <row r="4731" spans="2:4">
      <c r="B4731"/>
      <c r="C4731"/>
      <c r="D4731" s="267"/>
    </row>
    <row r="4732" spans="2:4">
      <c r="B4732"/>
      <c r="C4732"/>
      <c r="D4732" s="267"/>
    </row>
    <row r="4733" spans="2:4">
      <c r="B4733"/>
      <c r="C4733"/>
      <c r="D4733" s="267"/>
    </row>
    <row r="4734" spans="2:4">
      <c r="B4734"/>
      <c r="C4734"/>
      <c r="D4734" s="267"/>
    </row>
    <row r="4735" spans="2:4">
      <c r="B4735"/>
      <c r="C4735"/>
      <c r="D4735" s="267"/>
    </row>
    <row r="4736" spans="2:4">
      <c r="B4736"/>
      <c r="C4736"/>
      <c r="D4736" s="267"/>
    </row>
    <row r="4737" spans="2:4">
      <c r="B4737"/>
      <c r="C4737"/>
      <c r="D4737" s="267"/>
    </row>
    <row r="4738" spans="2:4">
      <c r="B4738"/>
      <c r="C4738"/>
      <c r="D4738" s="267"/>
    </row>
    <row r="4739" spans="2:4">
      <c r="B4739"/>
      <c r="C4739"/>
      <c r="D4739" s="267"/>
    </row>
    <row r="4740" spans="2:4">
      <c r="B4740"/>
      <c r="C4740"/>
      <c r="D4740" s="267"/>
    </row>
    <row r="4741" spans="2:4">
      <c r="B4741"/>
      <c r="C4741"/>
      <c r="D4741" s="267"/>
    </row>
    <row r="4742" spans="2:4">
      <c r="B4742"/>
      <c r="C4742"/>
      <c r="D4742" s="267"/>
    </row>
    <row r="4743" spans="2:4">
      <c r="B4743"/>
      <c r="C4743"/>
      <c r="D4743" s="267"/>
    </row>
    <row r="4744" spans="2:4">
      <c r="B4744"/>
      <c r="C4744"/>
      <c r="D4744" s="267"/>
    </row>
    <row r="4745" spans="2:4">
      <c r="B4745"/>
      <c r="C4745"/>
      <c r="D4745" s="267"/>
    </row>
    <row r="4746" spans="2:4">
      <c r="B4746"/>
      <c r="C4746"/>
      <c r="D4746" s="267"/>
    </row>
    <row r="4747" spans="2:4">
      <c r="B4747"/>
      <c r="C4747"/>
      <c r="D4747" s="267"/>
    </row>
    <row r="4748" spans="2:4">
      <c r="B4748"/>
      <c r="C4748"/>
      <c r="D4748" s="267"/>
    </row>
    <row r="4749" spans="2:4">
      <c r="B4749"/>
      <c r="C4749"/>
      <c r="D4749" s="267"/>
    </row>
    <row r="4750" spans="2:4">
      <c r="B4750"/>
      <c r="C4750"/>
      <c r="D4750" s="267"/>
    </row>
    <row r="4751" spans="2:4">
      <c r="B4751"/>
      <c r="C4751"/>
      <c r="D4751" s="267"/>
    </row>
    <row r="4752" spans="2:4">
      <c r="B4752"/>
      <c r="C4752"/>
      <c r="D4752" s="267"/>
    </row>
    <row r="4753" spans="2:4">
      <c r="B4753"/>
      <c r="C4753"/>
      <c r="D4753" s="267"/>
    </row>
    <row r="4754" spans="2:4">
      <c r="B4754"/>
      <c r="C4754"/>
      <c r="D4754" s="267"/>
    </row>
    <row r="4755" spans="2:4">
      <c r="B4755"/>
      <c r="C4755"/>
      <c r="D4755" s="267"/>
    </row>
    <row r="4756" spans="2:4">
      <c r="B4756"/>
      <c r="C4756"/>
      <c r="D4756" s="267"/>
    </row>
    <row r="4757" spans="2:4">
      <c r="B4757"/>
      <c r="C4757"/>
      <c r="D4757" s="267"/>
    </row>
    <row r="4758" spans="2:4">
      <c r="B4758"/>
      <c r="C4758"/>
      <c r="D4758" s="267"/>
    </row>
    <row r="4759" spans="2:4">
      <c r="B4759"/>
      <c r="C4759"/>
      <c r="D4759" s="267"/>
    </row>
    <row r="4760" spans="2:4">
      <c r="B4760"/>
      <c r="C4760"/>
      <c r="D4760" s="267"/>
    </row>
    <row r="4761" spans="2:4">
      <c r="B4761"/>
      <c r="C4761"/>
      <c r="D4761" s="267"/>
    </row>
    <row r="4762" spans="2:4">
      <c r="B4762"/>
      <c r="C4762"/>
      <c r="D4762" s="267"/>
    </row>
    <row r="4763" spans="2:4">
      <c r="B4763"/>
      <c r="C4763"/>
      <c r="D4763" s="267"/>
    </row>
    <row r="4764" spans="2:4">
      <c r="B4764"/>
      <c r="C4764"/>
      <c r="D4764" s="267"/>
    </row>
    <row r="4765" spans="2:4">
      <c r="B4765"/>
      <c r="C4765"/>
      <c r="D4765" s="267"/>
    </row>
    <row r="4766" spans="2:4">
      <c r="B4766"/>
      <c r="C4766"/>
      <c r="D4766" s="267"/>
    </row>
    <row r="4767" spans="2:4">
      <c r="B4767"/>
      <c r="C4767"/>
      <c r="D4767" s="267"/>
    </row>
    <row r="4768" spans="2:4">
      <c r="B4768"/>
      <c r="C4768"/>
      <c r="D4768" s="267"/>
    </row>
    <row r="4769" spans="2:4">
      <c r="B4769"/>
      <c r="C4769"/>
      <c r="D4769" s="267"/>
    </row>
    <row r="4770" spans="2:4">
      <c r="B4770"/>
      <c r="C4770"/>
      <c r="D4770" s="267"/>
    </row>
    <row r="4771" spans="2:4">
      <c r="B4771"/>
      <c r="C4771"/>
      <c r="D4771" s="267"/>
    </row>
    <row r="4772" spans="2:4">
      <c r="B4772"/>
      <c r="C4772"/>
      <c r="D4772" s="267"/>
    </row>
    <row r="4773" spans="2:4">
      <c r="B4773"/>
      <c r="C4773"/>
      <c r="D4773" s="267"/>
    </row>
    <row r="4774" spans="2:4">
      <c r="B4774"/>
      <c r="C4774"/>
      <c r="D4774" s="267"/>
    </row>
    <row r="4775" spans="2:4">
      <c r="B4775"/>
      <c r="C4775"/>
      <c r="D4775" s="267"/>
    </row>
    <row r="4776" spans="2:4">
      <c r="B4776"/>
      <c r="C4776"/>
      <c r="D4776" s="267"/>
    </row>
    <row r="4777" spans="2:4">
      <c r="B4777"/>
      <c r="C4777"/>
      <c r="D4777" s="267"/>
    </row>
    <row r="4778" spans="2:4">
      <c r="B4778"/>
      <c r="C4778"/>
      <c r="D4778" s="267"/>
    </row>
    <row r="4779" spans="2:4">
      <c r="B4779"/>
      <c r="C4779"/>
      <c r="D4779" s="267"/>
    </row>
    <row r="4780" spans="2:4">
      <c r="B4780"/>
      <c r="C4780"/>
      <c r="D4780" s="267"/>
    </row>
    <row r="4781" spans="2:4">
      <c r="B4781"/>
      <c r="C4781"/>
      <c r="D4781" s="267"/>
    </row>
    <row r="4782" spans="2:4">
      <c r="B4782"/>
      <c r="C4782"/>
      <c r="D4782" s="267"/>
    </row>
    <row r="4783" spans="2:4">
      <c r="B4783"/>
      <c r="C4783"/>
      <c r="D4783" s="267"/>
    </row>
    <row r="4784" spans="2:4">
      <c r="B4784"/>
      <c r="C4784"/>
      <c r="D4784" s="267"/>
    </row>
    <row r="4785" spans="2:4">
      <c r="B4785"/>
      <c r="C4785"/>
      <c r="D4785" s="267"/>
    </row>
    <row r="4786" spans="2:4">
      <c r="B4786"/>
      <c r="C4786"/>
      <c r="D4786" s="267"/>
    </row>
    <row r="4787" spans="2:4">
      <c r="B4787"/>
      <c r="C4787"/>
      <c r="D4787" s="267"/>
    </row>
    <row r="4788" spans="2:4">
      <c r="B4788"/>
      <c r="C4788"/>
      <c r="D4788" s="267"/>
    </row>
    <row r="4789" spans="2:4">
      <c r="B4789"/>
      <c r="C4789"/>
      <c r="D4789" s="267"/>
    </row>
    <row r="4790" spans="2:4">
      <c r="B4790"/>
      <c r="C4790"/>
      <c r="D4790" s="267"/>
    </row>
    <row r="4791" spans="2:4">
      <c r="B4791"/>
      <c r="C4791"/>
      <c r="D4791" s="267"/>
    </row>
    <row r="4792" spans="2:4">
      <c r="B4792"/>
      <c r="C4792"/>
      <c r="D4792" s="267"/>
    </row>
    <row r="4793" spans="2:4">
      <c r="B4793"/>
      <c r="C4793"/>
      <c r="D4793" s="267"/>
    </row>
    <row r="4794" spans="2:4">
      <c r="B4794"/>
      <c r="C4794"/>
      <c r="D4794" s="267"/>
    </row>
    <row r="4795" spans="2:4">
      <c r="B4795"/>
      <c r="C4795"/>
      <c r="D4795" s="267"/>
    </row>
    <row r="4796" spans="2:4">
      <c r="B4796"/>
      <c r="C4796"/>
      <c r="D4796" s="267"/>
    </row>
    <row r="4797" spans="2:4">
      <c r="B4797"/>
      <c r="C4797"/>
      <c r="D4797" s="267"/>
    </row>
    <row r="4798" spans="2:4">
      <c r="B4798"/>
      <c r="C4798"/>
      <c r="D4798" s="267"/>
    </row>
    <row r="4799" spans="2:4">
      <c r="B4799"/>
      <c r="C4799"/>
      <c r="D4799" s="267"/>
    </row>
    <row r="4800" spans="2:4">
      <c r="B4800"/>
      <c r="C4800"/>
      <c r="D4800" s="267"/>
    </row>
    <row r="4801" spans="2:4">
      <c r="B4801"/>
      <c r="C4801"/>
      <c r="D4801" s="267"/>
    </row>
    <row r="4802" spans="2:4">
      <c r="B4802"/>
      <c r="C4802"/>
      <c r="D4802" s="267"/>
    </row>
    <row r="4803" spans="2:4">
      <c r="B4803"/>
      <c r="C4803"/>
      <c r="D4803" s="267"/>
    </row>
    <row r="4804" spans="2:4">
      <c r="B4804"/>
      <c r="C4804"/>
      <c r="D4804" s="267"/>
    </row>
    <row r="4805" spans="2:4">
      <c r="B4805"/>
      <c r="C4805"/>
      <c r="D4805" s="267"/>
    </row>
    <row r="4806" spans="2:4">
      <c r="B4806"/>
      <c r="C4806"/>
      <c r="D4806" s="267"/>
    </row>
    <row r="4807" spans="2:4">
      <c r="B4807"/>
      <c r="C4807"/>
      <c r="D4807" s="267"/>
    </row>
    <row r="4808" spans="2:4">
      <c r="B4808"/>
      <c r="C4808"/>
      <c r="D4808" s="267"/>
    </row>
    <row r="4809" spans="2:4">
      <c r="B4809"/>
      <c r="C4809"/>
      <c r="D4809" s="267"/>
    </row>
    <row r="4810" spans="2:4">
      <c r="B4810"/>
      <c r="C4810"/>
      <c r="D4810" s="267"/>
    </row>
    <row r="4811" spans="2:4">
      <c r="B4811"/>
      <c r="C4811"/>
      <c r="D4811" s="267"/>
    </row>
    <row r="4812" spans="2:4">
      <c r="B4812"/>
      <c r="C4812"/>
      <c r="D4812" s="267"/>
    </row>
    <row r="4813" spans="2:4">
      <c r="B4813"/>
      <c r="C4813"/>
      <c r="D4813" s="267"/>
    </row>
    <row r="4814" spans="2:4">
      <c r="B4814"/>
      <c r="C4814"/>
      <c r="D4814" s="267"/>
    </row>
    <row r="4815" spans="2:4">
      <c r="B4815"/>
      <c r="C4815"/>
      <c r="D4815" s="267"/>
    </row>
    <row r="4816" spans="2:4">
      <c r="B4816"/>
      <c r="C4816"/>
      <c r="D4816" s="267"/>
    </row>
    <row r="4817" spans="2:4">
      <c r="B4817"/>
      <c r="C4817"/>
      <c r="D4817" s="267"/>
    </row>
    <row r="4818" spans="2:4">
      <c r="B4818"/>
      <c r="C4818"/>
      <c r="D4818" s="267"/>
    </row>
    <row r="4819" spans="2:4">
      <c r="B4819"/>
      <c r="C4819"/>
      <c r="D4819" s="267"/>
    </row>
    <row r="4820" spans="2:4">
      <c r="B4820"/>
      <c r="C4820"/>
      <c r="D4820" s="267"/>
    </row>
    <row r="4821" spans="2:4">
      <c r="B4821"/>
      <c r="C4821"/>
      <c r="D4821" s="267"/>
    </row>
    <row r="4822" spans="2:4">
      <c r="B4822"/>
      <c r="C4822"/>
      <c r="D4822" s="267"/>
    </row>
    <row r="4823" spans="2:4">
      <c r="B4823"/>
      <c r="C4823"/>
      <c r="D4823" s="267"/>
    </row>
    <row r="4824" spans="2:4">
      <c r="B4824"/>
      <c r="C4824"/>
      <c r="D4824" s="267"/>
    </row>
    <row r="4825" spans="2:4">
      <c r="B4825"/>
      <c r="C4825"/>
      <c r="D4825" s="267"/>
    </row>
    <row r="4826" spans="2:4">
      <c r="B4826"/>
      <c r="C4826"/>
      <c r="D4826" s="267"/>
    </row>
    <row r="4827" spans="2:4">
      <c r="B4827"/>
      <c r="C4827"/>
      <c r="D4827" s="267"/>
    </row>
    <row r="4828" spans="2:4">
      <c r="B4828"/>
      <c r="C4828"/>
      <c r="D4828" s="267"/>
    </row>
    <row r="4829" spans="2:4">
      <c r="B4829"/>
      <c r="C4829"/>
      <c r="D4829" s="267"/>
    </row>
    <row r="4830" spans="2:4">
      <c r="B4830"/>
      <c r="C4830"/>
      <c r="D4830" s="267"/>
    </row>
    <row r="4831" spans="2:4">
      <c r="B4831"/>
      <c r="C4831"/>
      <c r="D4831" s="267"/>
    </row>
    <row r="4832" spans="2:4">
      <c r="B4832"/>
      <c r="C4832"/>
      <c r="D4832" s="267"/>
    </row>
    <row r="4833" spans="2:4">
      <c r="B4833"/>
      <c r="C4833"/>
      <c r="D4833" s="267"/>
    </row>
    <row r="4834" spans="2:4">
      <c r="B4834"/>
      <c r="C4834"/>
      <c r="D4834" s="267"/>
    </row>
    <row r="4835" spans="2:4">
      <c r="B4835"/>
      <c r="C4835"/>
      <c r="D4835" s="267"/>
    </row>
    <row r="4836" spans="2:4">
      <c r="B4836"/>
      <c r="C4836"/>
      <c r="D4836" s="267"/>
    </row>
    <row r="4837" spans="2:4">
      <c r="B4837"/>
      <c r="C4837"/>
      <c r="D4837" s="267"/>
    </row>
    <row r="4838" spans="2:4">
      <c r="B4838"/>
      <c r="C4838"/>
      <c r="D4838" s="267"/>
    </row>
    <row r="4839" spans="2:4">
      <c r="B4839"/>
      <c r="C4839"/>
      <c r="D4839" s="267"/>
    </row>
    <row r="4840" spans="2:4">
      <c r="B4840"/>
      <c r="C4840"/>
      <c r="D4840" s="267"/>
    </row>
    <row r="4841" spans="2:4">
      <c r="B4841"/>
      <c r="C4841"/>
      <c r="D4841" s="267"/>
    </row>
    <row r="4842" spans="2:4">
      <c r="B4842"/>
      <c r="C4842"/>
      <c r="D4842" s="267"/>
    </row>
    <row r="4843" spans="2:4">
      <c r="B4843"/>
      <c r="C4843"/>
      <c r="D4843" s="267"/>
    </row>
    <row r="4844" spans="2:4">
      <c r="B4844"/>
      <c r="C4844"/>
      <c r="D4844" s="267"/>
    </row>
    <row r="4845" spans="2:4">
      <c r="B4845"/>
      <c r="C4845"/>
      <c r="D4845" s="267"/>
    </row>
    <row r="4846" spans="2:4">
      <c r="B4846"/>
      <c r="C4846"/>
      <c r="D4846" s="267"/>
    </row>
    <row r="4847" spans="2:4">
      <c r="B4847"/>
      <c r="C4847"/>
      <c r="D4847" s="267"/>
    </row>
    <row r="4848" spans="2:4">
      <c r="B4848"/>
      <c r="C4848"/>
      <c r="D4848" s="267"/>
    </row>
    <row r="4849" spans="2:4">
      <c r="B4849"/>
      <c r="C4849"/>
      <c r="D4849" s="267"/>
    </row>
    <row r="4850" spans="2:4">
      <c r="B4850"/>
      <c r="C4850"/>
      <c r="D4850" s="267"/>
    </row>
    <row r="4851" spans="2:4">
      <c r="B4851"/>
      <c r="C4851"/>
      <c r="D4851" s="267"/>
    </row>
    <row r="4852" spans="2:4">
      <c r="B4852"/>
      <c r="C4852"/>
      <c r="D4852" s="267"/>
    </row>
    <row r="4853" spans="2:4">
      <c r="B4853"/>
      <c r="C4853"/>
      <c r="D4853" s="267"/>
    </row>
    <row r="4854" spans="2:4">
      <c r="B4854"/>
      <c r="C4854"/>
      <c r="D4854" s="267"/>
    </row>
    <row r="4855" spans="2:4">
      <c r="B4855"/>
      <c r="C4855"/>
      <c r="D4855" s="267"/>
    </row>
    <row r="4856" spans="2:4">
      <c r="B4856"/>
      <c r="C4856"/>
      <c r="D4856" s="267"/>
    </row>
    <row r="4857" spans="2:4">
      <c r="B4857"/>
      <c r="C4857"/>
      <c r="D4857" s="267"/>
    </row>
    <row r="4858" spans="2:4">
      <c r="B4858"/>
      <c r="C4858"/>
      <c r="D4858" s="267"/>
    </row>
    <row r="4859" spans="2:4">
      <c r="B4859"/>
      <c r="C4859"/>
      <c r="D4859" s="267"/>
    </row>
    <row r="4860" spans="2:4">
      <c r="B4860"/>
      <c r="C4860"/>
      <c r="D4860" s="267"/>
    </row>
    <row r="4861" spans="2:4">
      <c r="B4861"/>
      <c r="C4861"/>
      <c r="D4861" s="267"/>
    </row>
    <row r="4862" spans="2:4">
      <c r="B4862"/>
      <c r="C4862"/>
      <c r="D4862" s="267"/>
    </row>
    <row r="4863" spans="2:4">
      <c r="B4863"/>
      <c r="C4863"/>
      <c r="D4863" s="267"/>
    </row>
    <row r="4864" spans="2:4">
      <c r="B4864"/>
      <c r="C4864"/>
      <c r="D4864" s="267"/>
    </row>
    <row r="4865" spans="2:4">
      <c r="B4865"/>
      <c r="C4865"/>
      <c r="D4865" s="267"/>
    </row>
    <row r="4866" spans="2:4">
      <c r="B4866"/>
      <c r="C4866"/>
      <c r="D4866" s="267"/>
    </row>
    <row r="4867" spans="2:4">
      <c r="B4867"/>
      <c r="C4867"/>
      <c r="D4867" s="267"/>
    </row>
    <row r="4868" spans="2:4">
      <c r="B4868"/>
      <c r="C4868"/>
      <c r="D4868" s="267"/>
    </row>
    <row r="4869" spans="2:4">
      <c r="B4869"/>
      <c r="C4869"/>
      <c r="D4869" s="267"/>
    </row>
    <row r="4870" spans="2:4">
      <c r="B4870"/>
      <c r="C4870"/>
      <c r="D4870" s="267"/>
    </row>
    <row r="4871" spans="2:4">
      <c r="B4871"/>
      <c r="C4871"/>
      <c r="D4871" s="267"/>
    </row>
    <row r="4872" spans="2:4">
      <c r="B4872"/>
      <c r="C4872"/>
      <c r="D4872" s="267"/>
    </row>
    <row r="4873" spans="2:4">
      <c r="B4873"/>
      <c r="C4873"/>
      <c r="D4873" s="267"/>
    </row>
    <row r="4874" spans="2:4">
      <c r="B4874"/>
      <c r="C4874"/>
      <c r="D4874" s="267"/>
    </row>
    <row r="4875" spans="2:4">
      <c r="B4875"/>
      <c r="C4875"/>
      <c r="D4875" s="267"/>
    </row>
    <row r="4876" spans="2:4">
      <c r="B4876"/>
      <c r="C4876"/>
      <c r="D4876" s="267"/>
    </row>
    <row r="4877" spans="2:4">
      <c r="B4877"/>
      <c r="C4877"/>
      <c r="D4877" s="267"/>
    </row>
    <row r="4878" spans="2:4">
      <c r="B4878"/>
      <c r="C4878"/>
      <c r="D4878" s="267"/>
    </row>
    <row r="4879" spans="2:4">
      <c r="B4879"/>
      <c r="C4879"/>
      <c r="D4879" s="267"/>
    </row>
    <row r="4880" spans="2:4">
      <c r="B4880"/>
      <c r="C4880"/>
      <c r="D4880" s="267"/>
    </row>
    <row r="4881" spans="2:4">
      <c r="B4881"/>
      <c r="C4881"/>
      <c r="D4881" s="267"/>
    </row>
    <row r="4882" spans="2:4">
      <c r="B4882"/>
      <c r="C4882"/>
      <c r="D4882" s="267"/>
    </row>
    <row r="4883" spans="2:4">
      <c r="B4883"/>
      <c r="C4883"/>
      <c r="D4883" s="267"/>
    </row>
    <row r="4884" spans="2:4">
      <c r="B4884"/>
      <c r="C4884"/>
      <c r="D4884" s="267"/>
    </row>
    <row r="4885" spans="2:4">
      <c r="B4885"/>
      <c r="C4885"/>
      <c r="D4885" s="267"/>
    </row>
    <row r="4886" spans="2:4">
      <c r="B4886"/>
      <c r="C4886"/>
      <c r="D4886" s="267"/>
    </row>
    <row r="4887" spans="2:4">
      <c r="B4887"/>
      <c r="C4887"/>
      <c r="D4887" s="267"/>
    </row>
    <row r="4888" spans="2:4">
      <c r="B4888"/>
      <c r="C4888"/>
      <c r="D4888" s="267"/>
    </row>
    <row r="4889" spans="2:4">
      <c r="B4889"/>
      <c r="C4889"/>
      <c r="D4889" s="267"/>
    </row>
    <row r="4890" spans="2:4">
      <c r="B4890"/>
      <c r="C4890"/>
      <c r="D4890" s="267"/>
    </row>
    <row r="4891" spans="2:4">
      <c r="B4891"/>
      <c r="C4891"/>
      <c r="D4891" s="267"/>
    </row>
    <row r="4892" spans="2:4">
      <c r="B4892"/>
      <c r="C4892"/>
      <c r="D4892" s="267"/>
    </row>
    <row r="4893" spans="2:4">
      <c r="B4893"/>
      <c r="C4893"/>
      <c r="D4893" s="267"/>
    </row>
    <row r="4894" spans="2:4">
      <c r="B4894"/>
      <c r="C4894"/>
      <c r="D4894" s="267"/>
    </row>
    <row r="4895" spans="2:4">
      <c r="B4895"/>
      <c r="C4895"/>
      <c r="D4895" s="267"/>
    </row>
    <row r="4896" spans="2:4">
      <c r="B4896"/>
      <c r="C4896"/>
      <c r="D4896" s="267"/>
    </row>
    <row r="4897" spans="2:4">
      <c r="B4897"/>
      <c r="C4897"/>
      <c r="D4897" s="267"/>
    </row>
    <row r="4898" spans="2:4">
      <c r="B4898"/>
      <c r="C4898"/>
      <c r="D4898" s="267"/>
    </row>
    <row r="4899" spans="2:4">
      <c r="B4899"/>
      <c r="C4899"/>
      <c r="D4899" s="267"/>
    </row>
    <row r="4900" spans="2:4">
      <c r="B4900"/>
      <c r="C4900"/>
      <c r="D4900" s="267"/>
    </row>
    <row r="4901" spans="2:4">
      <c r="B4901"/>
      <c r="C4901"/>
      <c r="D4901" s="267"/>
    </row>
    <row r="4902" spans="2:4">
      <c r="B4902"/>
      <c r="C4902"/>
      <c r="D4902" s="267"/>
    </row>
    <row r="4903" spans="2:4">
      <c r="B4903"/>
      <c r="C4903"/>
      <c r="D4903" s="267"/>
    </row>
    <row r="4904" spans="2:4">
      <c r="B4904"/>
      <c r="C4904"/>
      <c r="D4904" s="267"/>
    </row>
    <row r="4905" spans="2:4">
      <c r="B4905"/>
      <c r="C4905"/>
      <c r="D4905" s="267"/>
    </row>
    <row r="4906" spans="2:4">
      <c r="B4906"/>
      <c r="C4906"/>
      <c r="D4906" s="267"/>
    </row>
    <row r="4907" spans="2:4">
      <c r="B4907"/>
      <c r="C4907"/>
      <c r="D4907" s="267"/>
    </row>
    <row r="4908" spans="2:4">
      <c r="B4908"/>
      <c r="C4908"/>
      <c r="D4908" s="267"/>
    </row>
    <row r="4909" spans="2:4">
      <c r="B4909"/>
      <c r="C4909"/>
      <c r="D4909" s="267"/>
    </row>
    <row r="4910" spans="2:4">
      <c r="B4910"/>
      <c r="C4910"/>
      <c r="D4910" s="267"/>
    </row>
    <row r="4911" spans="2:4">
      <c r="B4911"/>
      <c r="C4911"/>
      <c r="D4911" s="267"/>
    </row>
    <row r="4912" spans="2:4">
      <c r="B4912"/>
      <c r="C4912"/>
      <c r="D4912" s="267"/>
    </row>
    <row r="4913" spans="2:4">
      <c r="B4913"/>
      <c r="C4913"/>
      <c r="D4913" s="267"/>
    </row>
    <row r="4914" spans="2:4">
      <c r="B4914"/>
      <c r="C4914"/>
      <c r="D4914" s="267"/>
    </row>
    <row r="4915" spans="2:4">
      <c r="B4915"/>
      <c r="C4915"/>
      <c r="D4915" s="267"/>
    </row>
    <row r="4916" spans="2:4">
      <c r="B4916"/>
      <c r="C4916"/>
      <c r="D4916" s="267"/>
    </row>
    <row r="4917" spans="2:4">
      <c r="B4917"/>
      <c r="C4917"/>
      <c r="D4917" s="267"/>
    </row>
    <row r="4918" spans="2:4">
      <c r="B4918"/>
      <c r="C4918"/>
      <c r="D4918" s="267"/>
    </row>
    <row r="4919" spans="2:4">
      <c r="B4919"/>
      <c r="C4919"/>
      <c r="D4919" s="267"/>
    </row>
    <row r="4920" spans="2:4">
      <c r="B4920"/>
      <c r="C4920"/>
      <c r="D4920" s="267"/>
    </row>
    <row r="4921" spans="2:4">
      <c r="B4921"/>
      <c r="C4921"/>
      <c r="D4921" s="267"/>
    </row>
    <row r="4922" spans="2:4">
      <c r="B4922"/>
      <c r="C4922"/>
      <c r="D4922" s="267"/>
    </row>
    <row r="4923" spans="2:4">
      <c r="B4923"/>
      <c r="C4923"/>
      <c r="D4923" s="267"/>
    </row>
    <row r="4924" spans="2:4">
      <c r="B4924"/>
      <c r="C4924"/>
      <c r="D4924" s="267"/>
    </row>
    <row r="4925" spans="2:4">
      <c r="B4925"/>
      <c r="C4925"/>
      <c r="D4925" s="267"/>
    </row>
    <row r="4926" spans="2:4">
      <c r="B4926"/>
      <c r="C4926"/>
      <c r="D4926" s="267"/>
    </row>
    <row r="4927" spans="2:4">
      <c r="B4927"/>
      <c r="C4927"/>
      <c r="D4927" s="267"/>
    </row>
    <row r="4928" spans="2:4">
      <c r="B4928"/>
      <c r="C4928"/>
      <c r="D4928" s="267"/>
    </row>
    <row r="4929" spans="2:4">
      <c r="B4929"/>
      <c r="C4929"/>
      <c r="D4929" s="267"/>
    </row>
    <row r="4930" spans="2:4">
      <c r="B4930"/>
      <c r="C4930"/>
      <c r="D4930" s="267"/>
    </row>
    <row r="4931" spans="2:4">
      <c r="B4931"/>
      <c r="C4931"/>
      <c r="D4931" s="267"/>
    </row>
    <row r="4932" spans="2:4">
      <c r="B4932"/>
      <c r="C4932"/>
      <c r="D4932" s="267"/>
    </row>
    <row r="4933" spans="2:4">
      <c r="B4933"/>
      <c r="C4933"/>
      <c r="D4933" s="267"/>
    </row>
    <row r="4934" spans="2:4">
      <c r="B4934"/>
      <c r="C4934"/>
      <c r="D4934" s="267"/>
    </row>
    <row r="4935" spans="2:4">
      <c r="B4935"/>
      <c r="C4935"/>
      <c r="D4935" s="267"/>
    </row>
    <row r="4936" spans="2:4">
      <c r="B4936"/>
      <c r="C4936"/>
      <c r="D4936" s="267"/>
    </row>
    <row r="4937" spans="2:4">
      <c r="B4937"/>
      <c r="C4937"/>
      <c r="D4937" s="267"/>
    </row>
    <row r="4938" spans="2:4">
      <c r="B4938"/>
      <c r="C4938"/>
      <c r="D4938" s="267"/>
    </row>
    <row r="4939" spans="2:4">
      <c r="B4939"/>
      <c r="C4939"/>
      <c r="D4939" s="267"/>
    </row>
    <row r="4940" spans="2:4">
      <c r="B4940"/>
      <c r="C4940"/>
      <c r="D4940" s="267"/>
    </row>
    <row r="4941" spans="2:4">
      <c r="B4941"/>
      <c r="C4941"/>
      <c r="D4941" s="267"/>
    </row>
    <row r="4942" spans="2:4">
      <c r="B4942"/>
      <c r="C4942"/>
      <c r="D4942" s="267"/>
    </row>
    <row r="4943" spans="2:4">
      <c r="B4943"/>
      <c r="C4943"/>
      <c r="D4943" s="267"/>
    </row>
    <row r="4944" spans="2:4">
      <c r="B4944"/>
      <c r="C4944"/>
      <c r="D4944" s="267"/>
    </row>
    <row r="4945" spans="2:4">
      <c r="B4945"/>
      <c r="C4945"/>
      <c r="D4945" s="267"/>
    </row>
    <row r="4946" spans="2:4">
      <c r="B4946"/>
      <c r="C4946"/>
      <c r="D4946" s="267"/>
    </row>
    <row r="4947" spans="2:4">
      <c r="B4947"/>
      <c r="C4947"/>
      <c r="D4947" s="267"/>
    </row>
    <row r="4948" spans="2:4">
      <c r="B4948"/>
      <c r="C4948"/>
      <c r="D4948" s="267"/>
    </row>
    <row r="4949" spans="2:4">
      <c r="B4949"/>
      <c r="C4949"/>
      <c r="D4949" s="267"/>
    </row>
    <row r="4950" spans="2:4">
      <c r="B4950"/>
      <c r="C4950"/>
      <c r="D4950" s="267"/>
    </row>
    <row r="4951" spans="2:4">
      <c r="B4951"/>
      <c r="C4951"/>
      <c r="D4951" s="267"/>
    </row>
    <row r="4952" spans="2:4">
      <c r="B4952"/>
      <c r="C4952"/>
      <c r="D4952" s="267"/>
    </row>
    <row r="4953" spans="2:4">
      <c r="B4953"/>
      <c r="C4953"/>
      <c r="D4953" s="267"/>
    </row>
    <row r="4954" spans="2:4">
      <c r="B4954"/>
      <c r="C4954"/>
      <c r="D4954" s="267"/>
    </row>
    <row r="4955" spans="2:4">
      <c r="B4955"/>
      <c r="C4955"/>
      <c r="D4955" s="267"/>
    </row>
    <row r="4956" spans="2:4">
      <c r="B4956"/>
      <c r="C4956"/>
      <c r="D4956" s="267"/>
    </row>
    <row r="4957" spans="2:4">
      <c r="B4957"/>
      <c r="C4957"/>
      <c r="D4957" s="267"/>
    </row>
    <row r="4958" spans="2:4">
      <c r="B4958"/>
      <c r="C4958"/>
      <c r="D4958" s="267"/>
    </row>
    <row r="4959" spans="2:4">
      <c r="B4959"/>
      <c r="C4959"/>
      <c r="D4959" s="267"/>
    </row>
    <row r="4960" spans="2:4">
      <c r="B4960"/>
      <c r="C4960"/>
      <c r="D4960" s="267"/>
    </row>
    <row r="4961" spans="2:4">
      <c r="B4961"/>
      <c r="C4961"/>
      <c r="D4961" s="267"/>
    </row>
    <row r="4962" spans="2:4">
      <c r="B4962"/>
      <c r="C4962"/>
      <c r="D4962" s="267"/>
    </row>
    <row r="4963" spans="2:4">
      <c r="B4963"/>
      <c r="C4963"/>
      <c r="D4963" s="267"/>
    </row>
  </sheetData>
  <sheetProtection algorithmName="SHA-512" hashValue="2IKsBNrRuFoVkw60CXqg0Htyt6IAOsUMC6EBP/3u8vOWxI5lvpfzzt7FDfLgTs2GavuZUqujpWGlR6SzPuDnaw==" saltValue="BcIHgvc38LPsUnk8YJC00w==" spinCount="100000" sheet="1" objects="1" scenarios="1" formatColumns="0"/>
  <mergeCells count="6">
    <mergeCell ref="C6:G6"/>
    <mergeCell ref="A1:G1"/>
    <mergeCell ref="A2:B2"/>
    <mergeCell ref="C2:G2"/>
    <mergeCell ref="A3:B3"/>
    <mergeCell ref="C3:G3"/>
  </mergeCells>
  <pageMargins left="0.7" right="0.7" top="0.78740157499999996" bottom="0.78740157499999996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I66"/>
  <sheetViews>
    <sheetView workbookViewId="0">
      <selection sqref="A1:XFD1048576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4" t="s">
        <v>2</v>
      </c>
      <c r="B1" s="585"/>
      <c r="C1" s="171" t="s">
        <v>91</v>
      </c>
      <c r="D1" s="172"/>
      <c r="E1" s="173"/>
      <c r="F1" s="172"/>
      <c r="G1" s="174" t="s">
        <v>69</v>
      </c>
      <c r="H1" s="175" t="s">
        <v>1363</v>
      </c>
      <c r="I1" s="176"/>
    </row>
    <row r="2" spans="1:9" ht="13.5" thickBot="1">
      <c r="A2" s="586" t="s">
        <v>70</v>
      </c>
      <c r="B2" s="587"/>
      <c r="C2" s="177" t="s">
        <v>94</v>
      </c>
      <c r="D2" s="178"/>
      <c r="E2" s="179"/>
      <c r="F2" s="178"/>
      <c r="G2" s="588" t="s">
        <v>93</v>
      </c>
      <c r="H2" s="589"/>
      <c r="I2" s="590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'SO01 Pol'!B7</f>
        <v>1</v>
      </c>
      <c r="B7" s="59" t="str">
        <f>'SO01 Pol'!C7</f>
        <v>Zemní práce</v>
      </c>
      <c r="D7" s="189"/>
      <c r="E7" s="261">
        <f>'SO01 Pol'!BA77</f>
        <v>0</v>
      </c>
      <c r="F7" s="262">
        <f>'SO01 Pol'!BB77</f>
        <v>0</v>
      </c>
      <c r="G7" s="262">
        <f>'SO01 Pol'!BC77</f>
        <v>0</v>
      </c>
      <c r="H7" s="262">
        <f>'SO01 Pol'!BD77</f>
        <v>0</v>
      </c>
      <c r="I7" s="263">
        <f>'SO01 Pol'!BE77</f>
        <v>0</v>
      </c>
    </row>
    <row r="8" spans="1:9" s="112" customFormat="1">
      <c r="A8" s="260" t="str">
        <f>'SO01 Pol'!B78</f>
        <v>21</v>
      </c>
      <c r="B8" s="59" t="str">
        <f>'SO01 Pol'!C78</f>
        <v>Úprava podloží a základ.spáry</v>
      </c>
      <c r="D8" s="189"/>
      <c r="E8" s="261">
        <f>'SO01 Pol'!BA90</f>
        <v>0</v>
      </c>
      <c r="F8" s="262">
        <f>'SO01 Pol'!BB90</f>
        <v>0</v>
      </c>
      <c r="G8" s="262">
        <f>'SO01 Pol'!BC90</f>
        <v>0</v>
      </c>
      <c r="H8" s="262">
        <f>'SO01 Pol'!BD90</f>
        <v>0</v>
      </c>
      <c r="I8" s="263">
        <f>'SO01 Pol'!BE90</f>
        <v>0</v>
      </c>
    </row>
    <row r="9" spans="1:9" s="112" customFormat="1">
      <c r="A9" s="260" t="str">
        <f>'SO01 Pol'!B91</f>
        <v>5</v>
      </c>
      <c r="B9" s="59" t="str">
        <f>'SO01 Pol'!C91</f>
        <v>Komunikace</v>
      </c>
      <c r="D9" s="189"/>
      <c r="E9" s="261">
        <f>'SO01 Pol'!BA100</f>
        <v>0</v>
      </c>
      <c r="F9" s="262">
        <f>'SO01 Pol'!BB100</f>
        <v>0</v>
      </c>
      <c r="G9" s="262">
        <f>'SO01 Pol'!BC100</f>
        <v>0</v>
      </c>
      <c r="H9" s="262">
        <f>'SO01 Pol'!BD100</f>
        <v>0</v>
      </c>
      <c r="I9" s="263">
        <f>'SO01 Pol'!BE100</f>
        <v>0</v>
      </c>
    </row>
    <row r="10" spans="1:9" s="112" customFormat="1">
      <c r="A10" s="260" t="str">
        <f>'SO01 Pol'!B101</f>
        <v>98</v>
      </c>
      <c r="B10" s="59" t="str">
        <f>'SO01 Pol'!C101</f>
        <v>Demolice</v>
      </c>
      <c r="D10" s="189"/>
      <c r="E10" s="261">
        <f>'SO01 Pol'!BA120</f>
        <v>0</v>
      </c>
      <c r="F10" s="262">
        <f>'SO01 Pol'!BB120</f>
        <v>0</v>
      </c>
      <c r="G10" s="262">
        <f>'SO01 Pol'!BC120</f>
        <v>0</v>
      </c>
      <c r="H10" s="262">
        <f>'SO01 Pol'!BD120</f>
        <v>0</v>
      </c>
      <c r="I10" s="263">
        <f>'SO01 Pol'!BE120</f>
        <v>0</v>
      </c>
    </row>
    <row r="11" spans="1:9" s="112" customFormat="1">
      <c r="A11" s="260" t="str">
        <f>'SO01 Pol'!B121</f>
        <v>99</v>
      </c>
      <c r="B11" s="59" t="str">
        <f>'SO01 Pol'!C121</f>
        <v>Staveništní přesun hmot</v>
      </c>
      <c r="D11" s="189"/>
      <c r="E11" s="261">
        <f>'SO01 Pol'!BA123</f>
        <v>0</v>
      </c>
      <c r="F11" s="262">
        <f>'SO01 Pol'!BB123</f>
        <v>0</v>
      </c>
      <c r="G11" s="262">
        <f>'SO01 Pol'!BC123</f>
        <v>0</v>
      </c>
      <c r="H11" s="262">
        <f>'SO01 Pol'!BD123</f>
        <v>0</v>
      </c>
      <c r="I11" s="263">
        <f>'SO01 Pol'!BE123</f>
        <v>0</v>
      </c>
    </row>
    <row r="12" spans="1:9" s="112" customFormat="1">
      <c r="A12" s="260" t="str">
        <f>'SO01 Pol'!B124</f>
        <v>767</v>
      </c>
      <c r="B12" s="59" t="str">
        <f>'SO01 Pol'!C124</f>
        <v>Konstrukce zámečnické</v>
      </c>
      <c r="D12" s="189"/>
      <c r="E12" s="261">
        <f>'SO01 Pol'!BA139</f>
        <v>0</v>
      </c>
      <c r="F12" s="262">
        <f>'SO01 Pol'!BB139</f>
        <v>0</v>
      </c>
      <c r="G12" s="262">
        <f>'SO01 Pol'!BC139</f>
        <v>0</v>
      </c>
      <c r="H12" s="262">
        <f>'SO01 Pol'!BD139</f>
        <v>0</v>
      </c>
      <c r="I12" s="263">
        <f>'SO01 Pol'!BE139</f>
        <v>0</v>
      </c>
    </row>
    <row r="13" spans="1:9" s="112" customFormat="1" ht="13.5" thickBot="1">
      <c r="A13" s="260" t="str">
        <f>'SO01 Pol'!B140</f>
        <v>D96</v>
      </c>
      <c r="B13" s="59" t="str">
        <f>'SO01 Pol'!C140</f>
        <v>Přesuny suti a vybouraných hmot</v>
      </c>
      <c r="D13" s="189"/>
      <c r="E13" s="261">
        <f>'SO01 Pol'!BA144</f>
        <v>0</v>
      </c>
      <c r="F13" s="262">
        <f>'SO01 Pol'!BB144</f>
        <v>0</v>
      </c>
      <c r="G13" s="262">
        <f>'SO01 Pol'!BC144</f>
        <v>0</v>
      </c>
      <c r="H13" s="262">
        <f>'SO01 Pol'!BD144</f>
        <v>0</v>
      </c>
      <c r="I13" s="263">
        <f>'SO01 Pol'!BE144</f>
        <v>0</v>
      </c>
    </row>
    <row r="14" spans="1:9" s="14" customFormat="1" ht="13.5" thickBot="1">
      <c r="A14" s="190"/>
      <c r="B14" s="191" t="s">
        <v>73</v>
      </c>
      <c r="C14" s="191"/>
      <c r="D14" s="192"/>
      <c r="E14" s="193">
        <f>SUM(E7:E13)</f>
        <v>0</v>
      </c>
      <c r="F14" s="194">
        <f>SUM(F7:F13)</f>
        <v>0</v>
      </c>
      <c r="G14" s="194">
        <f>SUM(G7:G13)</f>
        <v>0</v>
      </c>
      <c r="H14" s="194">
        <f>SUM(H7:H13)</f>
        <v>0</v>
      </c>
      <c r="I14" s="195">
        <f>SUM(I7:I13)</f>
        <v>0</v>
      </c>
    </row>
    <row r="15" spans="1:9">
      <c r="A15" s="112"/>
      <c r="B15" s="112"/>
      <c r="C15" s="112"/>
      <c r="D15" s="112"/>
      <c r="E15" s="112"/>
      <c r="F15" s="112"/>
      <c r="G15" s="112"/>
      <c r="H15" s="112"/>
      <c r="I15" s="112"/>
    </row>
    <row r="17" spans="2:9">
      <c r="B17" s="14"/>
      <c r="F17" s="196"/>
      <c r="G17" s="197"/>
      <c r="H17" s="197"/>
      <c r="I17" s="43"/>
    </row>
    <row r="18" spans="2:9">
      <c r="F18" s="196"/>
      <c r="G18" s="197"/>
      <c r="H18" s="197"/>
      <c r="I18" s="43"/>
    </row>
    <row r="19" spans="2:9">
      <c r="F19" s="196"/>
      <c r="G19" s="197"/>
      <c r="H19" s="197"/>
      <c r="I19" s="43"/>
    </row>
    <row r="20" spans="2:9">
      <c r="F20" s="196"/>
      <c r="G20" s="197"/>
      <c r="H20" s="197"/>
      <c r="I20" s="43"/>
    </row>
    <row r="21" spans="2:9">
      <c r="F21" s="196"/>
      <c r="G21" s="197"/>
      <c r="H21" s="197"/>
      <c r="I21" s="43"/>
    </row>
    <row r="22" spans="2:9">
      <c r="F22" s="196"/>
      <c r="G22" s="197"/>
      <c r="H22" s="197"/>
      <c r="I22" s="43"/>
    </row>
    <row r="23" spans="2:9">
      <c r="F23" s="196"/>
      <c r="G23" s="197"/>
      <c r="H23" s="197"/>
      <c r="I23" s="43"/>
    </row>
    <row r="24" spans="2:9">
      <c r="F24" s="196"/>
      <c r="G24" s="197"/>
      <c r="H24" s="197"/>
      <c r="I24" s="43"/>
    </row>
    <row r="25" spans="2:9">
      <c r="F25" s="196"/>
      <c r="G25" s="197"/>
      <c r="H25" s="197"/>
      <c r="I25" s="43"/>
    </row>
    <row r="26" spans="2:9">
      <c r="F26" s="196"/>
      <c r="G26" s="197"/>
      <c r="H26" s="197"/>
      <c r="I26" s="43"/>
    </row>
    <row r="27" spans="2:9">
      <c r="F27" s="196"/>
      <c r="G27" s="197"/>
      <c r="H27" s="197"/>
      <c r="I27" s="43"/>
    </row>
    <row r="28" spans="2:9">
      <c r="F28" s="196"/>
      <c r="G28" s="197"/>
      <c r="H28" s="197"/>
      <c r="I28" s="43"/>
    </row>
    <row r="29" spans="2:9">
      <c r="F29" s="196"/>
      <c r="G29" s="197"/>
      <c r="H29" s="197"/>
      <c r="I29" s="43"/>
    </row>
    <row r="30" spans="2:9">
      <c r="F30" s="196"/>
      <c r="G30" s="197"/>
      <c r="H30" s="197"/>
      <c r="I30" s="43"/>
    </row>
    <row r="31" spans="2:9">
      <c r="F31" s="196"/>
      <c r="G31" s="197"/>
      <c r="H31" s="197"/>
      <c r="I31" s="43"/>
    </row>
    <row r="32" spans="2:9">
      <c r="F32" s="196"/>
      <c r="G32" s="197"/>
      <c r="H32" s="197"/>
      <c r="I32" s="43"/>
    </row>
    <row r="33" spans="6:9">
      <c r="F33" s="196"/>
      <c r="G33" s="197"/>
      <c r="H33" s="197"/>
      <c r="I33" s="43"/>
    </row>
    <row r="34" spans="6:9">
      <c r="F34" s="196"/>
      <c r="G34" s="197"/>
      <c r="H34" s="197"/>
      <c r="I34" s="43"/>
    </row>
    <row r="35" spans="6:9">
      <c r="F35" s="196"/>
      <c r="G35" s="197"/>
      <c r="H35" s="197"/>
      <c r="I35" s="43"/>
    </row>
    <row r="36" spans="6:9">
      <c r="F36" s="196"/>
      <c r="G36" s="197"/>
      <c r="H36" s="197"/>
      <c r="I36" s="43"/>
    </row>
    <row r="37" spans="6:9">
      <c r="F37" s="196"/>
      <c r="G37" s="197"/>
      <c r="H37" s="197"/>
      <c r="I37" s="43"/>
    </row>
    <row r="38" spans="6:9">
      <c r="F38" s="196"/>
      <c r="G38" s="197"/>
      <c r="H38" s="197"/>
      <c r="I38" s="43"/>
    </row>
    <row r="39" spans="6:9">
      <c r="F39" s="196"/>
      <c r="G39" s="197"/>
      <c r="H39" s="197"/>
      <c r="I39" s="43"/>
    </row>
    <row r="40" spans="6:9">
      <c r="F40" s="196"/>
      <c r="G40" s="197"/>
      <c r="H40" s="197"/>
      <c r="I40" s="43"/>
    </row>
    <row r="41" spans="6:9">
      <c r="F41" s="196"/>
      <c r="G41" s="197"/>
      <c r="H41" s="197"/>
      <c r="I41" s="43"/>
    </row>
    <row r="42" spans="6:9">
      <c r="F42" s="196"/>
      <c r="G42" s="197"/>
      <c r="H42" s="197"/>
      <c r="I42" s="43"/>
    </row>
    <row r="43" spans="6:9">
      <c r="F43" s="196"/>
      <c r="G43" s="197"/>
      <c r="H43" s="197"/>
      <c r="I43" s="43"/>
    </row>
    <row r="44" spans="6:9">
      <c r="F44" s="196"/>
      <c r="G44" s="197"/>
      <c r="H44" s="197"/>
      <c r="I44" s="43"/>
    </row>
    <row r="45" spans="6:9">
      <c r="F45" s="196"/>
      <c r="G45" s="197"/>
      <c r="H45" s="197"/>
      <c r="I45" s="43"/>
    </row>
    <row r="46" spans="6:9">
      <c r="F46" s="196"/>
      <c r="G46" s="197"/>
      <c r="H46" s="197"/>
      <c r="I46" s="43"/>
    </row>
    <row r="47" spans="6:9">
      <c r="F47" s="196"/>
      <c r="G47" s="197"/>
      <c r="H47" s="197"/>
      <c r="I47" s="43"/>
    </row>
    <row r="48" spans="6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</sheetData>
  <sheetProtection algorithmName="SHA-512" hashValue="JNOidMZYfbP/xkeINzkBzeGtr9uOJPb6nEMrtXpKYcKLljBG2QSZQKmX1cTGxpDc9iocJ2HWkWms7F5L2PBWbw==" saltValue="9jkcZUK1iKMgsJZUjGSGNw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217"/>
  <sheetViews>
    <sheetView showGridLines="0" showZeros="0" zoomScaleNormal="100" zoomScaleSheetLayoutView="100" workbookViewId="0">
      <pane ySplit="6" topLeftCell="A127" activePane="bottomLeft" state="frozen"/>
      <selection pane="bottomLeft" activeCell="F143" activeCellId="22" sqref="F8 F14 F18 F31 F40 F45 F56 F50 F61 F67 F72 F71 F79 F92 F96 F102 F108 F114 F122 F125 F132 F141 F143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6" t="s">
        <v>74</v>
      </c>
      <c r="B1" s="596"/>
      <c r="C1" s="596"/>
      <c r="D1" s="596"/>
      <c r="E1" s="596"/>
      <c r="F1" s="596"/>
      <c r="G1" s="596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4" t="s">
        <v>2</v>
      </c>
      <c r="B3" s="585"/>
      <c r="C3" s="171" t="s">
        <v>91</v>
      </c>
      <c r="D3" s="202"/>
      <c r="E3" s="203" t="s">
        <v>75</v>
      </c>
      <c r="F3" s="204" t="str">
        <f>'SO01 Rek'!H1</f>
        <v>SO01</v>
      </c>
      <c r="G3" s="205"/>
    </row>
    <row r="4" spans="1:80" ht="13.5" thickBot="1">
      <c r="A4" s="597" t="s">
        <v>70</v>
      </c>
      <c r="B4" s="587"/>
      <c r="C4" s="177" t="s">
        <v>94</v>
      </c>
      <c r="D4" s="206"/>
      <c r="E4" s="598" t="str">
        <f>'SO01 Rek'!G2</f>
        <v>Bourací práce, příprava území, HTÚ</v>
      </c>
      <c r="F4" s="599"/>
      <c r="G4" s="600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98</v>
      </c>
      <c r="C8" s="228" t="s">
        <v>99</v>
      </c>
      <c r="D8" s="229" t="s">
        <v>96</v>
      </c>
      <c r="E8" s="230">
        <v>1100</v>
      </c>
      <c r="F8" s="545"/>
      <c r="G8" s="231">
        <f>E8*F8</f>
        <v>0</v>
      </c>
      <c r="H8" s="232">
        <v>0</v>
      </c>
      <c r="I8" s="233">
        <f>E8*H8</f>
        <v>0</v>
      </c>
      <c r="J8" s="232">
        <v>0</v>
      </c>
      <c r="K8" s="233">
        <f>E8*J8</f>
        <v>0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>
      <c r="A9" s="234"/>
      <c r="B9" s="235"/>
      <c r="C9" s="593" t="s">
        <v>100</v>
      </c>
      <c r="D9" s="594"/>
      <c r="E9" s="594"/>
      <c r="F9" s="594"/>
      <c r="G9" s="595"/>
      <c r="I9" s="236"/>
      <c r="K9" s="236"/>
      <c r="L9" s="237" t="s">
        <v>100</v>
      </c>
      <c r="O9" s="225">
        <v>3</v>
      </c>
    </row>
    <row r="10" spans="1:80" ht="22.5">
      <c r="A10" s="234"/>
      <c r="B10" s="235"/>
      <c r="C10" s="593" t="s">
        <v>101</v>
      </c>
      <c r="D10" s="594"/>
      <c r="E10" s="594"/>
      <c r="F10" s="594"/>
      <c r="G10" s="595"/>
      <c r="I10" s="236"/>
      <c r="K10" s="236"/>
      <c r="L10" s="237" t="s">
        <v>101</v>
      </c>
      <c r="O10" s="225">
        <v>3</v>
      </c>
    </row>
    <row r="11" spans="1:80">
      <c r="A11" s="234"/>
      <c r="B11" s="238"/>
      <c r="C11" s="591" t="s">
        <v>102</v>
      </c>
      <c r="D11" s="592"/>
      <c r="E11" s="239">
        <v>0</v>
      </c>
      <c r="F11" s="240"/>
      <c r="G11" s="241"/>
      <c r="H11" s="242"/>
      <c r="I11" s="236"/>
      <c r="J11" s="243"/>
      <c r="K11" s="236"/>
      <c r="M11" s="237" t="s">
        <v>102</v>
      </c>
      <c r="O11" s="225"/>
    </row>
    <row r="12" spans="1:80">
      <c r="A12" s="234"/>
      <c r="B12" s="238"/>
      <c r="C12" s="591" t="s">
        <v>103</v>
      </c>
      <c r="D12" s="592"/>
      <c r="E12" s="239">
        <v>0</v>
      </c>
      <c r="F12" s="240"/>
      <c r="G12" s="241"/>
      <c r="H12" s="242"/>
      <c r="I12" s="236"/>
      <c r="J12" s="243"/>
      <c r="K12" s="236"/>
      <c r="M12" s="237" t="s">
        <v>103</v>
      </c>
      <c r="O12" s="225"/>
    </row>
    <row r="13" spans="1:80">
      <c r="A13" s="234"/>
      <c r="B13" s="238"/>
      <c r="C13" s="591" t="s">
        <v>104</v>
      </c>
      <c r="D13" s="592"/>
      <c r="E13" s="239">
        <v>1100</v>
      </c>
      <c r="F13" s="240"/>
      <c r="G13" s="241"/>
      <c r="H13" s="242"/>
      <c r="I13" s="236"/>
      <c r="J13" s="243"/>
      <c r="K13" s="236"/>
      <c r="M13" s="237" t="s">
        <v>104</v>
      </c>
      <c r="O13" s="225"/>
    </row>
    <row r="14" spans="1:80" ht="22.5">
      <c r="A14" s="226">
        <v>2</v>
      </c>
      <c r="B14" s="227" t="s">
        <v>105</v>
      </c>
      <c r="C14" s="228" t="s">
        <v>106</v>
      </c>
      <c r="D14" s="229" t="s">
        <v>107</v>
      </c>
      <c r="E14" s="230">
        <v>5</v>
      </c>
      <c r="F14" s="545"/>
      <c r="G14" s="231">
        <f>E14*F14</f>
        <v>0</v>
      </c>
      <c r="H14" s="232">
        <v>3.0400000000000002E-3</v>
      </c>
      <c r="I14" s="233">
        <f>E14*H14</f>
        <v>1.5200000000000002E-2</v>
      </c>
      <c r="J14" s="232">
        <v>0</v>
      </c>
      <c r="K14" s="233">
        <f>E14*J14</f>
        <v>0</v>
      </c>
      <c r="O14" s="225">
        <v>2</v>
      </c>
      <c r="AA14" s="198">
        <v>1</v>
      </c>
      <c r="AB14" s="198">
        <v>1</v>
      </c>
      <c r="AC14" s="198">
        <v>1</v>
      </c>
      <c r="AZ14" s="198">
        <v>1</v>
      </c>
      <c r="BA14" s="198">
        <f>IF(AZ14=1,G14,0)</f>
        <v>0</v>
      </c>
      <c r="BB14" s="198">
        <f>IF(AZ14=2,G14,0)</f>
        <v>0</v>
      </c>
      <c r="BC14" s="198">
        <f>IF(AZ14=3,G14,0)</f>
        <v>0</v>
      </c>
      <c r="BD14" s="198">
        <f>IF(AZ14=4,G14,0)</f>
        <v>0</v>
      </c>
      <c r="BE14" s="198">
        <f>IF(AZ14=5,G14,0)</f>
        <v>0</v>
      </c>
      <c r="CA14" s="225">
        <v>1</v>
      </c>
      <c r="CB14" s="225">
        <v>1</v>
      </c>
    </row>
    <row r="15" spans="1:80">
      <c r="A15" s="234"/>
      <c r="B15" s="238"/>
      <c r="C15" s="591" t="s">
        <v>102</v>
      </c>
      <c r="D15" s="592"/>
      <c r="E15" s="239">
        <v>0</v>
      </c>
      <c r="F15" s="240"/>
      <c r="G15" s="241"/>
      <c r="H15" s="242"/>
      <c r="I15" s="236"/>
      <c r="J15" s="243"/>
      <c r="K15" s="236"/>
      <c r="M15" s="237" t="s">
        <v>102</v>
      </c>
      <c r="O15" s="225"/>
    </row>
    <row r="16" spans="1:80">
      <c r="A16" s="234"/>
      <c r="B16" s="238"/>
      <c r="C16" s="591" t="s">
        <v>103</v>
      </c>
      <c r="D16" s="592"/>
      <c r="E16" s="239">
        <v>0</v>
      </c>
      <c r="F16" s="240"/>
      <c r="G16" s="241"/>
      <c r="H16" s="242"/>
      <c r="I16" s="236"/>
      <c r="J16" s="243"/>
      <c r="K16" s="236"/>
      <c r="M16" s="237" t="s">
        <v>103</v>
      </c>
      <c r="O16" s="225"/>
    </row>
    <row r="17" spans="1:80">
      <c r="A17" s="234"/>
      <c r="B17" s="238"/>
      <c r="C17" s="591" t="s">
        <v>108</v>
      </c>
      <c r="D17" s="592"/>
      <c r="E17" s="239">
        <v>5</v>
      </c>
      <c r="F17" s="240"/>
      <c r="G17" s="241"/>
      <c r="H17" s="242"/>
      <c r="I17" s="236"/>
      <c r="J17" s="243"/>
      <c r="K17" s="236"/>
      <c r="M17" s="237" t="s">
        <v>108</v>
      </c>
      <c r="O17" s="225"/>
    </row>
    <row r="18" spans="1:80" ht="22.5">
      <c r="A18" s="226">
        <v>3</v>
      </c>
      <c r="B18" s="227" t="s">
        <v>109</v>
      </c>
      <c r="C18" s="228" t="s">
        <v>110</v>
      </c>
      <c r="D18" s="229" t="s">
        <v>96</v>
      </c>
      <c r="E18" s="230">
        <v>40</v>
      </c>
      <c r="F18" s="545"/>
      <c r="G18" s="231">
        <f>E18*F18</f>
        <v>0</v>
      </c>
      <c r="H18" s="232">
        <v>0</v>
      </c>
      <c r="I18" s="233">
        <f>E18*H18</f>
        <v>0</v>
      </c>
      <c r="J18" s="232">
        <v>0</v>
      </c>
      <c r="K18" s="233">
        <f>E18*J18</f>
        <v>0</v>
      </c>
      <c r="O18" s="225">
        <v>2</v>
      </c>
      <c r="AA18" s="198">
        <v>1</v>
      </c>
      <c r="AB18" s="198">
        <v>1</v>
      </c>
      <c r="AC18" s="198">
        <v>1</v>
      </c>
      <c r="AZ18" s="198">
        <v>1</v>
      </c>
      <c r="BA18" s="198">
        <f>IF(AZ18=1,G18,0)</f>
        <v>0</v>
      </c>
      <c r="BB18" s="198">
        <f>IF(AZ18=2,G18,0)</f>
        <v>0</v>
      </c>
      <c r="BC18" s="198">
        <f>IF(AZ18=3,G18,0)</f>
        <v>0</v>
      </c>
      <c r="BD18" s="198">
        <f>IF(AZ18=4,G18,0)</f>
        <v>0</v>
      </c>
      <c r="BE18" s="198">
        <f>IF(AZ18=5,G18,0)</f>
        <v>0</v>
      </c>
      <c r="CA18" s="225">
        <v>1</v>
      </c>
      <c r="CB18" s="225">
        <v>1</v>
      </c>
    </row>
    <row r="19" spans="1:80">
      <c r="A19" s="234"/>
      <c r="B19" s="235"/>
      <c r="C19" s="593" t="s">
        <v>111</v>
      </c>
      <c r="D19" s="594"/>
      <c r="E19" s="594"/>
      <c r="F19" s="594"/>
      <c r="G19" s="595"/>
      <c r="I19" s="236"/>
      <c r="K19" s="236"/>
      <c r="L19" s="237" t="s">
        <v>111</v>
      </c>
      <c r="O19" s="225">
        <v>3</v>
      </c>
    </row>
    <row r="20" spans="1:80">
      <c r="A20" s="234"/>
      <c r="B20" s="235"/>
      <c r="C20" s="593" t="s">
        <v>112</v>
      </c>
      <c r="D20" s="594"/>
      <c r="E20" s="594"/>
      <c r="F20" s="594"/>
      <c r="G20" s="595"/>
      <c r="I20" s="236"/>
      <c r="K20" s="236"/>
      <c r="L20" s="237" t="s">
        <v>112</v>
      </c>
      <c r="O20" s="225">
        <v>3</v>
      </c>
    </row>
    <row r="21" spans="1:80">
      <c r="A21" s="234"/>
      <c r="B21" s="235"/>
      <c r="C21" s="593" t="s">
        <v>113</v>
      </c>
      <c r="D21" s="594"/>
      <c r="E21" s="594"/>
      <c r="F21" s="594"/>
      <c r="G21" s="595"/>
      <c r="I21" s="236"/>
      <c r="K21" s="236"/>
      <c r="L21" s="237" t="s">
        <v>113</v>
      </c>
      <c r="O21" s="225">
        <v>3</v>
      </c>
    </row>
    <row r="22" spans="1:80">
      <c r="A22" s="234"/>
      <c r="B22" s="235"/>
      <c r="C22" s="593" t="s">
        <v>114</v>
      </c>
      <c r="D22" s="594"/>
      <c r="E22" s="594"/>
      <c r="F22" s="594"/>
      <c r="G22" s="595"/>
      <c r="I22" s="236"/>
      <c r="K22" s="236"/>
      <c r="L22" s="237" t="s">
        <v>114</v>
      </c>
      <c r="O22" s="225">
        <v>3</v>
      </c>
    </row>
    <row r="23" spans="1:80">
      <c r="A23" s="234"/>
      <c r="B23" s="235"/>
      <c r="C23" s="593" t="s">
        <v>115</v>
      </c>
      <c r="D23" s="594"/>
      <c r="E23" s="594"/>
      <c r="F23" s="594"/>
      <c r="G23" s="595"/>
      <c r="I23" s="236"/>
      <c r="K23" s="236"/>
      <c r="L23" s="237" t="s">
        <v>115</v>
      </c>
      <c r="O23" s="225">
        <v>3</v>
      </c>
    </row>
    <row r="24" spans="1:80">
      <c r="A24" s="234"/>
      <c r="B24" s="235"/>
      <c r="C24" s="593" t="s">
        <v>116</v>
      </c>
      <c r="D24" s="594"/>
      <c r="E24" s="594"/>
      <c r="F24" s="594"/>
      <c r="G24" s="595"/>
      <c r="I24" s="236"/>
      <c r="K24" s="236"/>
      <c r="L24" s="237" t="s">
        <v>116</v>
      </c>
      <c r="O24" s="225">
        <v>3</v>
      </c>
    </row>
    <row r="25" spans="1:80">
      <c r="A25" s="234"/>
      <c r="B25" s="235"/>
      <c r="C25" s="593" t="s">
        <v>117</v>
      </c>
      <c r="D25" s="594"/>
      <c r="E25" s="594"/>
      <c r="F25" s="594"/>
      <c r="G25" s="595"/>
      <c r="I25" s="236"/>
      <c r="K25" s="236"/>
      <c r="L25" s="237" t="s">
        <v>117</v>
      </c>
      <c r="O25" s="225">
        <v>3</v>
      </c>
    </row>
    <row r="26" spans="1:80">
      <c r="A26" s="234"/>
      <c r="B26" s="235"/>
      <c r="C26" s="593" t="s">
        <v>118</v>
      </c>
      <c r="D26" s="594"/>
      <c r="E26" s="594"/>
      <c r="F26" s="594"/>
      <c r="G26" s="595"/>
      <c r="I26" s="236"/>
      <c r="K26" s="236"/>
      <c r="L26" s="237" t="s">
        <v>118</v>
      </c>
      <c r="O26" s="225">
        <v>3</v>
      </c>
    </row>
    <row r="27" spans="1:80">
      <c r="A27" s="234"/>
      <c r="B27" s="235"/>
      <c r="C27" s="593" t="s">
        <v>119</v>
      </c>
      <c r="D27" s="594"/>
      <c r="E27" s="594"/>
      <c r="F27" s="594"/>
      <c r="G27" s="595"/>
      <c r="I27" s="236"/>
      <c r="K27" s="236"/>
      <c r="L27" s="237" t="s">
        <v>119</v>
      </c>
      <c r="O27" s="225">
        <v>3</v>
      </c>
    </row>
    <row r="28" spans="1:80">
      <c r="A28" s="234"/>
      <c r="B28" s="238"/>
      <c r="C28" s="591" t="s">
        <v>102</v>
      </c>
      <c r="D28" s="592"/>
      <c r="E28" s="239">
        <v>0</v>
      </c>
      <c r="F28" s="240"/>
      <c r="G28" s="241"/>
      <c r="H28" s="242"/>
      <c r="I28" s="236"/>
      <c r="J28" s="243"/>
      <c r="K28" s="236"/>
      <c r="M28" s="237" t="s">
        <v>102</v>
      </c>
      <c r="O28" s="225"/>
    </row>
    <row r="29" spans="1:80">
      <c r="A29" s="234"/>
      <c r="B29" s="238"/>
      <c r="C29" s="591" t="s">
        <v>103</v>
      </c>
      <c r="D29" s="592"/>
      <c r="E29" s="239">
        <v>0</v>
      </c>
      <c r="F29" s="240"/>
      <c r="G29" s="241"/>
      <c r="H29" s="242"/>
      <c r="I29" s="236"/>
      <c r="J29" s="243"/>
      <c r="K29" s="236"/>
      <c r="M29" s="237" t="s">
        <v>103</v>
      </c>
      <c r="O29" s="225"/>
    </row>
    <row r="30" spans="1:80">
      <c r="A30" s="234"/>
      <c r="B30" s="238"/>
      <c r="C30" s="591" t="s">
        <v>120</v>
      </c>
      <c r="D30" s="592"/>
      <c r="E30" s="239">
        <v>40</v>
      </c>
      <c r="F30" s="240"/>
      <c r="G30" s="241"/>
      <c r="H30" s="242"/>
      <c r="I30" s="236"/>
      <c r="J30" s="243"/>
      <c r="K30" s="236"/>
      <c r="M30" s="237" t="s">
        <v>120</v>
      </c>
      <c r="O30" s="225"/>
    </row>
    <row r="31" spans="1:80">
      <c r="A31" s="226">
        <v>4</v>
      </c>
      <c r="B31" s="227" t="s">
        <v>121</v>
      </c>
      <c r="C31" s="228" t="s">
        <v>122</v>
      </c>
      <c r="D31" s="229" t="s">
        <v>123</v>
      </c>
      <c r="E31" s="230">
        <v>73</v>
      </c>
      <c r="F31" s="545"/>
      <c r="G31" s="231">
        <f>E31*F31</f>
        <v>0</v>
      </c>
      <c r="H31" s="232">
        <v>0</v>
      </c>
      <c r="I31" s="233">
        <f>E31*H31</f>
        <v>0</v>
      </c>
      <c r="J31" s="232">
        <v>-0.23</v>
      </c>
      <c r="K31" s="233">
        <f>E31*J31</f>
        <v>-16.79</v>
      </c>
      <c r="O31" s="225">
        <v>2</v>
      </c>
      <c r="AA31" s="198">
        <v>1</v>
      </c>
      <c r="AB31" s="198">
        <v>1</v>
      </c>
      <c r="AC31" s="198">
        <v>1</v>
      </c>
      <c r="AZ31" s="198">
        <v>1</v>
      </c>
      <c r="BA31" s="198">
        <f>IF(AZ31=1,G31,0)</f>
        <v>0</v>
      </c>
      <c r="BB31" s="198">
        <f>IF(AZ31=2,G31,0)</f>
        <v>0</v>
      </c>
      <c r="BC31" s="198">
        <f>IF(AZ31=3,G31,0)</f>
        <v>0</v>
      </c>
      <c r="BD31" s="198">
        <f>IF(AZ31=4,G31,0)</f>
        <v>0</v>
      </c>
      <c r="BE31" s="198">
        <f>IF(AZ31=5,G31,0)</f>
        <v>0</v>
      </c>
      <c r="CA31" s="225">
        <v>1</v>
      </c>
      <c r="CB31" s="225">
        <v>1</v>
      </c>
    </row>
    <row r="32" spans="1:80">
      <c r="A32" s="234"/>
      <c r="B32" s="235"/>
      <c r="C32" s="593" t="s">
        <v>111</v>
      </c>
      <c r="D32" s="594"/>
      <c r="E32" s="594"/>
      <c r="F32" s="594"/>
      <c r="G32" s="595"/>
      <c r="I32" s="236"/>
      <c r="K32" s="236"/>
      <c r="L32" s="237" t="s">
        <v>111</v>
      </c>
      <c r="O32" s="225">
        <v>3</v>
      </c>
    </row>
    <row r="33" spans="1:80">
      <c r="A33" s="234"/>
      <c r="B33" s="235"/>
      <c r="C33" s="593" t="s">
        <v>124</v>
      </c>
      <c r="D33" s="594"/>
      <c r="E33" s="594"/>
      <c r="F33" s="594"/>
      <c r="G33" s="595"/>
      <c r="I33" s="236"/>
      <c r="K33" s="236"/>
      <c r="L33" s="237" t="s">
        <v>124</v>
      </c>
      <c r="O33" s="225">
        <v>3</v>
      </c>
    </row>
    <row r="34" spans="1:80">
      <c r="A34" s="234"/>
      <c r="B34" s="235"/>
      <c r="C34" s="593" t="s">
        <v>117</v>
      </c>
      <c r="D34" s="594"/>
      <c r="E34" s="594"/>
      <c r="F34" s="594"/>
      <c r="G34" s="595"/>
      <c r="I34" s="236"/>
      <c r="K34" s="236"/>
      <c r="L34" s="237" t="s">
        <v>117</v>
      </c>
      <c r="O34" s="225">
        <v>3</v>
      </c>
    </row>
    <row r="35" spans="1:80">
      <c r="A35" s="234"/>
      <c r="B35" s="235"/>
      <c r="C35" s="593" t="s">
        <v>118</v>
      </c>
      <c r="D35" s="594"/>
      <c r="E35" s="594"/>
      <c r="F35" s="594"/>
      <c r="G35" s="595"/>
      <c r="I35" s="236"/>
      <c r="K35" s="236"/>
      <c r="L35" s="237" t="s">
        <v>118</v>
      </c>
      <c r="O35" s="225">
        <v>3</v>
      </c>
    </row>
    <row r="36" spans="1:80">
      <c r="A36" s="234"/>
      <c r="B36" s="235"/>
      <c r="C36" s="593" t="s">
        <v>119</v>
      </c>
      <c r="D36" s="594"/>
      <c r="E36" s="594"/>
      <c r="F36" s="594"/>
      <c r="G36" s="595"/>
      <c r="I36" s="236"/>
      <c r="K36" s="236"/>
      <c r="L36" s="237" t="s">
        <v>119</v>
      </c>
      <c r="O36" s="225">
        <v>3</v>
      </c>
    </row>
    <row r="37" spans="1:80">
      <c r="A37" s="234"/>
      <c r="B37" s="238"/>
      <c r="C37" s="591" t="s">
        <v>102</v>
      </c>
      <c r="D37" s="592"/>
      <c r="E37" s="239">
        <v>0</v>
      </c>
      <c r="F37" s="240"/>
      <c r="G37" s="241"/>
      <c r="H37" s="242"/>
      <c r="I37" s="236"/>
      <c r="J37" s="243"/>
      <c r="K37" s="236"/>
      <c r="M37" s="237" t="s">
        <v>102</v>
      </c>
      <c r="O37" s="225"/>
    </row>
    <row r="38" spans="1:80">
      <c r="A38" s="234"/>
      <c r="B38" s="238"/>
      <c r="C38" s="591" t="s">
        <v>103</v>
      </c>
      <c r="D38" s="592"/>
      <c r="E38" s="239">
        <v>0</v>
      </c>
      <c r="F38" s="240"/>
      <c r="G38" s="241"/>
      <c r="H38" s="242"/>
      <c r="I38" s="236"/>
      <c r="J38" s="243"/>
      <c r="K38" s="236"/>
      <c r="M38" s="237" t="s">
        <v>103</v>
      </c>
      <c r="O38" s="225"/>
    </row>
    <row r="39" spans="1:80">
      <c r="A39" s="234"/>
      <c r="B39" s="238"/>
      <c r="C39" s="591" t="s">
        <v>125</v>
      </c>
      <c r="D39" s="592"/>
      <c r="E39" s="239">
        <v>73</v>
      </c>
      <c r="F39" s="240"/>
      <c r="G39" s="241"/>
      <c r="H39" s="242"/>
      <c r="I39" s="236"/>
      <c r="J39" s="243"/>
      <c r="K39" s="236"/>
      <c r="M39" s="237" t="s">
        <v>125</v>
      </c>
      <c r="O39" s="225"/>
    </row>
    <row r="40" spans="1:80" ht="22.5">
      <c r="A40" s="226">
        <v>5</v>
      </c>
      <c r="B40" s="227" t="s">
        <v>126</v>
      </c>
      <c r="C40" s="228" t="s">
        <v>127</v>
      </c>
      <c r="D40" s="229" t="s">
        <v>128</v>
      </c>
      <c r="E40" s="230">
        <v>1090</v>
      </c>
      <c r="F40" s="545"/>
      <c r="G40" s="231">
        <f>E40*F40</f>
        <v>0</v>
      </c>
      <c r="H40" s="232">
        <v>0</v>
      </c>
      <c r="I40" s="233">
        <f>E40*H40</f>
        <v>0</v>
      </c>
      <c r="J40" s="232">
        <v>0</v>
      </c>
      <c r="K40" s="233">
        <f>E40*J40</f>
        <v>0</v>
      </c>
      <c r="O40" s="225">
        <v>2</v>
      </c>
      <c r="AA40" s="198">
        <v>1</v>
      </c>
      <c r="AB40" s="198">
        <v>1</v>
      </c>
      <c r="AC40" s="198">
        <v>1</v>
      </c>
      <c r="AZ40" s="198">
        <v>1</v>
      </c>
      <c r="BA40" s="198">
        <f>IF(AZ40=1,G40,0)</f>
        <v>0</v>
      </c>
      <c r="BB40" s="198">
        <f>IF(AZ40=2,G40,0)</f>
        <v>0</v>
      </c>
      <c r="BC40" s="198">
        <f>IF(AZ40=3,G40,0)</f>
        <v>0</v>
      </c>
      <c r="BD40" s="198">
        <f>IF(AZ40=4,G40,0)</f>
        <v>0</v>
      </c>
      <c r="BE40" s="198">
        <f>IF(AZ40=5,G40,0)</f>
        <v>0</v>
      </c>
      <c r="CA40" s="225">
        <v>1</v>
      </c>
      <c r="CB40" s="225">
        <v>1</v>
      </c>
    </row>
    <row r="41" spans="1:80" ht="56.25">
      <c r="A41" s="234"/>
      <c r="B41" s="235"/>
      <c r="C41" s="593" t="s">
        <v>129</v>
      </c>
      <c r="D41" s="594"/>
      <c r="E41" s="594"/>
      <c r="F41" s="594"/>
      <c r="G41" s="595"/>
      <c r="I41" s="236"/>
      <c r="K41" s="236"/>
      <c r="L41" s="237" t="s">
        <v>129</v>
      </c>
      <c r="O41" s="225">
        <v>3</v>
      </c>
    </row>
    <row r="42" spans="1:80">
      <c r="A42" s="234"/>
      <c r="B42" s="238"/>
      <c r="C42" s="591" t="s">
        <v>102</v>
      </c>
      <c r="D42" s="592"/>
      <c r="E42" s="239">
        <v>0</v>
      </c>
      <c r="F42" s="240"/>
      <c r="G42" s="241"/>
      <c r="H42" s="242"/>
      <c r="I42" s="236"/>
      <c r="J42" s="243"/>
      <c r="K42" s="236"/>
      <c r="M42" s="237" t="s">
        <v>102</v>
      </c>
      <c r="O42" s="225"/>
    </row>
    <row r="43" spans="1:80">
      <c r="A43" s="234"/>
      <c r="B43" s="238"/>
      <c r="C43" s="591" t="s">
        <v>103</v>
      </c>
      <c r="D43" s="592"/>
      <c r="E43" s="239">
        <v>0</v>
      </c>
      <c r="F43" s="240"/>
      <c r="G43" s="241"/>
      <c r="H43" s="242"/>
      <c r="I43" s="236"/>
      <c r="J43" s="243"/>
      <c r="K43" s="236"/>
      <c r="M43" s="237" t="s">
        <v>103</v>
      </c>
      <c r="O43" s="225"/>
    </row>
    <row r="44" spans="1:80">
      <c r="A44" s="234"/>
      <c r="B44" s="238"/>
      <c r="C44" s="591" t="s">
        <v>130</v>
      </c>
      <c r="D44" s="592"/>
      <c r="E44" s="239">
        <v>1090</v>
      </c>
      <c r="F44" s="240"/>
      <c r="G44" s="241"/>
      <c r="H44" s="242"/>
      <c r="I44" s="236"/>
      <c r="J44" s="243"/>
      <c r="K44" s="236"/>
      <c r="M44" s="237" t="s">
        <v>130</v>
      </c>
      <c r="O44" s="225"/>
    </row>
    <row r="45" spans="1:80" ht="22.5">
      <c r="A45" s="226">
        <v>6</v>
      </c>
      <c r="B45" s="227" t="s">
        <v>131</v>
      </c>
      <c r="C45" s="228" t="s">
        <v>132</v>
      </c>
      <c r="D45" s="229" t="s">
        <v>128</v>
      </c>
      <c r="E45" s="230">
        <v>1090</v>
      </c>
      <c r="F45" s="545"/>
      <c r="G45" s="231">
        <f>E45*F45</f>
        <v>0</v>
      </c>
      <c r="H45" s="232">
        <v>0</v>
      </c>
      <c r="I45" s="233">
        <f>E45*H45</f>
        <v>0</v>
      </c>
      <c r="J45" s="232">
        <v>0</v>
      </c>
      <c r="K45" s="233">
        <f>E45*J45</f>
        <v>0</v>
      </c>
      <c r="O45" s="225">
        <v>2</v>
      </c>
      <c r="AA45" s="198">
        <v>1</v>
      </c>
      <c r="AB45" s="198">
        <v>1</v>
      </c>
      <c r="AC45" s="198">
        <v>1</v>
      </c>
      <c r="AZ45" s="198">
        <v>1</v>
      </c>
      <c r="BA45" s="198">
        <f>IF(AZ45=1,G45,0)</f>
        <v>0</v>
      </c>
      <c r="BB45" s="198">
        <f>IF(AZ45=2,G45,0)</f>
        <v>0</v>
      </c>
      <c r="BC45" s="198">
        <f>IF(AZ45=3,G45,0)</f>
        <v>0</v>
      </c>
      <c r="BD45" s="198">
        <f>IF(AZ45=4,G45,0)</f>
        <v>0</v>
      </c>
      <c r="BE45" s="198">
        <f>IF(AZ45=5,G45,0)</f>
        <v>0</v>
      </c>
      <c r="CA45" s="225">
        <v>1</v>
      </c>
      <c r="CB45" s="225">
        <v>1</v>
      </c>
    </row>
    <row r="46" spans="1:80" ht="56.25">
      <c r="A46" s="234"/>
      <c r="B46" s="235"/>
      <c r="C46" s="593" t="s">
        <v>129</v>
      </c>
      <c r="D46" s="594"/>
      <c r="E46" s="594"/>
      <c r="F46" s="594"/>
      <c r="G46" s="595"/>
      <c r="I46" s="236"/>
      <c r="K46" s="236"/>
      <c r="L46" s="237" t="s">
        <v>129</v>
      </c>
      <c r="O46" s="225">
        <v>3</v>
      </c>
    </row>
    <row r="47" spans="1:80">
      <c r="A47" s="234"/>
      <c r="B47" s="238"/>
      <c r="C47" s="591" t="s">
        <v>102</v>
      </c>
      <c r="D47" s="592"/>
      <c r="E47" s="239">
        <v>0</v>
      </c>
      <c r="F47" s="240"/>
      <c r="G47" s="241"/>
      <c r="H47" s="242"/>
      <c r="I47" s="236"/>
      <c r="J47" s="243"/>
      <c r="K47" s="236"/>
      <c r="M47" s="237" t="s">
        <v>102</v>
      </c>
      <c r="O47" s="225"/>
    </row>
    <row r="48" spans="1:80">
      <c r="A48" s="234"/>
      <c r="B48" s="238"/>
      <c r="C48" s="591" t="s">
        <v>103</v>
      </c>
      <c r="D48" s="592"/>
      <c r="E48" s="239">
        <v>0</v>
      </c>
      <c r="F48" s="240"/>
      <c r="G48" s="241"/>
      <c r="H48" s="242"/>
      <c r="I48" s="236"/>
      <c r="J48" s="243"/>
      <c r="K48" s="236"/>
      <c r="M48" s="237" t="s">
        <v>103</v>
      </c>
      <c r="O48" s="225"/>
    </row>
    <row r="49" spans="1:80">
      <c r="A49" s="234"/>
      <c r="B49" s="238"/>
      <c r="C49" s="591" t="s">
        <v>133</v>
      </c>
      <c r="D49" s="592"/>
      <c r="E49" s="239">
        <v>1090</v>
      </c>
      <c r="F49" s="240"/>
      <c r="G49" s="241"/>
      <c r="H49" s="242"/>
      <c r="I49" s="236"/>
      <c r="J49" s="243"/>
      <c r="K49" s="236"/>
      <c r="M49" s="237" t="s">
        <v>133</v>
      </c>
      <c r="O49" s="225"/>
    </row>
    <row r="50" spans="1:80" ht="22.5">
      <c r="A50" s="226">
        <v>7</v>
      </c>
      <c r="B50" s="227" t="s">
        <v>134</v>
      </c>
      <c r="C50" s="228" t="s">
        <v>135</v>
      </c>
      <c r="D50" s="229" t="s">
        <v>128</v>
      </c>
      <c r="E50" s="230">
        <v>1500</v>
      </c>
      <c r="F50" s="545"/>
      <c r="G50" s="231">
        <f>E50*F50</f>
        <v>0</v>
      </c>
      <c r="H50" s="232">
        <v>0</v>
      </c>
      <c r="I50" s="233">
        <f>E50*H50</f>
        <v>0</v>
      </c>
      <c r="J50" s="232">
        <v>0</v>
      </c>
      <c r="K50" s="233">
        <f>E50*J50</f>
        <v>0</v>
      </c>
      <c r="O50" s="225">
        <v>2</v>
      </c>
      <c r="AA50" s="198">
        <v>1</v>
      </c>
      <c r="AB50" s="198">
        <v>1</v>
      </c>
      <c r="AC50" s="198">
        <v>1</v>
      </c>
      <c r="AZ50" s="198">
        <v>1</v>
      </c>
      <c r="BA50" s="198">
        <f>IF(AZ50=1,G50,0)</f>
        <v>0</v>
      </c>
      <c r="BB50" s="198">
        <f>IF(AZ50=2,G50,0)</f>
        <v>0</v>
      </c>
      <c r="BC50" s="198">
        <f>IF(AZ50=3,G50,0)</f>
        <v>0</v>
      </c>
      <c r="BD50" s="198">
        <f>IF(AZ50=4,G50,0)</f>
        <v>0</v>
      </c>
      <c r="BE50" s="198">
        <f>IF(AZ50=5,G50,0)</f>
        <v>0</v>
      </c>
      <c r="CA50" s="225">
        <v>1</v>
      </c>
      <c r="CB50" s="225">
        <v>1</v>
      </c>
    </row>
    <row r="51" spans="1:80">
      <c r="A51" s="234"/>
      <c r="B51" s="238"/>
      <c r="C51" s="591" t="s">
        <v>102</v>
      </c>
      <c r="D51" s="592"/>
      <c r="E51" s="239">
        <v>0</v>
      </c>
      <c r="F51" s="240"/>
      <c r="G51" s="241"/>
      <c r="H51" s="242"/>
      <c r="I51" s="236"/>
      <c r="J51" s="243"/>
      <c r="K51" s="236"/>
      <c r="M51" s="237" t="s">
        <v>102</v>
      </c>
      <c r="O51" s="225"/>
    </row>
    <row r="52" spans="1:80">
      <c r="A52" s="234"/>
      <c r="B52" s="238"/>
      <c r="C52" s="591" t="s">
        <v>103</v>
      </c>
      <c r="D52" s="592"/>
      <c r="E52" s="239">
        <v>0</v>
      </c>
      <c r="F52" s="240"/>
      <c r="G52" s="241"/>
      <c r="H52" s="242"/>
      <c r="I52" s="236"/>
      <c r="J52" s="243"/>
      <c r="K52" s="236"/>
      <c r="M52" s="237" t="s">
        <v>103</v>
      </c>
      <c r="O52" s="225"/>
    </row>
    <row r="53" spans="1:80">
      <c r="A53" s="234"/>
      <c r="B53" s="238"/>
      <c r="C53" s="591" t="s">
        <v>136</v>
      </c>
      <c r="D53" s="592"/>
      <c r="E53" s="239">
        <v>2180</v>
      </c>
      <c r="F53" s="240"/>
      <c r="G53" s="241"/>
      <c r="H53" s="242"/>
      <c r="I53" s="236"/>
      <c r="J53" s="243"/>
      <c r="K53" s="236"/>
      <c r="M53" s="237" t="s">
        <v>136</v>
      </c>
      <c r="O53" s="225"/>
    </row>
    <row r="54" spans="1:80">
      <c r="A54" s="234"/>
      <c r="B54" s="238"/>
      <c r="C54" s="591" t="s">
        <v>137</v>
      </c>
      <c r="D54" s="592"/>
      <c r="E54" s="239">
        <v>0</v>
      </c>
      <c r="F54" s="240"/>
      <c r="G54" s="241"/>
      <c r="H54" s="242"/>
      <c r="I54" s="236"/>
      <c r="J54" s="243"/>
      <c r="K54" s="236"/>
      <c r="M54" s="237" t="s">
        <v>137</v>
      </c>
      <c r="O54" s="225"/>
    </row>
    <row r="55" spans="1:80">
      <c r="A55" s="234"/>
      <c r="B55" s="238"/>
      <c r="C55" s="591" t="s">
        <v>138</v>
      </c>
      <c r="D55" s="592"/>
      <c r="E55" s="239">
        <v>-680</v>
      </c>
      <c r="F55" s="240"/>
      <c r="G55" s="241"/>
      <c r="H55" s="242"/>
      <c r="I55" s="236"/>
      <c r="J55" s="243"/>
      <c r="K55" s="236"/>
      <c r="M55" s="237" t="s">
        <v>138</v>
      </c>
      <c r="O55" s="225"/>
    </row>
    <row r="56" spans="1:80" ht="22.5">
      <c r="A56" s="226">
        <v>8</v>
      </c>
      <c r="B56" s="227" t="s">
        <v>139</v>
      </c>
      <c r="C56" s="228" t="s">
        <v>140</v>
      </c>
      <c r="D56" s="229" t="s">
        <v>128</v>
      </c>
      <c r="E56" s="230">
        <v>680</v>
      </c>
      <c r="F56" s="545"/>
      <c r="G56" s="231">
        <f>E56*F56</f>
        <v>0</v>
      </c>
      <c r="H56" s="232">
        <v>0</v>
      </c>
      <c r="I56" s="233">
        <f>E56*H56</f>
        <v>0</v>
      </c>
      <c r="J56" s="232">
        <v>0</v>
      </c>
      <c r="K56" s="233">
        <f>E56*J56</f>
        <v>0</v>
      </c>
      <c r="O56" s="225">
        <v>2</v>
      </c>
      <c r="AA56" s="198">
        <v>1</v>
      </c>
      <c r="AB56" s="198">
        <v>1</v>
      </c>
      <c r="AC56" s="198">
        <v>1</v>
      </c>
      <c r="AZ56" s="198">
        <v>1</v>
      </c>
      <c r="BA56" s="198">
        <f>IF(AZ56=1,G56,0)</f>
        <v>0</v>
      </c>
      <c r="BB56" s="198">
        <f>IF(AZ56=2,G56,0)</f>
        <v>0</v>
      </c>
      <c r="BC56" s="198">
        <f>IF(AZ56=3,G56,0)</f>
        <v>0</v>
      </c>
      <c r="BD56" s="198">
        <f>IF(AZ56=4,G56,0)</f>
        <v>0</v>
      </c>
      <c r="BE56" s="198">
        <f>IF(AZ56=5,G56,0)</f>
        <v>0</v>
      </c>
      <c r="CA56" s="225">
        <v>1</v>
      </c>
      <c r="CB56" s="225">
        <v>1</v>
      </c>
    </row>
    <row r="57" spans="1:80">
      <c r="A57" s="234"/>
      <c r="B57" s="235"/>
      <c r="C57" s="593" t="s">
        <v>141</v>
      </c>
      <c r="D57" s="594"/>
      <c r="E57" s="594"/>
      <c r="F57" s="594"/>
      <c r="G57" s="595"/>
      <c r="I57" s="236"/>
      <c r="K57" s="236"/>
      <c r="L57" s="237" t="s">
        <v>141</v>
      </c>
      <c r="O57" s="225">
        <v>3</v>
      </c>
    </row>
    <row r="58" spans="1:80">
      <c r="A58" s="234"/>
      <c r="B58" s="238"/>
      <c r="C58" s="591" t="s">
        <v>102</v>
      </c>
      <c r="D58" s="592"/>
      <c r="E58" s="239">
        <v>0</v>
      </c>
      <c r="F58" s="240"/>
      <c r="G58" s="241"/>
      <c r="H58" s="242"/>
      <c r="I58" s="236"/>
      <c r="J58" s="243"/>
      <c r="K58" s="236"/>
      <c r="M58" s="237" t="s">
        <v>102</v>
      </c>
      <c r="O58" s="225"/>
    </row>
    <row r="59" spans="1:80">
      <c r="A59" s="234"/>
      <c r="B59" s="238"/>
      <c r="C59" s="591" t="s">
        <v>103</v>
      </c>
      <c r="D59" s="592"/>
      <c r="E59" s="239">
        <v>0</v>
      </c>
      <c r="F59" s="240"/>
      <c r="G59" s="241"/>
      <c r="H59" s="242"/>
      <c r="I59" s="236"/>
      <c r="J59" s="243"/>
      <c r="K59" s="236"/>
      <c r="M59" s="237" t="s">
        <v>103</v>
      </c>
      <c r="O59" s="225"/>
    </row>
    <row r="60" spans="1:80">
      <c r="A60" s="234"/>
      <c r="B60" s="238"/>
      <c r="C60" s="591" t="s">
        <v>142</v>
      </c>
      <c r="D60" s="592"/>
      <c r="E60" s="239">
        <v>680</v>
      </c>
      <c r="F60" s="240"/>
      <c r="G60" s="241"/>
      <c r="H60" s="242"/>
      <c r="I60" s="236"/>
      <c r="J60" s="243"/>
      <c r="K60" s="236"/>
      <c r="M60" s="237" t="s">
        <v>142</v>
      </c>
      <c r="O60" s="225"/>
    </row>
    <row r="61" spans="1:80">
      <c r="A61" s="226">
        <v>9</v>
      </c>
      <c r="B61" s="227" t="s">
        <v>143</v>
      </c>
      <c r="C61" s="228" t="s">
        <v>144</v>
      </c>
      <c r="D61" s="229" t="s">
        <v>128</v>
      </c>
      <c r="E61" s="230">
        <v>680</v>
      </c>
      <c r="F61" s="545"/>
      <c r="G61" s="231">
        <f>E61*F61</f>
        <v>0</v>
      </c>
      <c r="H61" s="232">
        <v>0</v>
      </c>
      <c r="I61" s="233">
        <f>E61*H61</f>
        <v>0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5"/>
      <c r="C62" s="593" t="s">
        <v>145</v>
      </c>
      <c r="D62" s="594"/>
      <c r="E62" s="594"/>
      <c r="F62" s="594"/>
      <c r="G62" s="595"/>
      <c r="I62" s="236"/>
      <c r="K62" s="236"/>
      <c r="L62" s="237" t="s">
        <v>145</v>
      </c>
      <c r="O62" s="225">
        <v>3</v>
      </c>
    </row>
    <row r="63" spans="1:80">
      <c r="A63" s="234"/>
      <c r="B63" s="235"/>
      <c r="C63" s="593" t="s">
        <v>146</v>
      </c>
      <c r="D63" s="594"/>
      <c r="E63" s="594"/>
      <c r="F63" s="594"/>
      <c r="G63" s="595"/>
      <c r="I63" s="236"/>
      <c r="K63" s="236"/>
      <c r="L63" s="237" t="s">
        <v>146</v>
      </c>
      <c r="O63" s="225">
        <v>3</v>
      </c>
    </row>
    <row r="64" spans="1:80">
      <c r="A64" s="234"/>
      <c r="B64" s="238"/>
      <c r="C64" s="591" t="s">
        <v>102</v>
      </c>
      <c r="D64" s="592"/>
      <c r="E64" s="239">
        <v>0</v>
      </c>
      <c r="F64" s="240"/>
      <c r="G64" s="241"/>
      <c r="H64" s="242"/>
      <c r="I64" s="236"/>
      <c r="J64" s="243"/>
      <c r="K64" s="236"/>
      <c r="M64" s="237" t="s">
        <v>102</v>
      </c>
      <c r="O64" s="225"/>
    </row>
    <row r="65" spans="1:80">
      <c r="A65" s="234"/>
      <c r="B65" s="238"/>
      <c r="C65" s="591" t="s">
        <v>103</v>
      </c>
      <c r="D65" s="592"/>
      <c r="E65" s="239">
        <v>0</v>
      </c>
      <c r="F65" s="240"/>
      <c r="G65" s="241"/>
      <c r="H65" s="242"/>
      <c r="I65" s="236"/>
      <c r="J65" s="243"/>
      <c r="K65" s="236"/>
      <c r="M65" s="237" t="s">
        <v>103</v>
      </c>
      <c r="O65" s="225"/>
    </row>
    <row r="66" spans="1:80">
      <c r="A66" s="234"/>
      <c r="B66" s="238"/>
      <c r="C66" s="591" t="s">
        <v>142</v>
      </c>
      <c r="D66" s="592"/>
      <c r="E66" s="239">
        <v>680</v>
      </c>
      <c r="F66" s="240"/>
      <c r="G66" s="241"/>
      <c r="H66" s="242"/>
      <c r="I66" s="236"/>
      <c r="J66" s="243"/>
      <c r="K66" s="236"/>
      <c r="M66" s="237" t="s">
        <v>142</v>
      </c>
      <c r="O66" s="225"/>
    </row>
    <row r="67" spans="1:80">
      <c r="A67" s="226">
        <v>10</v>
      </c>
      <c r="B67" s="227" t="s">
        <v>147</v>
      </c>
      <c r="C67" s="228" t="s">
        <v>148</v>
      </c>
      <c r="D67" s="229" t="s">
        <v>96</v>
      </c>
      <c r="E67" s="230">
        <v>3068</v>
      </c>
      <c r="F67" s="545"/>
      <c r="G67" s="231">
        <f>E67*F67</f>
        <v>0</v>
      </c>
      <c r="H67" s="232">
        <v>0</v>
      </c>
      <c r="I67" s="233">
        <f>E67*H67</f>
        <v>0</v>
      </c>
      <c r="J67" s="232">
        <v>0</v>
      </c>
      <c r="K67" s="233">
        <f>E67*J67</f>
        <v>0</v>
      </c>
      <c r="O67" s="225">
        <v>2</v>
      </c>
      <c r="AA67" s="198">
        <v>1</v>
      </c>
      <c r="AB67" s="198">
        <v>1</v>
      </c>
      <c r="AC67" s="198">
        <v>1</v>
      </c>
      <c r="AZ67" s="198">
        <v>1</v>
      </c>
      <c r="BA67" s="198">
        <f>IF(AZ67=1,G67,0)</f>
        <v>0</v>
      </c>
      <c r="BB67" s="198">
        <f>IF(AZ67=2,G67,0)</f>
        <v>0</v>
      </c>
      <c r="BC67" s="198">
        <f>IF(AZ67=3,G67,0)</f>
        <v>0</v>
      </c>
      <c r="BD67" s="198">
        <f>IF(AZ67=4,G67,0)</f>
        <v>0</v>
      </c>
      <c r="BE67" s="198">
        <f>IF(AZ67=5,G67,0)</f>
        <v>0</v>
      </c>
      <c r="CA67" s="225">
        <v>1</v>
      </c>
      <c r="CB67" s="225">
        <v>1</v>
      </c>
    </row>
    <row r="68" spans="1:80">
      <c r="A68" s="234"/>
      <c r="B68" s="238"/>
      <c r="C68" s="591" t="s">
        <v>102</v>
      </c>
      <c r="D68" s="592"/>
      <c r="E68" s="239">
        <v>0</v>
      </c>
      <c r="F68" s="240"/>
      <c r="G68" s="241"/>
      <c r="H68" s="242"/>
      <c r="I68" s="236"/>
      <c r="J68" s="243"/>
      <c r="K68" s="236"/>
      <c r="M68" s="237" t="s">
        <v>102</v>
      </c>
      <c r="O68" s="225"/>
    </row>
    <row r="69" spans="1:80">
      <c r="A69" s="234"/>
      <c r="B69" s="238"/>
      <c r="C69" s="591" t="s">
        <v>103</v>
      </c>
      <c r="D69" s="592"/>
      <c r="E69" s="239">
        <v>0</v>
      </c>
      <c r="F69" s="240"/>
      <c r="G69" s="241"/>
      <c r="H69" s="242"/>
      <c r="I69" s="236"/>
      <c r="J69" s="243"/>
      <c r="K69" s="236"/>
      <c r="M69" s="237" t="s">
        <v>103</v>
      </c>
      <c r="O69" s="225"/>
    </row>
    <row r="70" spans="1:80">
      <c r="A70" s="234"/>
      <c r="B70" s="238"/>
      <c r="C70" s="591" t="s">
        <v>149</v>
      </c>
      <c r="D70" s="592"/>
      <c r="E70" s="239">
        <v>3068</v>
      </c>
      <c r="F70" s="240"/>
      <c r="G70" s="241"/>
      <c r="H70" s="242"/>
      <c r="I70" s="236"/>
      <c r="J70" s="243"/>
      <c r="K70" s="236"/>
      <c r="M70" s="237" t="s">
        <v>149</v>
      </c>
      <c r="O70" s="225"/>
    </row>
    <row r="71" spans="1:80">
      <c r="A71" s="226">
        <v>11</v>
      </c>
      <c r="B71" s="227" t="s">
        <v>150</v>
      </c>
      <c r="C71" s="228" t="s">
        <v>151</v>
      </c>
      <c r="D71" s="229" t="s">
        <v>128</v>
      </c>
      <c r="E71" s="230">
        <v>1500</v>
      </c>
      <c r="F71" s="545"/>
      <c r="G71" s="231">
        <f>E71*F71</f>
        <v>0</v>
      </c>
      <c r="H71" s="232">
        <v>0</v>
      </c>
      <c r="I71" s="233">
        <f>E71*H71</f>
        <v>0</v>
      </c>
      <c r="J71" s="232">
        <v>0</v>
      </c>
      <c r="K71" s="233">
        <f>E71*J71</f>
        <v>0</v>
      </c>
      <c r="O71" s="225">
        <v>2</v>
      </c>
      <c r="AA71" s="198">
        <v>1</v>
      </c>
      <c r="AB71" s="198">
        <v>1</v>
      </c>
      <c r="AC71" s="198">
        <v>1</v>
      </c>
      <c r="AZ71" s="198">
        <v>1</v>
      </c>
      <c r="BA71" s="198">
        <f>IF(AZ71=1,G71,0)</f>
        <v>0</v>
      </c>
      <c r="BB71" s="198">
        <f>IF(AZ71=2,G71,0)</f>
        <v>0</v>
      </c>
      <c r="BC71" s="198">
        <f>IF(AZ71=3,G71,0)</f>
        <v>0</v>
      </c>
      <c r="BD71" s="198">
        <f>IF(AZ71=4,G71,0)</f>
        <v>0</v>
      </c>
      <c r="BE71" s="198">
        <f>IF(AZ71=5,G71,0)</f>
        <v>0</v>
      </c>
      <c r="CA71" s="225">
        <v>1</v>
      </c>
      <c r="CB71" s="225">
        <v>1</v>
      </c>
    </row>
    <row r="72" spans="1:80">
      <c r="A72" s="234"/>
      <c r="B72" s="238"/>
      <c r="C72" s="591" t="s">
        <v>102</v>
      </c>
      <c r="D72" s="592"/>
      <c r="E72" s="239">
        <v>0</v>
      </c>
      <c r="F72" s="551"/>
      <c r="G72" s="241"/>
      <c r="H72" s="242"/>
      <c r="I72" s="236"/>
      <c r="J72" s="243"/>
      <c r="K72" s="236"/>
      <c r="M72" s="237" t="s">
        <v>102</v>
      </c>
      <c r="O72" s="225"/>
    </row>
    <row r="73" spans="1:80">
      <c r="A73" s="234"/>
      <c r="B73" s="238"/>
      <c r="C73" s="591" t="s">
        <v>103</v>
      </c>
      <c r="D73" s="592"/>
      <c r="E73" s="239">
        <v>0</v>
      </c>
      <c r="F73" s="240"/>
      <c r="G73" s="241"/>
      <c r="H73" s="242"/>
      <c r="I73" s="236"/>
      <c r="J73" s="243"/>
      <c r="K73" s="236"/>
      <c r="M73" s="237" t="s">
        <v>103</v>
      </c>
      <c r="O73" s="225"/>
    </row>
    <row r="74" spans="1:80">
      <c r="A74" s="234"/>
      <c r="B74" s="238"/>
      <c r="C74" s="591" t="s">
        <v>136</v>
      </c>
      <c r="D74" s="592"/>
      <c r="E74" s="239">
        <v>2180</v>
      </c>
      <c r="F74" s="240"/>
      <c r="G74" s="241"/>
      <c r="H74" s="242"/>
      <c r="I74" s="236"/>
      <c r="J74" s="243"/>
      <c r="K74" s="236"/>
      <c r="M74" s="237" t="s">
        <v>136</v>
      </c>
      <c r="O74" s="225"/>
    </row>
    <row r="75" spans="1:80">
      <c r="A75" s="234"/>
      <c r="B75" s="238"/>
      <c r="C75" s="591" t="s">
        <v>137</v>
      </c>
      <c r="D75" s="592"/>
      <c r="E75" s="239">
        <v>0</v>
      </c>
      <c r="F75" s="240"/>
      <c r="G75" s="241"/>
      <c r="H75" s="242"/>
      <c r="I75" s="236"/>
      <c r="J75" s="243"/>
      <c r="K75" s="236"/>
      <c r="M75" s="237" t="s">
        <v>137</v>
      </c>
      <c r="O75" s="225"/>
    </row>
    <row r="76" spans="1:80">
      <c r="A76" s="234"/>
      <c r="B76" s="238"/>
      <c r="C76" s="591" t="s">
        <v>138</v>
      </c>
      <c r="D76" s="592"/>
      <c r="E76" s="239">
        <v>-680</v>
      </c>
      <c r="F76" s="240"/>
      <c r="G76" s="241"/>
      <c r="H76" s="242"/>
      <c r="I76" s="236"/>
      <c r="J76" s="243"/>
      <c r="K76" s="236"/>
      <c r="M76" s="237" t="s">
        <v>138</v>
      </c>
      <c r="O76" s="225"/>
    </row>
    <row r="77" spans="1:80">
      <c r="A77" s="244"/>
      <c r="B77" s="245" t="s">
        <v>90</v>
      </c>
      <c r="C77" s="246" t="s">
        <v>97</v>
      </c>
      <c r="D77" s="247"/>
      <c r="E77" s="248"/>
      <c r="F77" s="249"/>
      <c r="G77" s="250">
        <f>SUM(G7:G76)</f>
        <v>0</v>
      </c>
      <c r="H77" s="251"/>
      <c r="I77" s="252">
        <f>SUM(I7:I76)</f>
        <v>1.5200000000000002E-2</v>
      </c>
      <c r="J77" s="251"/>
      <c r="K77" s="252">
        <f>SUM(K7:K76)</f>
        <v>-16.79</v>
      </c>
      <c r="O77" s="225">
        <v>4</v>
      </c>
      <c r="BA77" s="253">
        <f>SUM(BA7:BA76)</f>
        <v>0</v>
      </c>
      <c r="BB77" s="253">
        <f>SUM(BB7:BB76)</f>
        <v>0</v>
      </c>
      <c r="BC77" s="253">
        <f>SUM(BC7:BC76)</f>
        <v>0</v>
      </c>
      <c r="BD77" s="253">
        <f>SUM(BD7:BD76)</f>
        <v>0</v>
      </c>
      <c r="BE77" s="253">
        <f>SUM(BE7:BE76)</f>
        <v>0</v>
      </c>
    </row>
    <row r="78" spans="1:80">
      <c r="A78" s="215" t="s">
        <v>87</v>
      </c>
      <c r="B78" s="216" t="s">
        <v>152</v>
      </c>
      <c r="C78" s="217" t="s">
        <v>153</v>
      </c>
      <c r="D78" s="218"/>
      <c r="E78" s="219"/>
      <c r="F78" s="219"/>
      <c r="G78" s="220"/>
      <c r="H78" s="221"/>
      <c r="I78" s="222"/>
      <c r="J78" s="223"/>
      <c r="K78" s="224"/>
      <c r="O78" s="225">
        <v>1</v>
      </c>
    </row>
    <row r="79" spans="1:80" ht="22.5">
      <c r="A79" s="226">
        <v>12</v>
      </c>
      <c r="B79" s="227" t="s">
        <v>155</v>
      </c>
      <c r="C79" s="228" t="s">
        <v>156</v>
      </c>
      <c r="D79" s="229" t="s">
        <v>123</v>
      </c>
      <c r="E79" s="230">
        <v>85</v>
      </c>
      <c r="F79" s="545"/>
      <c r="G79" s="231">
        <f>E79*F79</f>
        <v>0</v>
      </c>
      <c r="H79" s="232">
        <v>0.43051</v>
      </c>
      <c r="I79" s="233">
        <f>E79*H79</f>
        <v>36.593350000000001</v>
      </c>
      <c r="J79" s="232">
        <v>0</v>
      </c>
      <c r="K79" s="233">
        <f>E79*J79</f>
        <v>0</v>
      </c>
      <c r="O79" s="225">
        <v>2</v>
      </c>
      <c r="AA79" s="198">
        <v>1</v>
      </c>
      <c r="AB79" s="198">
        <v>1</v>
      </c>
      <c r="AC79" s="198">
        <v>1</v>
      </c>
      <c r="AZ79" s="198">
        <v>1</v>
      </c>
      <c r="BA79" s="198">
        <f>IF(AZ79=1,G79,0)</f>
        <v>0</v>
      </c>
      <c r="BB79" s="198">
        <f>IF(AZ79=2,G79,0)</f>
        <v>0</v>
      </c>
      <c r="BC79" s="198">
        <f>IF(AZ79=3,G79,0)</f>
        <v>0</v>
      </c>
      <c r="BD79" s="198">
        <f>IF(AZ79=4,G79,0)</f>
        <v>0</v>
      </c>
      <c r="BE79" s="198">
        <f>IF(AZ79=5,G79,0)</f>
        <v>0</v>
      </c>
      <c r="CA79" s="225">
        <v>1</v>
      </c>
      <c r="CB79" s="225">
        <v>1</v>
      </c>
    </row>
    <row r="80" spans="1:80">
      <c r="A80" s="234"/>
      <c r="B80" s="235"/>
      <c r="C80" s="593" t="s">
        <v>157</v>
      </c>
      <c r="D80" s="594"/>
      <c r="E80" s="594"/>
      <c r="F80" s="594"/>
      <c r="G80" s="595"/>
      <c r="I80" s="236"/>
      <c r="K80" s="236"/>
      <c r="L80" s="237" t="s">
        <v>157</v>
      </c>
      <c r="O80" s="225">
        <v>3</v>
      </c>
    </row>
    <row r="81" spans="1:80">
      <c r="A81" s="234"/>
      <c r="B81" s="235"/>
      <c r="C81" s="593" t="s">
        <v>158</v>
      </c>
      <c r="D81" s="594"/>
      <c r="E81" s="594"/>
      <c r="F81" s="594"/>
      <c r="G81" s="595"/>
      <c r="I81" s="236"/>
      <c r="K81" s="236"/>
      <c r="L81" s="237" t="s">
        <v>158</v>
      </c>
      <c r="O81" s="225">
        <v>3</v>
      </c>
    </row>
    <row r="82" spans="1:80">
      <c r="A82" s="234"/>
      <c r="B82" s="235"/>
      <c r="C82" s="593" t="s">
        <v>159</v>
      </c>
      <c r="D82" s="594"/>
      <c r="E82" s="594"/>
      <c r="F82" s="594"/>
      <c r="G82" s="595"/>
      <c r="I82" s="236"/>
      <c r="K82" s="236"/>
      <c r="L82" s="237" t="s">
        <v>159</v>
      </c>
      <c r="O82" s="225">
        <v>3</v>
      </c>
    </row>
    <row r="83" spans="1:80">
      <c r="A83" s="234"/>
      <c r="B83" s="235"/>
      <c r="C83" s="593" t="s">
        <v>160</v>
      </c>
      <c r="D83" s="594"/>
      <c r="E83" s="594"/>
      <c r="F83" s="594"/>
      <c r="G83" s="595"/>
      <c r="I83" s="236"/>
      <c r="K83" s="236"/>
      <c r="L83" s="237" t="s">
        <v>160</v>
      </c>
      <c r="O83" s="225">
        <v>3</v>
      </c>
    </row>
    <row r="84" spans="1:80">
      <c r="A84" s="234"/>
      <c r="B84" s="235"/>
      <c r="C84" s="593" t="s">
        <v>161</v>
      </c>
      <c r="D84" s="594"/>
      <c r="E84" s="594"/>
      <c r="F84" s="594"/>
      <c r="G84" s="595"/>
      <c r="I84" s="236"/>
      <c r="K84" s="236"/>
      <c r="L84" s="237" t="s">
        <v>161</v>
      </c>
      <c r="O84" s="225">
        <v>3</v>
      </c>
    </row>
    <row r="85" spans="1:80">
      <c r="A85" s="234"/>
      <c r="B85" s="238"/>
      <c r="C85" s="591" t="s">
        <v>162</v>
      </c>
      <c r="D85" s="592"/>
      <c r="E85" s="239">
        <v>0</v>
      </c>
      <c r="F85" s="240"/>
      <c r="G85" s="241"/>
      <c r="H85" s="242"/>
      <c r="I85" s="236"/>
      <c r="J85" s="243"/>
      <c r="K85" s="236"/>
      <c r="M85" s="237" t="s">
        <v>162</v>
      </c>
      <c r="O85" s="225"/>
    </row>
    <row r="86" spans="1:80">
      <c r="A86" s="234"/>
      <c r="B86" s="238"/>
      <c r="C86" s="591" t="s">
        <v>163</v>
      </c>
      <c r="D86" s="592"/>
      <c r="E86" s="239">
        <v>0</v>
      </c>
      <c r="F86" s="240"/>
      <c r="G86" s="241"/>
      <c r="H86" s="242"/>
      <c r="I86" s="236"/>
      <c r="J86" s="243"/>
      <c r="K86" s="236"/>
      <c r="M86" s="237" t="s">
        <v>163</v>
      </c>
      <c r="O86" s="225"/>
    </row>
    <row r="87" spans="1:80">
      <c r="A87" s="234"/>
      <c r="B87" s="238"/>
      <c r="C87" s="591" t="s">
        <v>102</v>
      </c>
      <c r="D87" s="592"/>
      <c r="E87" s="239">
        <v>0</v>
      </c>
      <c r="F87" s="240"/>
      <c r="G87" s="241"/>
      <c r="H87" s="242"/>
      <c r="I87" s="236"/>
      <c r="J87" s="243"/>
      <c r="K87" s="236"/>
      <c r="M87" s="237" t="s">
        <v>102</v>
      </c>
      <c r="O87" s="225"/>
    </row>
    <row r="88" spans="1:80">
      <c r="A88" s="234"/>
      <c r="B88" s="238"/>
      <c r="C88" s="591" t="s">
        <v>103</v>
      </c>
      <c r="D88" s="592"/>
      <c r="E88" s="239">
        <v>0</v>
      </c>
      <c r="F88" s="240"/>
      <c r="G88" s="241"/>
      <c r="H88" s="242"/>
      <c r="I88" s="236"/>
      <c r="J88" s="243"/>
      <c r="K88" s="236"/>
      <c r="M88" s="237" t="s">
        <v>103</v>
      </c>
      <c r="O88" s="225"/>
    </row>
    <row r="89" spans="1:80">
      <c r="A89" s="234"/>
      <c r="B89" s="238"/>
      <c r="C89" s="591" t="s">
        <v>164</v>
      </c>
      <c r="D89" s="592"/>
      <c r="E89" s="239">
        <v>85</v>
      </c>
      <c r="F89" s="240"/>
      <c r="G89" s="241"/>
      <c r="H89" s="242"/>
      <c r="I89" s="236"/>
      <c r="J89" s="243"/>
      <c r="K89" s="236"/>
      <c r="M89" s="237" t="s">
        <v>164</v>
      </c>
      <c r="O89" s="225"/>
    </row>
    <row r="90" spans="1:80">
      <c r="A90" s="244"/>
      <c r="B90" s="245" t="s">
        <v>90</v>
      </c>
      <c r="C90" s="246" t="s">
        <v>154</v>
      </c>
      <c r="D90" s="247"/>
      <c r="E90" s="248"/>
      <c r="F90" s="249"/>
      <c r="G90" s="250">
        <f>SUM(G78:G89)</f>
        <v>0</v>
      </c>
      <c r="H90" s="251"/>
      <c r="I90" s="252">
        <f>SUM(I78:I89)</f>
        <v>36.593350000000001</v>
      </c>
      <c r="J90" s="251"/>
      <c r="K90" s="252">
        <f>SUM(K78:K89)</f>
        <v>0</v>
      </c>
      <c r="O90" s="225">
        <v>4</v>
      </c>
      <c r="BA90" s="253">
        <f>SUM(BA78:BA89)</f>
        <v>0</v>
      </c>
      <c r="BB90" s="253">
        <f>SUM(BB78:BB89)</f>
        <v>0</v>
      </c>
      <c r="BC90" s="253">
        <f>SUM(BC78:BC89)</f>
        <v>0</v>
      </c>
      <c r="BD90" s="253">
        <f>SUM(BD78:BD89)</f>
        <v>0</v>
      </c>
      <c r="BE90" s="253">
        <f>SUM(BE78:BE89)</f>
        <v>0</v>
      </c>
    </row>
    <row r="91" spans="1:80">
      <c r="A91" s="215" t="s">
        <v>87</v>
      </c>
      <c r="B91" s="216" t="s">
        <v>165</v>
      </c>
      <c r="C91" s="217" t="s">
        <v>166</v>
      </c>
      <c r="D91" s="218"/>
      <c r="E91" s="219"/>
      <c r="F91" s="219"/>
      <c r="G91" s="220"/>
      <c r="H91" s="221"/>
      <c r="I91" s="222"/>
      <c r="J91" s="223"/>
      <c r="K91" s="224"/>
      <c r="O91" s="225">
        <v>1</v>
      </c>
    </row>
    <row r="92" spans="1:80">
      <c r="A92" s="226">
        <v>13</v>
      </c>
      <c r="B92" s="227" t="s">
        <v>168</v>
      </c>
      <c r="C92" s="228" t="s">
        <v>169</v>
      </c>
      <c r="D92" s="229" t="s">
        <v>96</v>
      </c>
      <c r="E92" s="230">
        <v>3068</v>
      </c>
      <c r="F92" s="545"/>
      <c r="G92" s="231">
        <f>E92*F92</f>
        <v>0</v>
      </c>
      <c r="H92" s="232">
        <v>2.0580000000000001E-2</v>
      </c>
      <c r="I92" s="233">
        <f>E92*H92</f>
        <v>63.13944</v>
      </c>
      <c r="J92" s="232">
        <v>0</v>
      </c>
      <c r="K92" s="233">
        <f>E92*J92</f>
        <v>0</v>
      </c>
      <c r="O92" s="225">
        <v>2</v>
      </c>
      <c r="AA92" s="198">
        <v>1</v>
      </c>
      <c r="AB92" s="198">
        <v>1</v>
      </c>
      <c r="AC92" s="198">
        <v>1</v>
      </c>
      <c r="AZ92" s="198">
        <v>1</v>
      </c>
      <c r="BA92" s="198">
        <f>IF(AZ92=1,G92,0)</f>
        <v>0</v>
      </c>
      <c r="BB92" s="198">
        <f>IF(AZ92=2,G92,0)</f>
        <v>0</v>
      </c>
      <c r="BC92" s="198">
        <f>IF(AZ92=3,G92,0)</f>
        <v>0</v>
      </c>
      <c r="BD92" s="198">
        <f>IF(AZ92=4,G92,0)</f>
        <v>0</v>
      </c>
      <c r="BE92" s="198">
        <f>IF(AZ92=5,G92,0)</f>
        <v>0</v>
      </c>
      <c r="CA92" s="225">
        <v>1</v>
      </c>
      <c r="CB92" s="225">
        <v>1</v>
      </c>
    </row>
    <row r="93" spans="1:80">
      <c r="A93" s="234"/>
      <c r="B93" s="238"/>
      <c r="C93" s="591" t="s">
        <v>102</v>
      </c>
      <c r="D93" s="592"/>
      <c r="E93" s="239">
        <v>0</v>
      </c>
      <c r="F93" s="240"/>
      <c r="G93" s="241"/>
      <c r="H93" s="242"/>
      <c r="I93" s="236"/>
      <c r="J93" s="243"/>
      <c r="K93" s="236"/>
      <c r="M93" s="237" t="s">
        <v>102</v>
      </c>
      <c r="O93" s="225"/>
    </row>
    <row r="94" spans="1:80">
      <c r="A94" s="234"/>
      <c r="B94" s="238"/>
      <c r="C94" s="591" t="s">
        <v>103</v>
      </c>
      <c r="D94" s="592"/>
      <c r="E94" s="239">
        <v>0</v>
      </c>
      <c r="F94" s="240"/>
      <c r="G94" s="241"/>
      <c r="H94" s="242"/>
      <c r="I94" s="236"/>
      <c r="J94" s="243"/>
      <c r="K94" s="236"/>
      <c r="M94" s="237" t="s">
        <v>103</v>
      </c>
      <c r="O94" s="225"/>
    </row>
    <row r="95" spans="1:80">
      <c r="A95" s="234"/>
      <c r="B95" s="238"/>
      <c r="C95" s="591" t="s">
        <v>149</v>
      </c>
      <c r="D95" s="592"/>
      <c r="E95" s="239">
        <v>3068</v>
      </c>
      <c r="F95" s="240"/>
      <c r="G95" s="241"/>
      <c r="H95" s="242"/>
      <c r="I95" s="236"/>
      <c r="J95" s="243"/>
      <c r="K95" s="236"/>
      <c r="M95" s="237" t="s">
        <v>149</v>
      </c>
      <c r="O95" s="225"/>
    </row>
    <row r="96" spans="1:80">
      <c r="A96" s="226">
        <v>14</v>
      </c>
      <c r="B96" s="227" t="s">
        <v>170</v>
      </c>
      <c r="C96" s="228" t="s">
        <v>171</v>
      </c>
      <c r="D96" s="229" t="s">
        <v>172</v>
      </c>
      <c r="E96" s="230">
        <v>95.9816</v>
      </c>
      <c r="F96" s="545"/>
      <c r="G96" s="231">
        <f>E96*F96</f>
        <v>0</v>
      </c>
      <c r="H96" s="232">
        <v>1</v>
      </c>
      <c r="I96" s="233">
        <f>E96*H96</f>
        <v>95.9816</v>
      </c>
      <c r="J96" s="232"/>
      <c r="K96" s="233">
        <f>E96*J96</f>
        <v>0</v>
      </c>
      <c r="O96" s="225">
        <v>2</v>
      </c>
      <c r="AA96" s="198">
        <v>3</v>
      </c>
      <c r="AB96" s="198">
        <v>1</v>
      </c>
      <c r="AC96" s="198">
        <v>58530160</v>
      </c>
      <c r="AZ96" s="198">
        <v>1</v>
      </c>
      <c r="BA96" s="198">
        <f>IF(AZ96=1,G96,0)</f>
        <v>0</v>
      </c>
      <c r="BB96" s="198">
        <f>IF(AZ96=2,G96,0)</f>
        <v>0</v>
      </c>
      <c r="BC96" s="198">
        <f>IF(AZ96=3,G96,0)</f>
        <v>0</v>
      </c>
      <c r="BD96" s="198">
        <f>IF(AZ96=4,G96,0)</f>
        <v>0</v>
      </c>
      <c r="BE96" s="198">
        <f>IF(AZ96=5,G96,0)</f>
        <v>0</v>
      </c>
      <c r="CA96" s="225">
        <v>3</v>
      </c>
      <c r="CB96" s="225">
        <v>1</v>
      </c>
    </row>
    <row r="97" spans="1:80">
      <c r="A97" s="234"/>
      <c r="B97" s="238"/>
      <c r="C97" s="591" t="s">
        <v>102</v>
      </c>
      <c r="D97" s="592"/>
      <c r="E97" s="239">
        <v>0</v>
      </c>
      <c r="F97" s="240"/>
      <c r="G97" s="241"/>
      <c r="H97" s="242"/>
      <c r="I97" s="236"/>
      <c r="J97" s="243"/>
      <c r="K97" s="236"/>
      <c r="M97" s="237" t="s">
        <v>102</v>
      </c>
      <c r="O97" s="225"/>
    </row>
    <row r="98" spans="1:80">
      <c r="A98" s="234"/>
      <c r="B98" s="238"/>
      <c r="C98" s="591" t="s">
        <v>103</v>
      </c>
      <c r="D98" s="592"/>
      <c r="E98" s="239">
        <v>0</v>
      </c>
      <c r="F98" s="240"/>
      <c r="G98" s="241"/>
      <c r="H98" s="242"/>
      <c r="I98" s="236"/>
      <c r="J98" s="243"/>
      <c r="K98" s="236"/>
      <c r="M98" s="237" t="s">
        <v>103</v>
      </c>
      <c r="O98" s="225"/>
    </row>
    <row r="99" spans="1:80" ht="22.5">
      <c r="A99" s="234"/>
      <c r="B99" s="238"/>
      <c r="C99" s="591" t="s">
        <v>173</v>
      </c>
      <c r="D99" s="592"/>
      <c r="E99" s="239">
        <v>95.9816</v>
      </c>
      <c r="F99" s="240"/>
      <c r="G99" s="241"/>
      <c r="H99" s="242"/>
      <c r="I99" s="236"/>
      <c r="J99" s="243"/>
      <c r="K99" s="236"/>
      <c r="M99" s="237" t="s">
        <v>173</v>
      </c>
      <c r="O99" s="225"/>
    </row>
    <row r="100" spans="1:80">
      <c r="A100" s="244"/>
      <c r="B100" s="245" t="s">
        <v>90</v>
      </c>
      <c r="C100" s="246" t="s">
        <v>167</v>
      </c>
      <c r="D100" s="247"/>
      <c r="E100" s="248"/>
      <c r="F100" s="249"/>
      <c r="G100" s="250">
        <f>SUM(G91:G99)</f>
        <v>0</v>
      </c>
      <c r="H100" s="251"/>
      <c r="I100" s="252">
        <f>SUM(I91:I99)</f>
        <v>159.12103999999999</v>
      </c>
      <c r="J100" s="251"/>
      <c r="K100" s="252">
        <f>SUM(K91:K99)</f>
        <v>0</v>
      </c>
      <c r="O100" s="225">
        <v>4</v>
      </c>
      <c r="BA100" s="253">
        <f>SUM(BA91:BA99)</f>
        <v>0</v>
      </c>
      <c r="BB100" s="253">
        <f>SUM(BB91:BB99)</f>
        <v>0</v>
      </c>
      <c r="BC100" s="253">
        <f>SUM(BC91:BC99)</f>
        <v>0</v>
      </c>
      <c r="BD100" s="253">
        <f>SUM(BD91:BD99)</f>
        <v>0</v>
      </c>
      <c r="BE100" s="253">
        <f>SUM(BE91:BE99)</f>
        <v>0</v>
      </c>
    </row>
    <row r="101" spans="1:80">
      <c r="A101" s="215" t="s">
        <v>87</v>
      </c>
      <c r="B101" s="216" t="s">
        <v>174</v>
      </c>
      <c r="C101" s="217" t="s">
        <v>175</v>
      </c>
      <c r="D101" s="218"/>
      <c r="E101" s="219"/>
      <c r="F101" s="219"/>
      <c r="G101" s="220"/>
      <c r="H101" s="221"/>
      <c r="I101" s="222"/>
      <c r="J101" s="223"/>
      <c r="K101" s="224"/>
      <c r="O101" s="225">
        <v>1</v>
      </c>
    </row>
    <row r="102" spans="1:80">
      <c r="A102" s="226">
        <v>15</v>
      </c>
      <c r="B102" s="227" t="s">
        <v>177</v>
      </c>
      <c r="C102" s="228" t="s">
        <v>178</v>
      </c>
      <c r="D102" s="229" t="s">
        <v>128</v>
      </c>
      <c r="E102" s="230">
        <v>440</v>
      </c>
      <c r="F102" s="545"/>
      <c r="G102" s="231">
        <f>E102*F102</f>
        <v>0</v>
      </c>
      <c r="H102" s="232">
        <v>7.5000000000000002E-4</v>
      </c>
      <c r="I102" s="233">
        <f>E102*H102</f>
        <v>0.33</v>
      </c>
      <c r="J102" s="232">
        <v>-0.25</v>
      </c>
      <c r="K102" s="233">
        <f>E102*J102</f>
        <v>-110</v>
      </c>
      <c r="O102" s="225">
        <v>2</v>
      </c>
      <c r="AA102" s="198">
        <v>1</v>
      </c>
      <c r="AB102" s="198">
        <v>1</v>
      </c>
      <c r="AC102" s="198">
        <v>1</v>
      </c>
      <c r="AZ102" s="198">
        <v>1</v>
      </c>
      <c r="BA102" s="198">
        <f>IF(AZ102=1,G102,0)</f>
        <v>0</v>
      </c>
      <c r="BB102" s="198">
        <f>IF(AZ102=2,G102,0)</f>
        <v>0</v>
      </c>
      <c r="BC102" s="198">
        <f>IF(AZ102=3,G102,0)</f>
        <v>0</v>
      </c>
      <c r="BD102" s="198">
        <f>IF(AZ102=4,G102,0)</f>
        <v>0</v>
      </c>
      <c r="BE102" s="198">
        <f>IF(AZ102=5,G102,0)</f>
        <v>0</v>
      </c>
      <c r="CA102" s="225">
        <v>1</v>
      </c>
      <c r="CB102" s="225">
        <v>1</v>
      </c>
    </row>
    <row r="103" spans="1:80" ht="22.5">
      <c r="A103" s="234"/>
      <c r="B103" s="235"/>
      <c r="C103" s="593" t="s">
        <v>179</v>
      </c>
      <c r="D103" s="594"/>
      <c r="E103" s="594"/>
      <c r="F103" s="594"/>
      <c r="G103" s="595"/>
      <c r="I103" s="236"/>
      <c r="K103" s="236"/>
      <c r="L103" s="237" t="s">
        <v>179</v>
      </c>
      <c r="O103" s="225">
        <v>3</v>
      </c>
    </row>
    <row r="104" spans="1:80">
      <c r="A104" s="234"/>
      <c r="B104" s="235"/>
      <c r="C104" s="593" t="s">
        <v>180</v>
      </c>
      <c r="D104" s="594"/>
      <c r="E104" s="594"/>
      <c r="F104" s="594"/>
      <c r="G104" s="595"/>
      <c r="I104" s="236"/>
      <c r="K104" s="236"/>
      <c r="L104" s="237" t="s">
        <v>180</v>
      </c>
      <c r="O104" s="225">
        <v>3</v>
      </c>
    </row>
    <row r="105" spans="1:80">
      <c r="A105" s="234"/>
      <c r="B105" s="238"/>
      <c r="C105" s="591" t="s">
        <v>102</v>
      </c>
      <c r="D105" s="592"/>
      <c r="E105" s="239">
        <v>0</v>
      </c>
      <c r="F105" s="240"/>
      <c r="G105" s="241"/>
      <c r="H105" s="242"/>
      <c r="I105" s="236"/>
      <c r="J105" s="243"/>
      <c r="K105" s="236"/>
      <c r="M105" s="237" t="s">
        <v>102</v>
      </c>
      <c r="O105" s="225"/>
    </row>
    <row r="106" spans="1:80">
      <c r="A106" s="234"/>
      <c r="B106" s="238"/>
      <c r="C106" s="591" t="s">
        <v>103</v>
      </c>
      <c r="D106" s="592"/>
      <c r="E106" s="239">
        <v>0</v>
      </c>
      <c r="F106" s="240"/>
      <c r="G106" s="241"/>
      <c r="H106" s="242"/>
      <c r="I106" s="236"/>
      <c r="J106" s="243"/>
      <c r="K106" s="236"/>
      <c r="M106" s="237" t="s">
        <v>103</v>
      </c>
      <c r="O106" s="225"/>
    </row>
    <row r="107" spans="1:80">
      <c r="A107" s="234"/>
      <c r="B107" s="238"/>
      <c r="C107" s="591" t="s">
        <v>181</v>
      </c>
      <c r="D107" s="592"/>
      <c r="E107" s="239">
        <v>440</v>
      </c>
      <c r="F107" s="240"/>
      <c r="G107" s="241"/>
      <c r="H107" s="242"/>
      <c r="I107" s="236"/>
      <c r="J107" s="243"/>
      <c r="K107" s="236"/>
      <c r="M107" s="237" t="s">
        <v>181</v>
      </c>
      <c r="O107" s="225"/>
    </row>
    <row r="108" spans="1:80">
      <c r="A108" s="226">
        <v>16</v>
      </c>
      <c r="B108" s="227" t="s">
        <v>182</v>
      </c>
      <c r="C108" s="228" t="s">
        <v>183</v>
      </c>
      <c r="D108" s="229" t="s">
        <v>128</v>
      </c>
      <c r="E108" s="230">
        <v>6527</v>
      </c>
      <c r="F108" s="545"/>
      <c r="G108" s="231">
        <f>E108*F108</f>
        <v>0</v>
      </c>
      <c r="H108" s="232">
        <v>1.2999999999999999E-4</v>
      </c>
      <c r="I108" s="233">
        <f>E108*H108</f>
        <v>0.84850999999999988</v>
      </c>
      <c r="J108" s="232">
        <v>-0.12</v>
      </c>
      <c r="K108" s="233">
        <f>E108*J108</f>
        <v>-783.24</v>
      </c>
      <c r="O108" s="225">
        <v>2</v>
      </c>
      <c r="AA108" s="198">
        <v>1</v>
      </c>
      <c r="AB108" s="198">
        <v>1</v>
      </c>
      <c r="AC108" s="198">
        <v>1</v>
      </c>
      <c r="AZ108" s="198">
        <v>1</v>
      </c>
      <c r="BA108" s="198">
        <f>IF(AZ108=1,G108,0)</f>
        <v>0</v>
      </c>
      <c r="BB108" s="198">
        <f>IF(AZ108=2,G108,0)</f>
        <v>0</v>
      </c>
      <c r="BC108" s="198">
        <f>IF(AZ108=3,G108,0)</f>
        <v>0</v>
      </c>
      <c r="BD108" s="198">
        <f>IF(AZ108=4,G108,0)</f>
        <v>0</v>
      </c>
      <c r="BE108" s="198">
        <f>IF(AZ108=5,G108,0)</f>
        <v>0</v>
      </c>
      <c r="CA108" s="225">
        <v>1</v>
      </c>
      <c r="CB108" s="225">
        <v>1</v>
      </c>
    </row>
    <row r="109" spans="1:80">
      <c r="A109" s="234"/>
      <c r="B109" s="235"/>
      <c r="C109" s="593" t="s">
        <v>184</v>
      </c>
      <c r="D109" s="594"/>
      <c r="E109" s="594"/>
      <c r="F109" s="594"/>
      <c r="G109" s="595"/>
      <c r="I109" s="236"/>
      <c r="K109" s="236"/>
      <c r="L109" s="237" t="s">
        <v>184</v>
      </c>
      <c r="O109" s="225">
        <v>3</v>
      </c>
    </row>
    <row r="110" spans="1:80">
      <c r="A110" s="234"/>
      <c r="B110" s="235"/>
      <c r="C110" s="593" t="s">
        <v>180</v>
      </c>
      <c r="D110" s="594"/>
      <c r="E110" s="594"/>
      <c r="F110" s="594"/>
      <c r="G110" s="595"/>
      <c r="I110" s="236"/>
      <c r="K110" s="236"/>
      <c r="L110" s="237" t="s">
        <v>180</v>
      </c>
      <c r="O110" s="225">
        <v>3</v>
      </c>
    </row>
    <row r="111" spans="1:80">
      <c r="A111" s="234"/>
      <c r="B111" s="238"/>
      <c r="C111" s="591" t="s">
        <v>102</v>
      </c>
      <c r="D111" s="592"/>
      <c r="E111" s="239">
        <v>0</v>
      </c>
      <c r="F111" s="240"/>
      <c r="G111" s="241"/>
      <c r="H111" s="242"/>
      <c r="I111" s="236"/>
      <c r="J111" s="243"/>
      <c r="K111" s="236"/>
      <c r="M111" s="237" t="s">
        <v>102</v>
      </c>
      <c r="O111" s="225"/>
    </row>
    <row r="112" spans="1:80">
      <c r="A112" s="234"/>
      <c r="B112" s="238"/>
      <c r="C112" s="591" t="s">
        <v>103</v>
      </c>
      <c r="D112" s="592"/>
      <c r="E112" s="239">
        <v>0</v>
      </c>
      <c r="F112" s="240"/>
      <c r="G112" s="241"/>
      <c r="H112" s="242"/>
      <c r="I112" s="236"/>
      <c r="J112" s="243"/>
      <c r="K112" s="236"/>
      <c r="M112" s="237" t="s">
        <v>103</v>
      </c>
      <c r="O112" s="225"/>
    </row>
    <row r="113" spans="1:80">
      <c r="A113" s="234"/>
      <c r="B113" s="238"/>
      <c r="C113" s="591" t="s">
        <v>185</v>
      </c>
      <c r="D113" s="592"/>
      <c r="E113" s="239">
        <v>6527</v>
      </c>
      <c r="F113" s="240"/>
      <c r="G113" s="241"/>
      <c r="H113" s="242"/>
      <c r="I113" s="236"/>
      <c r="J113" s="243"/>
      <c r="K113" s="236"/>
      <c r="M113" s="237" t="s">
        <v>185</v>
      </c>
      <c r="O113" s="225"/>
    </row>
    <row r="114" spans="1:80">
      <c r="A114" s="226">
        <v>17</v>
      </c>
      <c r="B114" s="227" t="s">
        <v>186</v>
      </c>
      <c r="C114" s="228" t="s">
        <v>187</v>
      </c>
      <c r="D114" s="229" t="s">
        <v>128</v>
      </c>
      <c r="E114" s="230">
        <v>1003</v>
      </c>
      <c r="F114" s="545"/>
      <c r="G114" s="231">
        <f>E114*F114</f>
        <v>0</v>
      </c>
      <c r="H114" s="232">
        <v>1.1E-4</v>
      </c>
      <c r="I114" s="233">
        <f>E114*H114</f>
        <v>0.11033</v>
      </c>
      <c r="J114" s="232">
        <v>-0.15</v>
      </c>
      <c r="K114" s="233">
        <f>E114*J114</f>
        <v>-150.44999999999999</v>
      </c>
      <c r="O114" s="225">
        <v>2</v>
      </c>
      <c r="AA114" s="198">
        <v>1</v>
      </c>
      <c r="AB114" s="198">
        <v>1</v>
      </c>
      <c r="AC114" s="198">
        <v>1</v>
      </c>
      <c r="AZ114" s="198">
        <v>1</v>
      </c>
      <c r="BA114" s="198">
        <f>IF(AZ114=1,G114,0)</f>
        <v>0</v>
      </c>
      <c r="BB114" s="198">
        <f>IF(AZ114=2,G114,0)</f>
        <v>0</v>
      </c>
      <c r="BC114" s="198">
        <f>IF(AZ114=3,G114,0)</f>
        <v>0</v>
      </c>
      <c r="BD114" s="198">
        <f>IF(AZ114=4,G114,0)</f>
        <v>0</v>
      </c>
      <c r="BE114" s="198">
        <f>IF(AZ114=5,G114,0)</f>
        <v>0</v>
      </c>
      <c r="CA114" s="225">
        <v>1</v>
      </c>
      <c r="CB114" s="225">
        <v>1</v>
      </c>
    </row>
    <row r="115" spans="1:80" ht="22.5">
      <c r="A115" s="234"/>
      <c r="B115" s="235"/>
      <c r="C115" s="593" t="s">
        <v>188</v>
      </c>
      <c r="D115" s="594"/>
      <c r="E115" s="594"/>
      <c r="F115" s="594"/>
      <c r="G115" s="595"/>
      <c r="I115" s="236"/>
      <c r="K115" s="236"/>
      <c r="L115" s="237" t="s">
        <v>188</v>
      </c>
      <c r="O115" s="225">
        <v>3</v>
      </c>
    </row>
    <row r="116" spans="1:80">
      <c r="A116" s="234"/>
      <c r="B116" s="235"/>
      <c r="C116" s="593" t="s">
        <v>180</v>
      </c>
      <c r="D116" s="594"/>
      <c r="E116" s="594"/>
      <c r="F116" s="594"/>
      <c r="G116" s="595"/>
      <c r="I116" s="236"/>
      <c r="K116" s="236"/>
      <c r="L116" s="237" t="s">
        <v>180</v>
      </c>
      <c r="O116" s="225">
        <v>3</v>
      </c>
    </row>
    <row r="117" spans="1:80">
      <c r="A117" s="234"/>
      <c r="B117" s="238"/>
      <c r="C117" s="591" t="s">
        <v>102</v>
      </c>
      <c r="D117" s="592"/>
      <c r="E117" s="239">
        <v>0</v>
      </c>
      <c r="F117" s="240"/>
      <c r="G117" s="241"/>
      <c r="H117" s="242"/>
      <c r="I117" s="236"/>
      <c r="J117" s="243"/>
      <c r="K117" s="236"/>
      <c r="M117" s="237" t="s">
        <v>102</v>
      </c>
      <c r="O117" s="225"/>
    </row>
    <row r="118" spans="1:80">
      <c r="A118" s="234"/>
      <c r="B118" s="238"/>
      <c r="C118" s="591" t="s">
        <v>103</v>
      </c>
      <c r="D118" s="592"/>
      <c r="E118" s="239">
        <v>0</v>
      </c>
      <c r="F118" s="240"/>
      <c r="G118" s="241"/>
      <c r="H118" s="242"/>
      <c r="I118" s="236"/>
      <c r="J118" s="243"/>
      <c r="K118" s="236"/>
      <c r="M118" s="237" t="s">
        <v>103</v>
      </c>
      <c r="O118" s="225"/>
    </row>
    <row r="119" spans="1:80">
      <c r="A119" s="234"/>
      <c r="B119" s="238"/>
      <c r="C119" s="591" t="s">
        <v>189</v>
      </c>
      <c r="D119" s="592"/>
      <c r="E119" s="239">
        <v>1003</v>
      </c>
      <c r="F119" s="240"/>
      <c r="G119" s="241"/>
      <c r="H119" s="242"/>
      <c r="I119" s="236"/>
      <c r="J119" s="243"/>
      <c r="K119" s="236"/>
      <c r="M119" s="237" t="s">
        <v>189</v>
      </c>
      <c r="O119" s="225"/>
    </row>
    <row r="120" spans="1:80">
      <c r="A120" s="244"/>
      <c r="B120" s="245" t="s">
        <v>90</v>
      </c>
      <c r="C120" s="246" t="s">
        <v>176</v>
      </c>
      <c r="D120" s="247"/>
      <c r="E120" s="248"/>
      <c r="F120" s="249"/>
      <c r="G120" s="250">
        <f>SUM(G101:G119)</f>
        <v>0</v>
      </c>
      <c r="H120" s="251"/>
      <c r="I120" s="252">
        <f>SUM(I101:I119)</f>
        <v>1.28884</v>
      </c>
      <c r="J120" s="251"/>
      <c r="K120" s="252">
        <f>SUM(K101:K119)</f>
        <v>-1043.69</v>
      </c>
      <c r="O120" s="225">
        <v>4</v>
      </c>
      <c r="BA120" s="253">
        <f>SUM(BA101:BA119)</f>
        <v>0</v>
      </c>
      <c r="BB120" s="253">
        <f>SUM(BB101:BB119)</f>
        <v>0</v>
      </c>
      <c r="BC120" s="253">
        <f>SUM(BC101:BC119)</f>
        <v>0</v>
      </c>
      <c r="BD120" s="253">
        <f>SUM(BD101:BD119)</f>
        <v>0</v>
      </c>
      <c r="BE120" s="253">
        <f>SUM(BE101:BE119)</f>
        <v>0</v>
      </c>
    </row>
    <row r="121" spans="1:80">
      <c r="A121" s="215" t="s">
        <v>87</v>
      </c>
      <c r="B121" s="216" t="s">
        <v>190</v>
      </c>
      <c r="C121" s="217" t="s">
        <v>191</v>
      </c>
      <c r="D121" s="218"/>
      <c r="E121" s="219"/>
      <c r="F121" s="219"/>
      <c r="G121" s="220"/>
      <c r="H121" s="221"/>
      <c r="I121" s="222"/>
      <c r="J121" s="223"/>
      <c r="K121" s="224"/>
      <c r="O121" s="225">
        <v>1</v>
      </c>
    </row>
    <row r="122" spans="1:80">
      <c r="A122" s="226">
        <v>18</v>
      </c>
      <c r="B122" s="227" t="s">
        <v>193</v>
      </c>
      <c r="C122" s="228" t="s">
        <v>194</v>
      </c>
      <c r="D122" s="229" t="s">
        <v>195</v>
      </c>
      <c r="E122" s="230">
        <v>197.01843</v>
      </c>
      <c r="F122" s="545"/>
      <c r="G122" s="231">
        <f>E122*F122</f>
        <v>0</v>
      </c>
      <c r="H122" s="232">
        <v>0</v>
      </c>
      <c r="I122" s="233">
        <f>E122*H122</f>
        <v>0</v>
      </c>
      <c r="J122" s="232"/>
      <c r="K122" s="233">
        <f>E122*J122</f>
        <v>0</v>
      </c>
      <c r="O122" s="225">
        <v>2</v>
      </c>
      <c r="AA122" s="198">
        <v>7</v>
      </c>
      <c r="AB122" s="198">
        <v>1</v>
      </c>
      <c r="AC122" s="198">
        <v>2</v>
      </c>
      <c r="AZ122" s="198">
        <v>1</v>
      </c>
      <c r="BA122" s="198">
        <f>IF(AZ122=1,G122,0)</f>
        <v>0</v>
      </c>
      <c r="BB122" s="198">
        <f>IF(AZ122=2,G122,0)</f>
        <v>0</v>
      </c>
      <c r="BC122" s="198">
        <f>IF(AZ122=3,G122,0)</f>
        <v>0</v>
      </c>
      <c r="BD122" s="198">
        <f>IF(AZ122=4,G122,0)</f>
        <v>0</v>
      </c>
      <c r="BE122" s="198">
        <f>IF(AZ122=5,G122,0)</f>
        <v>0</v>
      </c>
      <c r="CA122" s="225">
        <v>7</v>
      </c>
      <c r="CB122" s="225">
        <v>1</v>
      </c>
    </row>
    <row r="123" spans="1:80">
      <c r="A123" s="244"/>
      <c r="B123" s="245" t="s">
        <v>90</v>
      </c>
      <c r="C123" s="246" t="s">
        <v>192</v>
      </c>
      <c r="D123" s="247"/>
      <c r="E123" s="248"/>
      <c r="F123" s="249"/>
      <c r="G123" s="250">
        <f>SUM(G121:G122)</f>
        <v>0</v>
      </c>
      <c r="H123" s="251"/>
      <c r="I123" s="252">
        <f>SUM(I121:I122)</f>
        <v>0</v>
      </c>
      <c r="J123" s="251"/>
      <c r="K123" s="252">
        <f>SUM(K121:K122)</f>
        <v>0</v>
      </c>
      <c r="O123" s="225">
        <v>4</v>
      </c>
      <c r="BA123" s="253">
        <f>SUM(BA121:BA122)</f>
        <v>0</v>
      </c>
      <c r="BB123" s="253">
        <f>SUM(BB121:BB122)</f>
        <v>0</v>
      </c>
      <c r="BC123" s="253">
        <f>SUM(BC121:BC122)</f>
        <v>0</v>
      </c>
      <c r="BD123" s="253">
        <f>SUM(BD121:BD122)</f>
        <v>0</v>
      </c>
      <c r="BE123" s="253">
        <f>SUM(BE121:BE122)</f>
        <v>0</v>
      </c>
    </row>
    <row r="124" spans="1:80">
      <c r="A124" s="215" t="s">
        <v>87</v>
      </c>
      <c r="B124" s="216" t="s">
        <v>196</v>
      </c>
      <c r="C124" s="217" t="s">
        <v>197</v>
      </c>
      <c r="D124" s="218"/>
      <c r="E124" s="219"/>
      <c r="F124" s="219"/>
      <c r="G124" s="220"/>
      <c r="H124" s="221"/>
      <c r="I124" s="222"/>
      <c r="J124" s="223"/>
      <c r="K124" s="224"/>
      <c r="O124" s="225">
        <v>1</v>
      </c>
    </row>
    <row r="125" spans="1:80" ht="22.5">
      <c r="A125" s="226">
        <v>19</v>
      </c>
      <c r="B125" s="227" t="s">
        <v>199</v>
      </c>
      <c r="C125" s="228" t="s">
        <v>200</v>
      </c>
      <c r="D125" s="229" t="s">
        <v>123</v>
      </c>
      <c r="E125" s="230">
        <v>32</v>
      </c>
      <c r="F125" s="545"/>
      <c r="G125" s="231">
        <f>E125*F125</f>
        <v>0</v>
      </c>
      <c r="H125" s="232">
        <v>0</v>
      </c>
      <c r="I125" s="233">
        <f>E125*H125</f>
        <v>0</v>
      </c>
      <c r="J125" s="232">
        <v>-3.2480000000000002E-2</v>
      </c>
      <c r="K125" s="233">
        <f>E125*J125</f>
        <v>-1.0393600000000001</v>
      </c>
      <c r="O125" s="225">
        <v>2</v>
      </c>
      <c r="AA125" s="198">
        <v>1</v>
      </c>
      <c r="AB125" s="198">
        <v>7</v>
      </c>
      <c r="AC125" s="198">
        <v>7</v>
      </c>
      <c r="AZ125" s="198">
        <v>2</v>
      </c>
      <c r="BA125" s="198">
        <f>IF(AZ125=1,G125,0)</f>
        <v>0</v>
      </c>
      <c r="BB125" s="198">
        <f>IF(AZ125=2,G125,0)</f>
        <v>0</v>
      </c>
      <c r="BC125" s="198">
        <f>IF(AZ125=3,G125,0)</f>
        <v>0</v>
      </c>
      <c r="BD125" s="198">
        <f>IF(AZ125=4,G125,0)</f>
        <v>0</v>
      </c>
      <c r="BE125" s="198">
        <f>IF(AZ125=5,G125,0)</f>
        <v>0</v>
      </c>
      <c r="CA125" s="225">
        <v>1</v>
      </c>
      <c r="CB125" s="225">
        <v>7</v>
      </c>
    </row>
    <row r="126" spans="1:80">
      <c r="A126" s="234"/>
      <c r="B126" s="235"/>
      <c r="C126" s="593" t="s">
        <v>201</v>
      </c>
      <c r="D126" s="594"/>
      <c r="E126" s="594"/>
      <c r="F126" s="594"/>
      <c r="G126" s="595"/>
      <c r="I126" s="236"/>
      <c r="K126" s="236"/>
      <c r="L126" s="237" t="s">
        <v>201</v>
      </c>
      <c r="O126" s="225">
        <v>3</v>
      </c>
    </row>
    <row r="127" spans="1:80">
      <c r="A127" s="234"/>
      <c r="B127" s="235"/>
      <c r="C127" s="593" t="s">
        <v>202</v>
      </c>
      <c r="D127" s="594"/>
      <c r="E127" s="594"/>
      <c r="F127" s="594"/>
      <c r="G127" s="595"/>
      <c r="I127" s="236"/>
      <c r="K127" s="236"/>
      <c r="L127" s="237" t="s">
        <v>202</v>
      </c>
      <c r="O127" s="225">
        <v>3</v>
      </c>
    </row>
    <row r="128" spans="1:80">
      <c r="A128" s="234"/>
      <c r="B128" s="235"/>
      <c r="C128" s="593" t="s">
        <v>203</v>
      </c>
      <c r="D128" s="594"/>
      <c r="E128" s="594"/>
      <c r="F128" s="594"/>
      <c r="G128" s="595"/>
      <c r="I128" s="236"/>
      <c r="K128" s="236"/>
      <c r="L128" s="237" t="s">
        <v>203</v>
      </c>
      <c r="O128" s="225">
        <v>3</v>
      </c>
    </row>
    <row r="129" spans="1:80">
      <c r="A129" s="234"/>
      <c r="B129" s="238"/>
      <c r="C129" s="591" t="s">
        <v>102</v>
      </c>
      <c r="D129" s="592"/>
      <c r="E129" s="239">
        <v>0</v>
      </c>
      <c r="F129" s="240"/>
      <c r="G129" s="241"/>
      <c r="H129" s="242"/>
      <c r="I129" s="236"/>
      <c r="J129" s="243"/>
      <c r="K129" s="236"/>
      <c r="M129" s="237" t="s">
        <v>102</v>
      </c>
      <c r="O129" s="225"/>
    </row>
    <row r="130" spans="1:80">
      <c r="A130" s="234"/>
      <c r="B130" s="238"/>
      <c r="C130" s="591" t="s">
        <v>103</v>
      </c>
      <c r="D130" s="592"/>
      <c r="E130" s="239">
        <v>0</v>
      </c>
      <c r="F130" s="240"/>
      <c r="G130" s="241"/>
      <c r="H130" s="242"/>
      <c r="I130" s="236"/>
      <c r="J130" s="243"/>
      <c r="K130" s="236"/>
      <c r="M130" s="237" t="s">
        <v>103</v>
      </c>
      <c r="O130" s="225"/>
    </row>
    <row r="131" spans="1:80">
      <c r="A131" s="234"/>
      <c r="B131" s="238"/>
      <c r="C131" s="591" t="s">
        <v>204</v>
      </c>
      <c r="D131" s="592"/>
      <c r="E131" s="239">
        <v>32</v>
      </c>
      <c r="F131" s="240"/>
      <c r="G131" s="241"/>
      <c r="H131" s="242"/>
      <c r="I131" s="236"/>
      <c r="J131" s="243"/>
      <c r="K131" s="236"/>
      <c r="M131" s="237" t="s">
        <v>204</v>
      </c>
      <c r="O131" s="225"/>
    </row>
    <row r="132" spans="1:80" ht="22.5">
      <c r="A132" s="226">
        <v>20</v>
      </c>
      <c r="B132" s="227" t="s">
        <v>205</v>
      </c>
      <c r="C132" s="228" t="s">
        <v>206</v>
      </c>
      <c r="D132" s="229" t="s">
        <v>123</v>
      </c>
      <c r="E132" s="230">
        <v>30</v>
      </c>
      <c r="F132" s="545"/>
      <c r="G132" s="231">
        <f>E132*F132</f>
        <v>0</v>
      </c>
      <c r="H132" s="232">
        <v>0</v>
      </c>
      <c r="I132" s="233">
        <f>E132*H132</f>
        <v>0</v>
      </c>
      <c r="J132" s="232">
        <v>-0.10895000000000001</v>
      </c>
      <c r="K132" s="233">
        <f>E132*J132</f>
        <v>-3.2685</v>
      </c>
      <c r="O132" s="225">
        <v>2</v>
      </c>
      <c r="AA132" s="198">
        <v>1</v>
      </c>
      <c r="AB132" s="198">
        <v>7</v>
      </c>
      <c r="AC132" s="198">
        <v>7</v>
      </c>
      <c r="AZ132" s="198">
        <v>2</v>
      </c>
      <c r="BA132" s="198">
        <f>IF(AZ132=1,G132,0)</f>
        <v>0</v>
      </c>
      <c r="BB132" s="198">
        <f>IF(AZ132=2,G132,0)</f>
        <v>0</v>
      </c>
      <c r="BC132" s="198">
        <f>IF(AZ132=3,G132,0)</f>
        <v>0</v>
      </c>
      <c r="BD132" s="198">
        <f>IF(AZ132=4,G132,0)</f>
        <v>0</v>
      </c>
      <c r="BE132" s="198">
        <f>IF(AZ132=5,G132,0)</f>
        <v>0</v>
      </c>
      <c r="CA132" s="225">
        <v>1</v>
      </c>
      <c r="CB132" s="225">
        <v>7</v>
      </c>
    </row>
    <row r="133" spans="1:80">
      <c r="A133" s="234"/>
      <c r="B133" s="235"/>
      <c r="C133" s="593" t="s">
        <v>201</v>
      </c>
      <c r="D133" s="594"/>
      <c r="E133" s="594"/>
      <c r="F133" s="594"/>
      <c r="G133" s="595"/>
      <c r="I133" s="236"/>
      <c r="K133" s="236"/>
      <c r="L133" s="237" t="s">
        <v>201</v>
      </c>
      <c r="O133" s="225">
        <v>3</v>
      </c>
    </row>
    <row r="134" spans="1:80">
      <c r="A134" s="234"/>
      <c r="B134" s="235"/>
      <c r="C134" s="593" t="s">
        <v>202</v>
      </c>
      <c r="D134" s="594"/>
      <c r="E134" s="594"/>
      <c r="F134" s="594"/>
      <c r="G134" s="595"/>
      <c r="I134" s="236"/>
      <c r="K134" s="236"/>
      <c r="L134" s="237" t="s">
        <v>202</v>
      </c>
      <c r="O134" s="225">
        <v>3</v>
      </c>
    </row>
    <row r="135" spans="1:80">
      <c r="A135" s="234"/>
      <c r="B135" s="235"/>
      <c r="C135" s="593" t="s">
        <v>207</v>
      </c>
      <c r="D135" s="594"/>
      <c r="E135" s="594"/>
      <c r="F135" s="594"/>
      <c r="G135" s="595"/>
      <c r="I135" s="236"/>
      <c r="K135" s="236"/>
      <c r="L135" s="237" t="s">
        <v>207</v>
      </c>
      <c r="O135" s="225">
        <v>3</v>
      </c>
    </row>
    <row r="136" spans="1:80">
      <c r="A136" s="234"/>
      <c r="B136" s="238"/>
      <c r="C136" s="591" t="s">
        <v>102</v>
      </c>
      <c r="D136" s="592"/>
      <c r="E136" s="239">
        <v>0</v>
      </c>
      <c r="F136" s="240"/>
      <c r="G136" s="241"/>
      <c r="H136" s="242"/>
      <c r="I136" s="236"/>
      <c r="J136" s="243"/>
      <c r="K136" s="236"/>
      <c r="M136" s="237" t="s">
        <v>102</v>
      </c>
      <c r="O136" s="225"/>
    </row>
    <row r="137" spans="1:80">
      <c r="A137" s="234"/>
      <c r="B137" s="238"/>
      <c r="C137" s="591" t="s">
        <v>103</v>
      </c>
      <c r="D137" s="592"/>
      <c r="E137" s="239">
        <v>0</v>
      </c>
      <c r="F137" s="240"/>
      <c r="G137" s="241"/>
      <c r="H137" s="242"/>
      <c r="I137" s="236"/>
      <c r="J137" s="243"/>
      <c r="K137" s="236"/>
      <c r="M137" s="237" t="s">
        <v>103</v>
      </c>
      <c r="O137" s="225"/>
    </row>
    <row r="138" spans="1:80">
      <c r="A138" s="234"/>
      <c r="B138" s="238"/>
      <c r="C138" s="591" t="s">
        <v>208</v>
      </c>
      <c r="D138" s="592"/>
      <c r="E138" s="239">
        <v>30</v>
      </c>
      <c r="F138" s="240"/>
      <c r="G138" s="241"/>
      <c r="H138" s="242"/>
      <c r="I138" s="236"/>
      <c r="J138" s="243"/>
      <c r="K138" s="236"/>
      <c r="M138" s="237" t="s">
        <v>208</v>
      </c>
      <c r="O138" s="225"/>
    </row>
    <row r="139" spans="1:80">
      <c r="A139" s="244"/>
      <c r="B139" s="245" t="s">
        <v>90</v>
      </c>
      <c r="C139" s="246" t="s">
        <v>198</v>
      </c>
      <c r="D139" s="247"/>
      <c r="E139" s="248"/>
      <c r="F139" s="249"/>
      <c r="G139" s="250">
        <f>SUM(G124:G138)</f>
        <v>0</v>
      </c>
      <c r="H139" s="251"/>
      <c r="I139" s="252">
        <f>SUM(I124:I138)</f>
        <v>0</v>
      </c>
      <c r="J139" s="251"/>
      <c r="K139" s="252">
        <f>SUM(K124:K138)</f>
        <v>-4.3078599999999998</v>
      </c>
      <c r="O139" s="225">
        <v>4</v>
      </c>
      <c r="BA139" s="253">
        <f>SUM(BA124:BA138)</f>
        <v>0</v>
      </c>
      <c r="BB139" s="253">
        <f>SUM(BB124:BB138)</f>
        <v>0</v>
      </c>
      <c r="BC139" s="253">
        <f>SUM(BC124:BC138)</f>
        <v>0</v>
      </c>
      <c r="BD139" s="253">
        <f>SUM(BD124:BD138)</f>
        <v>0</v>
      </c>
      <c r="BE139" s="253">
        <f>SUM(BE124:BE138)</f>
        <v>0</v>
      </c>
    </row>
    <row r="140" spans="1:80">
      <c r="A140" s="215" t="s">
        <v>87</v>
      </c>
      <c r="B140" s="216" t="s">
        <v>209</v>
      </c>
      <c r="C140" s="217" t="s">
        <v>210</v>
      </c>
      <c r="D140" s="218"/>
      <c r="E140" s="219"/>
      <c r="F140" s="219"/>
      <c r="G140" s="220"/>
      <c r="H140" s="221"/>
      <c r="I140" s="222"/>
      <c r="J140" s="223"/>
      <c r="K140" s="224"/>
      <c r="O140" s="225">
        <v>1</v>
      </c>
    </row>
    <row r="141" spans="1:80">
      <c r="A141" s="226">
        <v>21</v>
      </c>
      <c r="B141" s="227" t="s">
        <v>212</v>
      </c>
      <c r="C141" s="228" t="s">
        <v>213</v>
      </c>
      <c r="D141" s="229" t="s">
        <v>195</v>
      </c>
      <c r="E141" s="230">
        <v>1064.7878599999999</v>
      </c>
      <c r="F141" s="545"/>
      <c r="G141" s="231">
        <f>E141*F141</f>
        <v>0</v>
      </c>
      <c r="H141" s="232">
        <v>0</v>
      </c>
      <c r="I141" s="233">
        <f>E141*H141</f>
        <v>0</v>
      </c>
      <c r="J141" s="232"/>
      <c r="K141" s="233">
        <f>E141*J141</f>
        <v>0</v>
      </c>
      <c r="O141" s="225">
        <v>2</v>
      </c>
      <c r="AA141" s="198">
        <v>8</v>
      </c>
      <c r="AB141" s="198">
        <v>0</v>
      </c>
      <c r="AC141" s="198">
        <v>3</v>
      </c>
      <c r="AZ141" s="198">
        <v>1</v>
      </c>
      <c r="BA141" s="198">
        <f>IF(AZ141=1,G141,0)</f>
        <v>0</v>
      </c>
      <c r="BB141" s="198">
        <f>IF(AZ141=2,G141,0)</f>
        <v>0</v>
      </c>
      <c r="BC141" s="198">
        <f>IF(AZ141=3,G141,0)</f>
        <v>0</v>
      </c>
      <c r="BD141" s="198">
        <f>IF(AZ141=4,G141,0)</f>
        <v>0</v>
      </c>
      <c r="BE141" s="198">
        <f>IF(AZ141=5,G141,0)</f>
        <v>0</v>
      </c>
      <c r="CA141" s="225">
        <v>8</v>
      </c>
      <c r="CB141" s="225">
        <v>0</v>
      </c>
    </row>
    <row r="142" spans="1:80">
      <c r="A142" s="234"/>
      <c r="B142" s="235"/>
      <c r="C142" s="593" t="s">
        <v>214</v>
      </c>
      <c r="D142" s="594"/>
      <c r="E142" s="594"/>
      <c r="F142" s="594"/>
      <c r="G142" s="595"/>
      <c r="I142" s="236"/>
      <c r="K142" s="236"/>
      <c r="L142" s="237" t="s">
        <v>214</v>
      </c>
      <c r="O142" s="225">
        <v>3</v>
      </c>
    </row>
    <row r="143" spans="1:80">
      <c r="A143" s="226">
        <v>22</v>
      </c>
      <c r="B143" s="227" t="s">
        <v>215</v>
      </c>
      <c r="C143" s="228" t="s">
        <v>216</v>
      </c>
      <c r="D143" s="229" t="s">
        <v>195</v>
      </c>
      <c r="E143" s="230">
        <v>1064.7878599999999</v>
      </c>
      <c r="F143" s="545"/>
      <c r="G143" s="231">
        <f>E143*F143</f>
        <v>0</v>
      </c>
      <c r="H143" s="232">
        <v>0</v>
      </c>
      <c r="I143" s="233">
        <f>E143*H143</f>
        <v>0</v>
      </c>
      <c r="J143" s="232"/>
      <c r="K143" s="233">
        <f>E143*J143</f>
        <v>0</v>
      </c>
      <c r="O143" s="225">
        <v>2</v>
      </c>
      <c r="AA143" s="198">
        <v>8</v>
      </c>
      <c r="AB143" s="198">
        <v>0</v>
      </c>
      <c r="AC143" s="198">
        <v>3</v>
      </c>
      <c r="AZ143" s="198">
        <v>1</v>
      </c>
      <c r="BA143" s="198">
        <f>IF(AZ143=1,G143,0)</f>
        <v>0</v>
      </c>
      <c r="BB143" s="198">
        <f>IF(AZ143=2,G143,0)</f>
        <v>0</v>
      </c>
      <c r="BC143" s="198">
        <f>IF(AZ143=3,G143,0)</f>
        <v>0</v>
      </c>
      <c r="BD143" s="198">
        <f>IF(AZ143=4,G143,0)</f>
        <v>0</v>
      </c>
      <c r="BE143" s="198">
        <f>IF(AZ143=5,G143,0)</f>
        <v>0</v>
      </c>
      <c r="CA143" s="225">
        <v>8</v>
      </c>
      <c r="CB143" s="225">
        <v>0</v>
      </c>
    </row>
    <row r="144" spans="1:80">
      <c r="A144" s="244"/>
      <c r="B144" s="245" t="s">
        <v>90</v>
      </c>
      <c r="C144" s="246" t="s">
        <v>211</v>
      </c>
      <c r="D144" s="247"/>
      <c r="E144" s="248"/>
      <c r="F144" s="249"/>
      <c r="G144" s="250">
        <f>SUM(G140:G143)</f>
        <v>0</v>
      </c>
      <c r="H144" s="251"/>
      <c r="I144" s="252">
        <f>SUM(I140:I143)</f>
        <v>0</v>
      </c>
      <c r="J144" s="251"/>
      <c r="K144" s="252">
        <f>SUM(K140:K143)</f>
        <v>0</v>
      </c>
      <c r="O144" s="225">
        <v>4</v>
      </c>
      <c r="BA144" s="253">
        <f>SUM(BA140:BA143)</f>
        <v>0</v>
      </c>
      <c r="BB144" s="253">
        <f>SUM(BB140:BB143)</f>
        <v>0</v>
      </c>
      <c r="BC144" s="253">
        <f>SUM(BC140:BC143)</f>
        <v>0</v>
      </c>
      <c r="BD144" s="253">
        <f>SUM(BD140:BD143)</f>
        <v>0</v>
      </c>
      <c r="BE144" s="253">
        <f>SUM(BE140:BE143)</f>
        <v>0</v>
      </c>
    </row>
    <row r="145" spans="5:5">
      <c r="E145" s="198"/>
    </row>
    <row r="146" spans="5:5">
      <c r="E146" s="198"/>
    </row>
    <row r="147" spans="5:5">
      <c r="E147" s="198"/>
    </row>
    <row r="148" spans="5:5">
      <c r="E148" s="198"/>
    </row>
    <row r="149" spans="5:5">
      <c r="E149" s="198"/>
    </row>
    <row r="150" spans="5:5">
      <c r="E150" s="198"/>
    </row>
    <row r="151" spans="5:5">
      <c r="E151" s="198"/>
    </row>
    <row r="152" spans="5:5">
      <c r="E152" s="198"/>
    </row>
    <row r="153" spans="5:5">
      <c r="E153" s="198"/>
    </row>
    <row r="154" spans="5:5">
      <c r="E154" s="198"/>
    </row>
    <row r="155" spans="5:5">
      <c r="E155" s="198"/>
    </row>
    <row r="156" spans="5:5">
      <c r="E156" s="198"/>
    </row>
    <row r="157" spans="5:5">
      <c r="E157" s="198"/>
    </row>
    <row r="158" spans="5:5">
      <c r="E158" s="198"/>
    </row>
    <row r="159" spans="5:5">
      <c r="E159" s="198"/>
    </row>
    <row r="160" spans="5:5">
      <c r="E160" s="198"/>
    </row>
    <row r="161" spans="1:7">
      <c r="E161" s="198"/>
    </row>
    <row r="162" spans="1:7">
      <c r="E162" s="198"/>
    </row>
    <row r="163" spans="1:7">
      <c r="E163" s="198"/>
    </row>
    <row r="164" spans="1:7">
      <c r="E164" s="198"/>
    </row>
    <row r="165" spans="1:7">
      <c r="E165" s="198"/>
    </row>
    <row r="166" spans="1:7">
      <c r="E166" s="198"/>
    </row>
    <row r="167" spans="1:7">
      <c r="E167" s="198"/>
    </row>
    <row r="168" spans="1:7">
      <c r="A168" s="243"/>
      <c r="B168" s="243"/>
      <c r="C168" s="243"/>
      <c r="D168" s="243"/>
      <c r="E168" s="243"/>
      <c r="F168" s="243"/>
      <c r="G168" s="243"/>
    </row>
    <row r="169" spans="1:7">
      <c r="A169" s="243"/>
      <c r="B169" s="243"/>
      <c r="C169" s="243"/>
      <c r="D169" s="243"/>
      <c r="E169" s="243"/>
      <c r="F169" s="243"/>
      <c r="G169" s="243"/>
    </row>
    <row r="170" spans="1:7">
      <c r="A170" s="243"/>
      <c r="B170" s="243"/>
      <c r="C170" s="243"/>
      <c r="D170" s="243"/>
      <c r="E170" s="243"/>
      <c r="F170" s="243"/>
      <c r="G170" s="243"/>
    </row>
    <row r="171" spans="1:7">
      <c r="A171" s="243"/>
      <c r="B171" s="243"/>
      <c r="C171" s="243"/>
      <c r="D171" s="243"/>
      <c r="E171" s="243"/>
      <c r="F171" s="243"/>
      <c r="G171" s="243"/>
    </row>
    <row r="172" spans="1:7">
      <c r="E172" s="198"/>
    </row>
    <row r="173" spans="1:7">
      <c r="E173" s="198"/>
    </row>
    <row r="174" spans="1:7">
      <c r="E174" s="198"/>
    </row>
    <row r="175" spans="1:7">
      <c r="E175" s="198"/>
    </row>
    <row r="176" spans="1:7">
      <c r="E176" s="198"/>
    </row>
    <row r="177" spans="5:5">
      <c r="E177" s="198"/>
    </row>
    <row r="178" spans="5:5">
      <c r="E178" s="198"/>
    </row>
    <row r="179" spans="5:5">
      <c r="E179" s="198"/>
    </row>
    <row r="180" spans="5:5">
      <c r="E180" s="198"/>
    </row>
    <row r="181" spans="5:5">
      <c r="E181" s="198"/>
    </row>
    <row r="182" spans="5:5">
      <c r="E182" s="198"/>
    </row>
    <row r="183" spans="5:5">
      <c r="E183" s="198"/>
    </row>
    <row r="184" spans="5:5">
      <c r="E184" s="198"/>
    </row>
    <row r="185" spans="5:5">
      <c r="E185" s="198"/>
    </row>
    <row r="186" spans="5:5">
      <c r="E186" s="198"/>
    </row>
    <row r="187" spans="5:5">
      <c r="E187" s="198"/>
    </row>
    <row r="188" spans="5:5">
      <c r="E188" s="198"/>
    </row>
    <row r="189" spans="5:5">
      <c r="E189" s="198"/>
    </row>
    <row r="190" spans="5:5">
      <c r="E190" s="198"/>
    </row>
    <row r="191" spans="5:5">
      <c r="E191" s="198"/>
    </row>
    <row r="192" spans="5:5">
      <c r="E192" s="198"/>
    </row>
    <row r="193" spans="1:7">
      <c r="E193" s="198"/>
    </row>
    <row r="194" spans="1:7">
      <c r="E194" s="198"/>
    </row>
    <row r="195" spans="1:7">
      <c r="E195" s="198"/>
    </row>
    <row r="196" spans="1:7">
      <c r="E196" s="198"/>
    </row>
    <row r="197" spans="1:7">
      <c r="E197" s="198"/>
    </row>
    <row r="198" spans="1:7">
      <c r="E198" s="198"/>
    </row>
    <row r="199" spans="1:7">
      <c r="E199" s="198"/>
    </row>
    <row r="200" spans="1:7">
      <c r="E200" s="198"/>
    </row>
    <row r="201" spans="1:7">
      <c r="E201" s="198"/>
    </row>
    <row r="202" spans="1:7">
      <c r="E202" s="198"/>
    </row>
    <row r="203" spans="1:7">
      <c r="A203" s="254"/>
      <c r="B203" s="254"/>
    </row>
    <row r="204" spans="1:7">
      <c r="A204" s="243"/>
      <c r="B204" s="243"/>
      <c r="C204" s="255"/>
      <c r="D204" s="255"/>
      <c r="E204" s="256"/>
      <c r="F204" s="255"/>
      <c r="G204" s="257"/>
    </row>
    <row r="205" spans="1:7">
      <c r="A205" s="258"/>
      <c r="B205" s="258"/>
      <c r="C205" s="243"/>
      <c r="D205" s="243"/>
      <c r="E205" s="259"/>
      <c r="F205" s="243"/>
      <c r="G205" s="243"/>
    </row>
    <row r="206" spans="1:7">
      <c r="A206" s="243"/>
      <c r="B206" s="243"/>
      <c r="C206" s="243"/>
      <c r="D206" s="243"/>
      <c r="E206" s="259"/>
      <c r="F206" s="243"/>
      <c r="G206" s="243"/>
    </row>
    <row r="207" spans="1:7">
      <c r="A207" s="243"/>
      <c r="B207" s="243"/>
      <c r="C207" s="243"/>
      <c r="D207" s="243"/>
      <c r="E207" s="259"/>
      <c r="F207" s="243"/>
      <c r="G207" s="243"/>
    </row>
    <row r="208" spans="1:7">
      <c r="A208" s="243"/>
      <c r="B208" s="243"/>
      <c r="C208" s="243"/>
      <c r="D208" s="243"/>
      <c r="E208" s="259"/>
      <c r="F208" s="243"/>
      <c r="G208" s="243"/>
    </row>
    <row r="209" spans="1:7">
      <c r="A209" s="243"/>
      <c r="B209" s="243"/>
      <c r="C209" s="243"/>
      <c r="D209" s="243"/>
      <c r="E209" s="259"/>
      <c r="F209" s="243"/>
      <c r="G209" s="243"/>
    </row>
    <row r="210" spans="1:7">
      <c r="A210" s="243"/>
      <c r="B210" s="243"/>
      <c r="C210" s="243"/>
      <c r="D210" s="243"/>
      <c r="E210" s="259"/>
      <c r="F210" s="243"/>
      <c r="G210" s="243"/>
    </row>
    <row r="211" spans="1:7">
      <c r="A211" s="243"/>
      <c r="B211" s="243"/>
      <c r="C211" s="243"/>
      <c r="D211" s="243"/>
      <c r="E211" s="259"/>
      <c r="F211" s="243"/>
      <c r="G211" s="243"/>
    </row>
    <row r="212" spans="1:7">
      <c r="A212" s="243"/>
      <c r="B212" s="243"/>
      <c r="C212" s="243"/>
      <c r="D212" s="243"/>
      <c r="E212" s="259"/>
      <c r="F212" s="243"/>
      <c r="G212" s="243"/>
    </row>
    <row r="213" spans="1:7">
      <c r="A213" s="243"/>
      <c r="B213" s="243"/>
      <c r="C213" s="243"/>
      <c r="D213" s="243"/>
      <c r="E213" s="259"/>
      <c r="F213" s="243"/>
      <c r="G213" s="243"/>
    </row>
    <row r="214" spans="1:7">
      <c r="A214" s="243"/>
      <c r="B214" s="243"/>
      <c r="C214" s="243"/>
      <c r="D214" s="243"/>
      <c r="E214" s="259"/>
      <c r="F214" s="243"/>
      <c r="G214" s="243"/>
    </row>
    <row r="215" spans="1:7">
      <c r="A215" s="243"/>
      <c r="B215" s="243"/>
      <c r="C215" s="243"/>
      <c r="D215" s="243"/>
      <c r="E215" s="259"/>
      <c r="F215" s="243"/>
      <c r="G215" s="243"/>
    </row>
    <row r="216" spans="1:7">
      <c r="A216" s="243"/>
      <c r="B216" s="243"/>
      <c r="C216" s="243"/>
      <c r="D216" s="243"/>
      <c r="E216" s="259"/>
      <c r="F216" s="243"/>
      <c r="G216" s="243"/>
    </row>
    <row r="217" spans="1:7">
      <c r="A217" s="243"/>
      <c r="B217" s="243"/>
      <c r="C217" s="243"/>
      <c r="D217" s="243"/>
      <c r="E217" s="259"/>
      <c r="F217" s="243"/>
      <c r="G217" s="243"/>
    </row>
  </sheetData>
  <sheetProtection algorithmName="SHA-512" hashValue="RTVZtRIzukrIEXO4Rnq5KY4xQRbUb8LR3HhixxkZTq7ywmp94UyF6WrTkY7k89qcLzbGfqPnQTdh2TxbW4lVYQ==" saltValue="E+J9hcFCsNiZecbJlZDcqA==" spinCount="100000" sheet="1" objects="1" scenarios="1" formatColumns="0"/>
  <mergeCells count="106">
    <mergeCell ref="C13:D13"/>
    <mergeCell ref="C15:D15"/>
    <mergeCell ref="C16:D16"/>
    <mergeCell ref="C17:D17"/>
    <mergeCell ref="C19:G19"/>
    <mergeCell ref="C20:G20"/>
    <mergeCell ref="A1:G1"/>
    <mergeCell ref="A3:B3"/>
    <mergeCell ref="A4:B4"/>
    <mergeCell ref="E4:G4"/>
    <mergeCell ref="C9:G9"/>
    <mergeCell ref="C10:G10"/>
    <mergeCell ref="C11:D11"/>
    <mergeCell ref="C12:D12"/>
    <mergeCell ref="C27:G27"/>
    <mergeCell ref="C28:D28"/>
    <mergeCell ref="C29:D29"/>
    <mergeCell ref="C30:D30"/>
    <mergeCell ref="C32:G32"/>
    <mergeCell ref="C33:G33"/>
    <mergeCell ref="C21:G21"/>
    <mergeCell ref="C22:G22"/>
    <mergeCell ref="C23:G23"/>
    <mergeCell ref="C24:G24"/>
    <mergeCell ref="C25:G25"/>
    <mergeCell ref="C26:G26"/>
    <mergeCell ref="C41:G41"/>
    <mergeCell ref="C42:D42"/>
    <mergeCell ref="C43:D43"/>
    <mergeCell ref="C44:D44"/>
    <mergeCell ref="C46:G46"/>
    <mergeCell ref="C47:D47"/>
    <mergeCell ref="C34:G34"/>
    <mergeCell ref="C35:G35"/>
    <mergeCell ref="C36:G36"/>
    <mergeCell ref="C37:D37"/>
    <mergeCell ref="C38:D38"/>
    <mergeCell ref="C39:D39"/>
    <mergeCell ref="C55:D55"/>
    <mergeCell ref="C57:G57"/>
    <mergeCell ref="C58:D58"/>
    <mergeCell ref="C59:D59"/>
    <mergeCell ref="C60:D60"/>
    <mergeCell ref="C62:G62"/>
    <mergeCell ref="C48:D48"/>
    <mergeCell ref="C49:D49"/>
    <mergeCell ref="C51:D51"/>
    <mergeCell ref="C52:D52"/>
    <mergeCell ref="C53:D53"/>
    <mergeCell ref="C54:D54"/>
    <mergeCell ref="C70:D70"/>
    <mergeCell ref="C72:D72"/>
    <mergeCell ref="C73:D73"/>
    <mergeCell ref="C74:D74"/>
    <mergeCell ref="C75:D75"/>
    <mergeCell ref="C76:D76"/>
    <mergeCell ref="C63:G63"/>
    <mergeCell ref="C64:D64"/>
    <mergeCell ref="C65:D65"/>
    <mergeCell ref="C66:D66"/>
    <mergeCell ref="C68:D68"/>
    <mergeCell ref="C69:D69"/>
    <mergeCell ref="C88:D88"/>
    <mergeCell ref="C89:D89"/>
    <mergeCell ref="C93:D93"/>
    <mergeCell ref="C94:D94"/>
    <mergeCell ref="C95:D95"/>
    <mergeCell ref="C97:D97"/>
    <mergeCell ref="C98:D98"/>
    <mergeCell ref="C99:D99"/>
    <mergeCell ref="C80:G80"/>
    <mergeCell ref="C81:G81"/>
    <mergeCell ref="C82:G82"/>
    <mergeCell ref="C83:G83"/>
    <mergeCell ref="C84:G84"/>
    <mergeCell ref="C85:D85"/>
    <mergeCell ref="C86:D86"/>
    <mergeCell ref="C87:D87"/>
    <mergeCell ref="C112:D112"/>
    <mergeCell ref="C113:D113"/>
    <mergeCell ref="C115:G115"/>
    <mergeCell ref="C116:G116"/>
    <mergeCell ref="C117:D117"/>
    <mergeCell ref="C118:D118"/>
    <mergeCell ref="C103:G103"/>
    <mergeCell ref="C104:G104"/>
    <mergeCell ref="C105:D105"/>
    <mergeCell ref="C106:D106"/>
    <mergeCell ref="C107:D107"/>
    <mergeCell ref="C109:G109"/>
    <mergeCell ref="C110:G110"/>
    <mergeCell ref="C111:D111"/>
    <mergeCell ref="C138:D138"/>
    <mergeCell ref="C142:G142"/>
    <mergeCell ref="C131:D131"/>
    <mergeCell ref="C133:G133"/>
    <mergeCell ref="C134:G134"/>
    <mergeCell ref="C135:G135"/>
    <mergeCell ref="C136:D136"/>
    <mergeCell ref="C137:D137"/>
    <mergeCell ref="C119:D119"/>
    <mergeCell ref="C126:G126"/>
    <mergeCell ref="C127:G127"/>
    <mergeCell ref="C128:G128"/>
    <mergeCell ref="C129:D129"/>
    <mergeCell ref="C130:D13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zoomScaleNormal="100" workbookViewId="0">
      <selection activeCell="C12" sqref="C12:E12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78" t="s">
        <v>28</v>
      </c>
      <c r="B1" s="79"/>
      <c r="C1" s="79"/>
      <c r="D1" s="79"/>
      <c r="E1" s="79"/>
      <c r="F1" s="79"/>
      <c r="G1" s="79"/>
    </row>
    <row r="2" spans="1:57" ht="12.75" customHeight="1">
      <c r="A2" s="80" t="s">
        <v>29</v>
      </c>
      <c r="B2" s="81"/>
      <c r="C2" s="82" t="s">
        <v>1364</v>
      </c>
      <c r="D2" s="82" t="s">
        <v>222</v>
      </c>
      <c r="E2" s="83"/>
      <c r="F2" s="84" t="s">
        <v>30</v>
      </c>
      <c r="G2" s="85" t="s">
        <v>224</v>
      </c>
    </row>
    <row r="3" spans="1:57" ht="3" hidden="1" customHeight="1">
      <c r="A3" s="86"/>
      <c r="B3" s="87"/>
      <c r="C3" s="88"/>
      <c r="D3" s="88"/>
      <c r="E3" s="89"/>
      <c r="F3" s="90"/>
      <c r="G3" s="91"/>
    </row>
    <row r="4" spans="1:57" ht="12" customHeight="1">
      <c r="A4" s="92" t="s">
        <v>31</v>
      </c>
      <c r="B4" s="87"/>
      <c r="C4" s="88"/>
      <c r="D4" s="88"/>
      <c r="E4" s="89"/>
      <c r="F4" s="90" t="s">
        <v>32</v>
      </c>
      <c r="G4" s="93"/>
    </row>
    <row r="5" spans="1:57" ht="12.95" customHeight="1">
      <c r="A5" s="94" t="s">
        <v>221</v>
      </c>
      <c r="B5" s="95"/>
      <c r="C5" s="96" t="s">
        <v>222</v>
      </c>
      <c r="D5" s="97"/>
      <c r="E5" s="95"/>
      <c r="F5" s="90" t="s">
        <v>33</v>
      </c>
      <c r="G5" s="91" t="s">
        <v>128</v>
      </c>
    </row>
    <row r="6" spans="1:57" ht="12.95" customHeight="1">
      <c r="A6" s="92" t="s">
        <v>34</v>
      </c>
      <c r="B6" s="87"/>
      <c r="C6" s="88"/>
      <c r="D6" s="88"/>
      <c r="E6" s="89"/>
      <c r="F6" s="98" t="s">
        <v>35</v>
      </c>
      <c r="G6" s="99">
        <v>0</v>
      </c>
      <c r="O6" s="100"/>
    </row>
    <row r="7" spans="1:57" ht="12.95" customHeight="1">
      <c r="A7" s="101"/>
      <c r="B7" s="102"/>
      <c r="C7" s="103" t="s">
        <v>91</v>
      </c>
      <c r="D7" s="104"/>
      <c r="E7" s="104"/>
      <c r="F7" s="105" t="s">
        <v>36</v>
      </c>
      <c r="G7" s="99">
        <f>IF(G6=0,,ROUND((F30+F32)/G6,1))</f>
        <v>0</v>
      </c>
    </row>
    <row r="8" spans="1:57">
      <c r="A8" s="106" t="s">
        <v>37</v>
      </c>
      <c r="B8" s="90"/>
      <c r="C8" s="609" t="s">
        <v>219</v>
      </c>
      <c r="D8" s="609"/>
      <c r="E8" s="610"/>
      <c r="F8" s="107" t="s">
        <v>38</v>
      </c>
      <c r="G8" s="108"/>
      <c r="H8" s="109"/>
      <c r="I8" s="110"/>
    </row>
    <row r="9" spans="1:57">
      <c r="A9" s="106" t="s">
        <v>39</v>
      </c>
      <c r="B9" s="90"/>
      <c r="C9" s="609"/>
      <c r="D9" s="609"/>
      <c r="E9" s="610"/>
      <c r="F9" s="90"/>
      <c r="G9" s="111"/>
      <c r="H9" s="112"/>
    </row>
    <row r="10" spans="1:57">
      <c r="A10" s="106" t="s">
        <v>40</v>
      </c>
      <c r="B10" s="90"/>
      <c r="C10" s="609" t="s">
        <v>218</v>
      </c>
      <c r="D10" s="609"/>
      <c r="E10" s="609"/>
      <c r="F10" s="113"/>
      <c r="G10" s="114"/>
      <c r="H10" s="115"/>
    </row>
    <row r="11" spans="1:57" ht="13.5" customHeight="1">
      <c r="A11" s="106" t="s">
        <v>41</v>
      </c>
      <c r="B11" s="90"/>
      <c r="C11" s="582" t="s">
        <v>217</v>
      </c>
      <c r="D11" s="582"/>
      <c r="E11" s="582"/>
      <c r="F11" s="116" t="s">
        <v>42</v>
      </c>
      <c r="G11" s="117"/>
      <c r="H11" s="112"/>
      <c r="BA11" s="118"/>
      <c r="BB11" s="118"/>
      <c r="BC11" s="118"/>
      <c r="BD11" s="118"/>
      <c r="BE11" s="118"/>
    </row>
    <row r="12" spans="1:57" ht="12.75" customHeight="1">
      <c r="A12" s="119" t="s">
        <v>43</v>
      </c>
      <c r="B12" s="87"/>
      <c r="C12" s="583"/>
      <c r="D12" s="583"/>
      <c r="E12" s="583"/>
      <c r="F12" s="120" t="s">
        <v>44</v>
      </c>
      <c r="G12" s="121"/>
      <c r="H12" s="112"/>
    </row>
    <row r="13" spans="1:57" ht="28.5" customHeight="1" thickBot="1">
      <c r="A13" s="122" t="s">
        <v>45</v>
      </c>
      <c r="B13" s="123"/>
      <c r="C13" s="123"/>
      <c r="D13" s="123"/>
      <c r="E13" s="124"/>
      <c r="F13" s="124"/>
      <c r="G13" s="125"/>
      <c r="H13" s="112"/>
    </row>
    <row r="14" spans="1:57" ht="17.25" customHeight="1" thickBot="1">
      <c r="A14" s="126" t="s">
        <v>46</v>
      </c>
      <c r="B14" s="127"/>
      <c r="C14" s="128"/>
      <c r="D14" s="129"/>
      <c r="E14" s="130"/>
      <c r="F14" s="130"/>
      <c r="G14" s="128"/>
    </row>
    <row r="15" spans="1:57" ht="15.95" customHeight="1">
      <c r="A15" s="131"/>
      <c r="B15" s="132" t="s">
        <v>47</v>
      </c>
      <c r="C15" s="133">
        <f>'SO02 Rek'!E36</f>
        <v>0</v>
      </c>
      <c r="D15" s="134"/>
      <c r="E15" s="135"/>
      <c r="F15" s="136"/>
      <c r="G15" s="133"/>
    </row>
    <row r="16" spans="1:57" ht="15.95" customHeight="1">
      <c r="A16" s="131" t="s">
        <v>48</v>
      </c>
      <c r="B16" s="132" t="s">
        <v>49</v>
      </c>
      <c r="C16" s="133">
        <f>'SO02 Rek'!F36</f>
        <v>0</v>
      </c>
      <c r="D16" s="86"/>
      <c r="E16" s="137"/>
      <c r="F16" s="138"/>
      <c r="G16" s="133"/>
    </row>
    <row r="17" spans="1:7" ht="15.95" customHeight="1">
      <c r="A17" s="131" t="s">
        <v>50</v>
      </c>
      <c r="B17" s="132" t="s">
        <v>51</v>
      </c>
      <c r="C17" s="133">
        <f>'SO02 Rek'!H36</f>
        <v>0</v>
      </c>
      <c r="D17" s="86"/>
      <c r="E17" s="137"/>
      <c r="F17" s="138"/>
      <c r="G17" s="133"/>
    </row>
    <row r="18" spans="1:7" ht="15.95" customHeight="1">
      <c r="A18" s="139" t="s">
        <v>52</v>
      </c>
      <c r="B18" s="140" t="s">
        <v>53</v>
      </c>
      <c r="C18" s="133">
        <f>'SO02 Rek'!G36</f>
        <v>0</v>
      </c>
      <c r="D18" s="86"/>
      <c r="E18" s="137"/>
      <c r="F18" s="138"/>
      <c r="G18" s="133"/>
    </row>
    <row r="19" spans="1:7" ht="15.95" customHeight="1">
      <c r="A19" s="141" t="s">
        <v>54</v>
      </c>
      <c r="B19" s="132"/>
      <c r="C19" s="133">
        <f>SUM(C15:C18)</f>
        <v>0</v>
      </c>
      <c r="D19" s="86"/>
      <c r="E19" s="137"/>
      <c r="F19" s="138"/>
      <c r="G19" s="133"/>
    </row>
    <row r="20" spans="1:7" ht="15.95" customHeight="1">
      <c r="A20" s="141"/>
      <c r="B20" s="132"/>
      <c r="C20" s="133"/>
      <c r="D20" s="86"/>
      <c r="E20" s="137"/>
      <c r="F20" s="138"/>
      <c r="G20" s="133"/>
    </row>
    <row r="21" spans="1:7" ht="15.95" customHeight="1">
      <c r="A21" s="141" t="s">
        <v>27</v>
      </c>
      <c r="B21" s="132"/>
      <c r="C21" s="133">
        <f>'SO02 Rek'!I36</f>
        <v>0</v>
      </c>
      <c r="D21" s="86"/>
      <c r="E21" s="137"/>
      <c r="F21" s="138"/>
      <c r="G21" s="133"/>
    </row>
    <row r="22" spans="1:7" ht="15.95" customHeight="1">
      <c r="A22" s="142" t="s">
        <v>55</v>
      </c>
      <c r="B22" s="112"/>
      <c r="C22" s="133">
        <f>C19+C21</f>
        <v>0</v>
      </c>
      <c r="D22" s="86"/>
      <c r="E22" s="137"/>
      <c r="F22" s="138"/>
      <c r="G22" s="133"/>
    </row>
    <row r="23" spans="1:7" ht="15.95" customHeight="1" thickBot="1">
      <c r="A23" s="607" t="s">
        <v>56</v>
      </c>
      <c r="B23" s="608"/>
      <c r="C23" s="143">
        <f>C22+G23</f>
        <v>0</v>
      </c>
      <c r="D23" s="144"/>
      <c r="E23" s="145"/>
      <c r="F23" s="146"/>
      <c r="G23" s="133"/>
    </row>
    <row r="24" spans="1:7">
      <c r="A24" s="147" t="s">
        <v>57</v>
      </c>
      <c r="B24" s="148"/>
      <c r="C24" s="149"/>
      <c r="D24" s="148" t="s">
        <v>58</v>
      </c>
      <c r="E24" s="148"/>
      <c r="F24" s="150" t="s">
        <v>59</v>
      </c>
      <c r="G24" s="151"/>
    </row>
    <row r="25" spans="1:7">
      <c r="A25" s="142" t="s">
        <v>60</v>
      </c>
      <c r="B25" s="112"/>
      <c r="C25" s="544"/>
      <c r="D25" s="112" t="s">
        <v>60</v>
      </c>
      <c r="E25" s="445"/>
      <c r="F25" s="153" t="s">
        <v>60</v>
      </c>
      <c r="G25" s="154"/>
    </row>
    <row r="26" spans="1:7" ht="37.5" customHeight="1">
      <c r="A26" s="142" t="s">
        <v>61</v>
      </c>
      <c r="B26" s="155"/>
      <c r="C26" s="544"/>
      <c r="D26" s="112" t="s">
        <v>61</v>
      </c>
      <c r="E26" s="445"/>
      <c r="F26" s="153" t="s">
        <v>61</v>
      </c>
      <c r="G26" s="154"/>
    </row>
    <row r="27" spans="1:7">
      <c r="A27" s="142"/>
      <c r="B27" s="156"/>
      <c r="C27" s="152"/>
      <c r="D27" s="112"/>
      <c r="F27" s="153"/>
      <c r="G27" s="154"/>
    </row>
    <row r="28" spans="1:7">
      <c r="A28" s="142" t="s">
        <v>62</v>
      </c>
      <c r="B28" s="112"/>
      <c r="C28" s="152"/>
      <c r="D28" s="153" t="s">
        <v>63</v>
      </c>
      <c r="E28" s="152"/>
      <c r="F28" s="157" t="s">
        <v>63</v>
      </c>
      <c r="G28" s="154"/>
    </row>
    <row r="29" spans="1:7" ht="69" customHeight="1">
      <c r="A29" s="142"/>
      <c r="B29" s="112"/>
      <c r="C29" s="158"/>
      <c r="D29" s="159"/>
      <c r="E29" s="158"/>
      <c r="F29" s="112"/>
      <c r="G29" s="154"/>
    </row>
    <row r="30" spans="1:7">
      <c r="A30" s="160" t="s">
        <v>11</v>
      </c>
      <c r="B30" s="161"/>
      <c r="C30" s="162">
        <v>21</v>
      </c>
      <c r="D30" s="161" t="s">
        <v>64</v>
      </c>
      <c r="E30" s="163"/>
      <c r="F30" s="602">
        <f>C23-F32</f>
        <v>0</v>
      </c>
      <c r="G30" s="603"/>
    </row>
    <row r="31" spans="1:7">
      <c r="A31" s="160" t="s">
        <v>65</v>
      </c>
      <c r="B31" s="161"/>
      <c r="C31" s="162">
        <f>C30</f>
        <v>21</v>
      </c>
      <c r="D31" s="161" t="s">
        <v>66</v>
      </c>
      <c r="E31" s="163"/>
      <c r="F31" s="602">
        <f>ROUND(PRODUCT(F30,C31/100),0)</f>
        <v>0</v>
      </c>
      <c r="G31" s="603"/>
    </row>
    <row r="32" spans="1:7">
      <c r="A32" s="160" t="s">
        <v>11</v>
      </c>
      <c r="B32" s="161"/>
      <c r="C32" s="162">
        <v>0</v>
      </c>
      <c r="D32" s="161" t="s">
        <v>66</v>
      </c>
      <c r="E32" s="163"/>
      <c r="F32" s="602">
        <v>0</v>
      </c>
      <c r="G32" s="603"/>
    </row>
    <row r="33" spans="1:8">
      <c r="A33" s="160" t="s">
        <v>65</v>
      </c>
      <c r="B33" s="164"/>
      <c r="C33" s="165">
        <f>C32</f>
        <v>0</v>
      </c>
      <c r="D33" s="161" t="s">
        <v>66</v>
      </c>
      <c r="E33" s="138"/>
      <c r="F33" s="602">
        <f>ROUND(PRODUCT(F32,C33/100),0)</f>
        <v>0</v>
      </c>
      <c r="G33" s="603"/>
    </row>
    <row r="34" spans="1:8" s="169" customFormat="1" ht="19.5" customHeight="1" thickBot="1">
      <c r="A34" s="166" t="s">
        <v>67</v>
      </c>
      <c r="B34" s="167"/>
      <c r="C34" s="167"/>
      <c r="D34" s="167"/>
      <c r="E34" s="168"/>
      <c r="F34" s="604">
        <f>ROUND(SUM(F30:F33),0)</f>
        <v>0</v>
      </c>
      <c r="G34" s="605"/>
    </row>
    <row r="36" spans="1:8">
      <c r="A36" s="2" t="s">
        <v>68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06"/>
      <c r="C37" s="606"/>
      <c r="D37" s="606"/>
      <c r="E37" s="606"/>
      <c r="F37" s="606"/>
      <c r="G37" s="606"/>
      <c r="H37" s="1" t="s">
        <v>1</v>
      </c>
    </row>
    <row r="38" spans="1:8" ht="12.75" customHeight="1">
      <c r="A38" s="170"/>
      <c r="B38" s="606"/>
      <c r="C38" s="606"/>
      <c r="D38" s="606"/>
      <c r="E38" s="606"/>
      <c r="F38" s="606"/>
      <c r="G38" s="606"/>
      <c r="H38" s="1" t="s">
        <v>1</v>
      </c>
    </row>
    <row r="39" spans="1:8">
      <c r="A39" s="170"/>
      <c r="B39" s="606"/>
      <c r="C39" s="606"/>
      <c r="D39" s="606"/>
      <c r="E39" s="606"/>
      <c r="F39" s="606"/>
      <c r="G39" s="606"/>
      <c r="H39" s="1" t="s">
        <v>1</v>
      </c>
    </row>
    <row r="40" spans="1:8">
      <c r="A40" s="170"/>
      <c r="B40" s="606"/>
      <c r="C40" s="606"/>
      <c r="D40" s="606"/>
      <c r="E40" s="606"/>
      <c r="F40" s="606"/>
      <c r="G40" s="606"/>
      <c r="H40" s="1" t="s">
        <v>1</v>
      </c>
    </row>
    <row r="41" spans="1:8">
      <c r="A41" s="170"/>
      <c r="B41" s="606"/>
      <c r="C41" s="606"/>
      <c r="D41" s="606"/>
      <c r="E41" s="606"/>
      <c r="F41" s="606"/>
      <c r="G41" s="606"/>
      <c r="H41" s="1" t="s">
        <v>1</v>
      </c>
    </row>
    <row r="42" spans="1:8">
      <c r="A42" s="170"/>
      <c r="B42" s="606"/>
      <c r="C42" s="606"/>
      <c r="D42" s="606"/>
      <c r="E42" s="606"/>
      <c r="F42" s="606"/>
      <c r="G42" s="606"/>
      <c r="H42" s="1" t="s">
        <v>1</v>
      </c>
    </row>
    <row r="43" spans="1:8">
      <c r="A43" s="170"/>
      <c r="B43" s="606"/>
      <c r="C43" s="606"/>
      <c r="D43" s="606"/>
      <c r="E43" s="606"/>
      <c r="F43" s="606"/>
      <c r="G43" s="606"/>
      <c r="H43" s="1" t="s">
        <v>1</v>
      </c>
    </row>
    <row r="44" spans="1:8" ht="12.75" customHeight="1">
      <c r="A44" s="170"/>
      <c r="B44" s="606"/>
      <c r="C44" s="606"/>
      <c r="D44" s="606"/>
      <c r="E44" s="606"/>
      <c r="F44" s="606"/>
      <c r="G44" s="606"/>
      <c r="H44" s="1" t="s">
        <v>1</v>
      </c>
    </row>
    <row r="45" spans="1:8" ht="12.75" customHeight="1">
      <c r="A45" s="170"/>
      <c r="B45" s="606"/>
      <c r="C45" s="606"/>
      <c r="D45" s="606"/>
      <c r="E45" s="606"/>
      <c r="F45" s="606"/>
      <c r="G45" s="606"/>
      <c r="H45" s="1" t="s">
        <v>1</v>
      </c>
    </row>
    <row r="46" spans="1:8">
      <c r="B46" s="601"/>
      <c r="C46" s="601"/>
      <c r="D46" s="601"/>
      <c r="E46" s="601"/>
      <c r="F46" s="601"/>
      <c r="G46" s="601"/>
    </row>
    <row r="47" spans="1:8">
      <c r="B47" s="601"/>
      <c r="C47" s="601"/>
      <c r="D47" s="601"/>
      <c r="E47" s="601"/>
      <c r="F47" s="601"/>
      <c r="G47" s="601"/>
    </row>
    <row r="48" spans="1:8">
      <c r="B48" s="601"/>
      <c r="C48" s="601"/>
      <c r="D48" s="601"/>
      <c r="E48" s="601"/>
      <c r="F48" s="601"/>
      <c r="G48" s="601"/>
    </row>
    <row r="49" spans="2:7">
      <c r="B49" s="601"/>
      <c r="C49" s="601"/>
      <c r="D49" s="601"/>
      <c r="E49" s="601"/>
      <c r="F49" s="601"/>
      <c r="G49" s="601"/>
    </row>
    <row r="50" spans="2:7">
      <c r="B50" s="601"/>
      <c r="C50" s="601"/>
      <c r="D50" s="601"/>
      <c r="E50" s="601"/>
      <c r="F50" s="601"/>
      <c r="G50" s="601"/>
    </row>
    <row r="51" spans="2:7">
      <c r="B51" s="601"/>
      <c r="C51" s="601"/>
      <c r="D51" s="601"/>
      <c r="E51" s="601"/>
      <c r="F51" s="601"/>
      <c r="G51" s="601"/>
    </row>
  </sheetData>
  <sheetProtection algorithmName="SHA-512" hashValue="E51ZBWOjxCJ3K7jds3COIuvV9ishA1JQAxbKBxgTjgdH+uUydmHJB35vhYV9si1+m7yzLds1TUPBX1j8i/hW/A==" saltValue="TfJouLwa3EVPUm6MOM8Q/g==" spinCount="100000" sheet="1" objects="1" scenarios="1" formatColumns="0"/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I88"/>
  <sheetViews>
    <sheetView topLeftCell="A16" workbookViewId="0">
      <selection activeCell="G42" sqref="G42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9" ht="13.5" thickTop="1">
      <c r="A1" s="584" t="s">
        <v>2</v>
      </c>
      <c r="B1" s="585"/>
      <c r="C1" s="171" t="s">
        <v>91</v>
      </c>
      <c r="D1" s="172"/>
      <c r="E1" s="173"/>
      <c r="F1" s="172"/>
      <c r="G1" s="174" t="s">
        <v>69</v>
      </c>
      <c r="H1" s="175" t="s">
        <v>1364</v>
      </c>
      <c r="I1" s="176"/>
    </row>
    <row r="2" spans="1:9" ht="13.5" thickBot="1">
      <c r="A2" s="586" t="s">
        <v>70</v>
      </c>
      <c r="B2" s="587"/>
      <c r="C2" s="177" t="s">
        <v>223</v>
      </c>
      <c r="D2" s="178"/>
      <c r="E2" s="179"/>
      <c r="F2" s="178"/>
      <c r="G2" s="588" t="s">
        <v>222</v>
      </c>
      <c r="H2" s="589"/>
      <c r="I2" s="590"/>
    </row>
    <row r="3" spans="1:9" ht="13.5" thickTop="1">
      <c r="F3" s="112"/>
    </row>
    <row r="4" spans="1:9" ht="19.5" customHeight="1">
      <c r="A4" s="180" t="s">
        <v>71</v>
      </c>
      <c r="B4" s="181"/>
      <c r="C4" s="181"/>
      <c r="D4" s="181"/>
      <c r="E4" s="182"/>
      <c r="F4" s="181"/>
      <c r="G4" s="181"/>
      <c r="H4" s="181"/>
      <c r="I4" s="181"/>
    </row>
    <row r="5" spans="1:9" ht="13.5" thickBot="1"/>
    <row r="6" spans="1:9" s="112" customFormat="1" ht="13.5" thickBot="1">
      <c r="A6" s="183"/>
      <c r="B6" s="184" t="s">
        <v>72</v>
      </c>
      <c r="C6" s="184"/>
      <c r="D6" s="185"/>
      <c r="E6" s="186" t="s">
        <v>23</v>
      </c>
      <c r="F6" s="187" t="s">
        <v>24</v>
      </c>
      <c r="G6" s="187" t="s">
        <v>25</v>
      </c>
      <c r="H6" s="187" t="s">
        <v>26</v>
      </c>
      <c r="I6" s="188" t="s">
        <v>27</v>
      </c>
    </row>
    <row r="7" spans="1:9" s="112" customFormat="1">
      <c r="A7" s="260" t="str">
        <f>'SO02 Pol'!B7</f>
        <v>1</v>
      </c>
      <c r="B7" s="59" t="str">
        <f>'SO02 Pol'!C7</f>
        <v>Zemní práce</v>
      </c>
      <c r="D7" s="189"/>
      <c r="E7" s="261">
        <f>'SO02 Pol'!BA66</f>
        <v>0</v>
      </c>
      <c r="F7" s="262">
        <f>'SO02 Pol'!BB66</f>
        <v>0</v>
      </c>
      <c r="G7" s="262">
        <f>'SO02 Pol'!BC66</f>
        <v>0</v>
      </c>
      <c r="H7" s="262">
        <f>'SO02 Pol'!BD66</f>
        <v>0</v>
      </c>
      <c r="I7" s="263">
        <f>'SO02 Pol'!BE66</f>
        <v>0</v>
      </c>
    </row>
    <row r="8" spans="1:9" s="112" customFormat="1">
      <c r="A8" s="260" t="str">
        <f>'SO02 Pol'!B67</f>
        <v>2</v>
      </c>
      <c r="B8" s="59" t="str">
        <f>'SO02 Pol'!C67</f>
        <v>Základy a zvláštní zakládání</v>
      </c>
      <c r="D8" s="189"/>
      <c r="E8" s="261">
        <f>'SO02 Pol'!BA174</f>
        <v>0</v>
      </c>
      <c r="F8" s="262">
        <f>'SO02 Pol'!BB174</f>
        <v>0</v>
      </c>
      <c r="G8" s="262">
        <f>'SO02 Pol'!BC174</f>
        <v>0</v>
      </c>
      <c r="H8" s="262">
        <f>'SO02 Pol'!BD174</f>
        <v>0</v>
      </c>
      <c r="I8" s="263">
        <f>'SO02 Pol'!BE174</f>
        <v>0</v>
      </c>
    </row>
    <row r="9" spans="1:9" s="112" customFormat="1">
      <c r="A9" s="260" t="str">
        <f>'SO02 Pol'!B175</f>
        <v>22</v>
      </c>
      <c r="B9" s="59" t="str">
        <f>'SO02 Pol'!C175</f>
        <v>Piloty</v>
      </c>
      <c r="D9" s="189"/>
      <c r="E9" s="261">
        <f>'SO02 Pol'!BA184</f>
        <v>0</v>
      </c>
      <c r="F9" s="262">
        <f>'SO02 Pol'!BB184</f>
        <v>0</v>
      </c>
      <c r="G9" s="262">
        <f>'SO02 Pol'!BC184</f>
        <v>0</v>
      </c>
      <c r="H9" s="262">
        <f>'SO02 Pol'!BD184</f>
        <v>0</v>
      </c>
      <c r="I9" s="263">
        <f>'SO02 Pol'!BE184</f>
        <v>0</v>
      </c>
    </row>
    <row r="10" spans="1:9" s="112" customFormat="1">
      <c r="A10" s="260" t="str">
        <f>'SO02 Pol'!B185</f>
        <v>3</v>
      </c>
      <c r="B10" s="59" t="str">
        <f>'SO02 Pol'!C185</f>
        <v>Svislé a kompletní konstrukce</v>
      </c>
      <c r="D10" s="189"/>
      <c r="E10" s="261">
        <f>'SO02 Pol'!BA262</f>
        <v>0</v>
      </c>
      <c r="F10" s="262">
        <f>'SO02 Pol'!BB262</f>
        <v>0</v>
      </c>
      <c r="G10" s="262">
        <f>'SO02 Pol'!BC262</f>
        <v>0</v>
      </c>
      <c r="H10" s="262">
        <f>'SO02 Pol'!BD262</f>
        <v>0</v>
      </c>
      <c r="I10" s="263">
        <f>'SO02 Pol'!BE262</f>
        <v>0</v>
      </c>
    </row>
    <row r="11" spans="1:9" s="112" customFormat="1">
      <c r="A11" s="260" t="str">
        <f>'SO02 Pol'!B263</f>
        <v>4</v>
      </c>
      <c r="B11" s="59" t="str">
        <f>'SO02 Pol'!C263</f>
        <v>Vodorovné konstrukce</v>
      </c>
      <c r="D11" s="189"/>
      <c r="E11" s="261">
        <f>'SO02 Pol'!BA269</f>
        <v>0</v>
      </c>
      <c r="F11" s="262">
        <f>'SO02 Pol'!BB269</f>
        <v>0</v>
      </c>
      <c r="G11" s="262">
        <f>'SO02 Pol'!BC269</f>
        <v>0</v>
      </c>
      <c r="H11" s="262">
        <f>'SO02 Pol'!BD269</f>
        <v>0</v>
      </c>
      <c r="I11" s="263">
        <f>'SO02 Pol'!BE269</f>
        <v>0</v>
      </c>
    </row>
    <row r="12" spans="1:9" s="112" customFormat="1">
      <c r="A12" s="260" t="str">
        <f>'SO02 Pol'!B270</f>
        <v>61</v>
      </c>
      <c r="B12" s="59" t="str">
        <f>'SO02 Pol'!C270</f>
        <v>Upravy povrchů vnitřní</v>
      </c>
      <c r="D12" s="189"/>
      <c r="E12" s="261">
        <f>'SO02 Pol'!BA298</f>
        <v>0</v>
      </c>
      <c r="F12" s="262">
        <f>'SO02 Pol'!BB298</f>
        <v>0</v>
      </c>
      <c r="G12" s="262">
        <f>'SO02 Pol'!BC298</f>
        <v>0</v>
      </c>
      <c r="H12" s="262">
        <f>'SO02 Pol'!BD298</f>
        <v>0</v>
      </c>
      <c r="I12" s="263">
        <f>'SO02 Pol'!BE298</f>
        <v>0</v>
      </c>
    </row>
    <row r="13" spans="1:9" s="112" customFormat="1">
      <c r="A13" s="260" t="str">
        <f>'SO02 Pol'!B299</f>
        <v>62</v>
      </c>
      <c r="B13" s="59" t="str">
        <f>'SO02 Pol'!C299</f>
        <v>Úpravy povrchů vnější</v>
      </c>
      <c r="D13" s="189"/>
      <c r="E13" s="261">
        <f>'SO02 Pol'!BA308</f>
        <v>0</v>
      </c>
      <c r="F13" s="262">
        <f>'SO02 Pol'!BB308</f>
        <v>0</v>
      </c>
      <c r="G13" s="262">
        <f>'SO02 Pol'!BC308</f>
        <v>0</v>
      </c>
      <c r="H13" s="262">
        <f>'SO02 Pol'!BD308</f>
        <v>0</v>
      </c>
      <c r="I13" s="263">
        <f>'SO02 Pol'!BE308</f>
        <v>0</v>
      </c>
    </row>
    <row r="14" spans="1:9" s="112" customFormat="1">
      <c r="A14" s="260" t="str">
        <f>'SO02 Pol'!B309</f>
        <v>63</v>
      </c>
      <c r="B14" s="59" t="str">
        <f>'SO02 Pol'!C309</f>
        <v>Podlahy a podlahové konstrukce</v>
      </c>
      <c r="D14" s="189"/>
      <c r="E14" s="261">
        <f>'SO02 Pol'!BA350</f>
        <v>0</v>
      </c>
      <c r="F14" s="262">
        <f>'SO02 Pol'!BB350</f>
        <v>0</v>
      </c>
      <c r="G14" s="262">
        <f>'SO02 Pol'!BC350</f>
        <v>0</v>
      </c>
      <c r="H14" s="262">
        <f>'SO02 Pol'!BD350</f>
        <v>0</v>
      </c>
      <c r="I14" s="263">
        <f>'SO02 Pol'!BE350</f>
        <v>0</v>
      </c>
    </row>
    <row r="15" spans="1:9" s="112" customFormat="1">
      <c r="A15" s="260" t="str">
        <f>'SO02 Pol'!B351</f>
        <v>94</v>
      </c>
      <c r="B15" s="59" t="str">
        <f>'SO02 Pol'!C351</f>
        <v>Lešení a stavební výtahy</v>
      </c>
      <c r="D15" s="189"/>
      <c r="E15" s="261">
        <f>'SO02 Pol'!BA362</f>
        <v>0</v>
      </c>
      <c r="F15" s="262">
        <f>'SO02 Pol'!BB362</f>
        <v>0</v>
      </c>
      <c r="G15" s="262">
        <f>'SO02 Pol'!BC362</f>
        <v>0</v>
      </c>
      <c r="H15" s="262">
        <f>'SO02 Pol'!BD362</f>
        <v>0</v>
      </c>
      <c r="I15" s="263">
        <f>'SO02 Pol'!BE362</f>
        <v>0</v>
      </c>
    </row>
    <row r="16" spans="1:9" s="112" customFormat="1">
      <c r="A16" s="260" t="str">
        <f>'SO02 Pol'!B363</f>
        <v>95</v>
      </c>
      <c r="B16" s="59" t="str">
        <f>'SO02 Pol'!C363</f>
        <v>Dokončovací konstrukce na pozemních stavbách</v>
      </c>
      <c r="D16" s="189"/>
      <c r="E16" s="261">
        <f>'SO02 Pol'!BA390</f>
        <v>0</v>
      </c>
      <c r="F16" s="262">
        <f>'SO02 Pol'!BB390</f>
        <v>0</v>
      </c>
      <c r="G16" s="262">
        <f>'SO02 Pol'!BC390</f>
        <v>0</v>
      </c>
      <c r="H16" s="262">
        <f>'SO02 Pol'!BD390</f>
        <v>0</v>
      </c>
      <c r="I16" s="263">
        <f>'SO02 Pol'!BE390</f>
        <v>0</v>
      </c>
    </row>
    <row r="17" spans="1:9" s="112" customFormat="1">
      <c r="A17" s="260" t="str">
        <f>'SO02 Pol'!B391</f>
        <v>96</v>
      </c>
      <c r="B17" s="59" t="str">
        <f>'SO02 Pol'!C391</f>
        <v>Bourání konstrukcí</v>
      </c>
      <c r="D17" s="189"/>
      <c r="E17" s="261">
        <f>'SO02 Pol'!BA415</f>
        <v>0</v>
      </c>
      <c r="F17" s="262">
        <f>'SO02 Pol'!BB415</f>
        <v>0</v>
      </c>
      <c r="G17" s="262">
        <f>'SO02 Pol'!BC415</f>
        <v>0</v>
      </c>
      <c r="H17" s="262">
        <f>'SO02 Pol'!BD415</f>
        <v>0</v>
      </c>
      <c r="I17" s="263">
        <f>'SO02 Pol'!BE415</f>
        <v>0</v>
      </c>
    </row>
    <row r="18" spans="1:9" s="112" customFormat="1">
      <c r="A18" s="260" t="str">
        <f>'SO02 Pol'!B416</f>
        <v>97</v>
      </c>
      <c r="B18" s="59" t="str">
        <f>'SO02 Pol'!C416</f>
        <v>Prorážení otvorů</v>
      </c>
      <c r="D18" s="189"/>
      <c r="E18" s="261">
        <f>'SO02 Pol'!BA455</f>
        <v>0</v>
      </c>
      <c r="F18" s="262">
        <f>'SO02 Pol'!BB455</f>
        <v>0</v>
      </c>
      <c r="G18" s="262">
        <f>'SO02 Pol'!BC455</f>
        <v>0</v>
      </c>
      <c r="H18" s="262">
        <f>'SO02 Pol'!BD455</f>
        <v>0</v>
      </c>
      <c r="I18" s="263">
        <f>'SO02 Pol'!BE455</f>
        <v>0</v>
      </c>
    </row>
    <row r="19" spans="1:9" s="112" customFormat="1">
      <c r="A19" s="260" t="str">
        <f>'SO02 Pol'!B456</f>
        <v>99</v>
      </c>
      <c r="B19" s="59" t="str">
        <f>'SO02 Pol'!C456</f>
        <v>Staveništní přesun hmot</v>
      </c>
      <c r="D19" s="189"/>
      <c r="E19" s="261">
        <f>'SO02 Pol'!BA461</f>
        <v>0</v>
      </c>
      <c r="F19" s="262">
        <f>'SO02 Pol'!BB461</f>
        <v>0</v>
      </c>
      <c r="G19" s="262">
        <f>'SO02 Pol'!BC461</f>
        <v>0</v>
      </c>
      <c r="H19" s="262">
        <f>'SO02 Pol'!BD461</f>
        <v>0</v>
      </c>
      <c r="I19" s="263">
        <f>'SO02 Pol'!BE461</f>
        <v>0</v>
      </c>
    </row>
    <row r="20" spans="1:9" s="112" customFormat="1">
      <c r="A20" s="260" t="str">
        <f>'SO02 Pol'!B462</f>
        <v>711</v>
      </c>
      <c r="B20" s="59" t="str">
        <f>'SO02 Pol'!C462</f>
        <v>Izolace proti vodě</v>
      </c>
      <c r="D20" s="189"/>
      <c r="E20" s="261">
        <f>'SO02 Pol'!BA502</f>
        <v>0</v>
      </c>
      <c r="F20" s="262">
        <f>'SO02 Pol'!BB502</f>
        <v>0</v>
      </c>
      <c r="G20" s="262">
        <f>'SO02 Pol'!BC502</f>
        <v>0</v>
      </c>
      <c r="H20" s="262">
        <f>'SO02 Pol'!BD502</f>
        <v>0</v>
      </c>
      <c r="I20" s="263">
        <f>'SO02 Pol'!BE502</f>
        <v>0</v>
      </c>
    </row>
    <row r="21" spans="1:9" s="112" customFormat="1">
      <c r="A21" s="260" t="str">
        <f>'SO02 Pol'!B503</f>
        <v>712</v>
      </c>
      <c r="B21" s="59" t="str">
        <f>'SO02 Pol'!C503</f>
        <v>Živičné krytiny</v>
      </c>
      <c r="D21" s="189"/>
      <c r="E21" s="261">
        <f>'SO02 Pol'!BA506</f>
        <v>0</v>
      </c>
      <c r="F21" s="262">
        <f>'SO02 Pol'!BB506</f>
        <v>0</v>
      </c>
      <c r="G21" s="262">
        <f>'SO02 Pol'!BC506</f>
        <v>0</v>
      </c>
      <c r="H21" s="262">
        <f>'SO02 Pol'!BD506</f>
        <v>0</v>
      </c>
      <c r="I21" s="263">
        <f>'SO02 Pol'!BE506</f>
        <v>0</v>
      </c>
    </row>
    <row r="22" spans="1:9" s="112" customFormat="1">
      <c r="A22" s="260" t="str">
        <f>'SO02 Pol'!B507</f>
        <v>721</v>
      </c>
      <c r="B22" s="59" t="str">
        <f>'SO02 Pol'!C507</f>
        <v>Vnitřní kanalizace</v>
      </c>
      <c r="D22" s="189"/>
      <c r="E22" s="261">
        <f>'SO02 Pol'!BA512</f>
        <v>0</v>
      </c>
      <c r="F22" s="262">
        <f>'SO02 Pol'!BB512</f>
        <v>0</v>
      </c>
      <c r="G22" s="262">
        <f>'SO02 Pol'!BC512</f>
        <v>0</v>
      </c>
      <c r="H22" s="262">
        <f>'SO02 Pol'!BD512</f>
        <v>0</v>
      </c>
      <c r="I22" s="263">
        <f>'SO02 Pol'!BE512</f>
        <v>0</v>
      </c>
    </row>
    <row r="23" spans="1:9" s="112" customFormat="1">
      <c r="A23" s="260" t="str">
        <f>'SO02 Pol'!B513</f>
        <v>722</v>
      </c>
      <c r="B23" s="59" t="str">
        <f>'SO02 Pol'!C513</f>
        <v>Vnitřní vodovod</v>
      </c>
      <c r="D23" s="189"/>
      <c r="E23" s="261">
        <f>'SO02 Pol'!BA593</f>
        <v>0</v>
      </c>
      <c r="F23" s="262">
        <f>'SO02 Pol'!BB593</f>
        <v>0</v>
      </c>
      <c r="G23" s="262">
        <f>'SO02 Pol'!BC593</f>
        <v>0</v>
      </c>
      <c r="H23" s="262">
        <f>'SO02 Pol'!BD593</f>
        <v>0</v>
      </c>
      <c r="I23" s="263">
        <f>'SO02 Pol'!BE593</f>
        <v>0</v>
      </c>
    </row>
    <row r="24" spans="1:9" s="112" customFormat="1">
      <c r="A24" s="260" t="str">
        <f>'SO02 Pol'!B594</f>
        <v>725</v>
      </c>
      <c r="B24" s="59" t="str">
        <f>'SO02 Pol'!C594</f>
        <v>Zařizovací předměty</v>
      </c>
      <c r="D24" s="189"/>
      <c r="E24" s="261">
        <f>'SO02 Pol'!BA600</f>
        <v>0</v>
      </c>
      <c r="F24" s="262">
        <f>'SO02 Pol'!BB600</f>
        <v>0</v>
      </c>
      <c r="G24" s="262">
        <f>'SO02 Pol'!BC600</f>
        <v>0</v>
      </c>
      <c r="H24" s="262">
        <f>'SO02 Pol'!BD600</f>
        <v>0</v>
      </c>
      <c r="I24" s="263">
        <f>'SO02 Pol'!BE600</f>
        <v>0</v>
      </c>
    </row>
    <row r="25" spans="1:9" s="112" customFormat="1">
      <c r="A25" s="260" t="str">
        <f>'SO02 Pol'!B601</f>
        <v>731</v>
      </c>
      <c r="B25" s="59" t="str">
        <f>'SO02 Pol'!C601</f>
        <v>Kotelny</v>
      </c>
      <c r="D25" s="189"/>
      <c r="E25" s="261">
        <f>'SO02 Pol'!BA615</f>
        <v>0</v>
      </c>
      <c r="F25" s="262">
        <f>'SO02 Pol'!BB615</f>
        <v>0</v>
      </c>
      <c r="G25" s="262">
        <f>'SO02 Pol'!BC615</f>
        <v>0</v>
      </c>
      <c r="H25" s="262">
        <f>'SO02 Pol'!BD615</f>
        <v>0</v>
      </c>
      <c r="I25" s="263">
        <f>'SO02 Pol'!BE615</f>
        <v>0</v>
      </c>
    </row>
    <row r="26" spans="1:9" s="112" customFormat="1">
      <c r="A26" s="260" t="str">
        <f>'SO02 Pol'!B616</f>
        <v>766</v>
      </c>
      <c r="B26" s="59" t="str">
        <f>'SO02 Pol'!C616</f>
        <v>Konstrukce truhlářské</v>
      </c>
      <c r="D26" s="189"/>
      <c r="E26" s="261">
        <f>'SO02 Pol'!BA626</f>
        <v>0</v>
      </c>
      <c r="F26" s="262">
        <f>'SO02 Pol'!BB626</f>
        <v>0</v>
      </c>
      <c r="G26" s="262">
        <f>'SO02 Pol'!BC626</f>
        <v>0</v>
      </c>
      <c r="H26" s="262">
        <f>'SO02 Pol'!BD626</f>
        <v>0</v>
      </c>
      <c r="I26" s="263">
        <f>'SO02 Pol'!BE626</f>
        <v>0</v>
      </c>
    </row>
    <row r="27" spans="1:9" s="112" customFormat="1">
      <c r="A27" s="260" t="str">
        <f>'SO02 Pol'!B627</f>
        <v>767</v>
      </c>
      <c r="B27" s="59" t="str">
        <f>'SO02 Pol'!C627</f>
        <v>Konstrukce zámečnické</v>
      </c>
      <c r="D27" s="189"/>
      <c r="E27" s="261">
        <f>'SO02 Pol'!BA661</f>
        <v>0</v>
      </c>
      <c r="F27" s="262">
        <f>'SO02 Pol'!BB661</f>
        <v>0</v>
      </c>
      <c r="G27" s="262">
        <f>'SO02 Pol'!BC661</f>
        <v>0</v>
      </c>
      <c r="H27" s="262">
        <f>'SO02 Pol'!BD661</f>
        <v>0</v>
      </c>
      <c r="I27" s="263">
        <f>'SO02 Pol'!BE661</f>
        <v>0</v>
      </c>
    </row>
    <row r="28" spans="1:9" s="112" customFormat="1">
      <c r="A28" s="260" t="str">
        <f>'SO02 Pol'!B662</f>
        <v>771</v>
      </c>
      <c r="B28" s="59" t="str">
        <f>'SO02 Pol'!C662</f>
        <v>Podlahy z dlaždic a obklady</v>
      </c>
      <c r="D28" s="189"/>
      <c r="E28" s="261">
        <f>'SO02 Pol'!BA677</f>
        <v>0</v>
      </c>
      <c r="F28" s="262">
        <f>'SO02 Pol'!BB677</f>
        <v>0</v>
      </c>
      <c r="G28" s="262">
        <f>'SO02 Pol'!BC677</f>
        <v>0</v>
      </c>
      <c r="H28" s="262">
        <f>'SO02 Pol'!BD677</f>
        <v>0</v>
      </c>
      <c r="I28" s="263">
        <f>'SO02 Pol'!BE677</f>
        <v>0</v>
      </c>
    </row>
    <row r="29" spans="1:9" s="112" customFormat="1">
      <c r="A29" s="260" t="str">
        <f>'SO02 Pol'!B678</f>
        <v>781</v>
      </c>
      <c r="B29" s="59" t="str">
        <f>'SO02 Pol'!C678</f>
        <v>Obklady keramické</v>
      </c>
      <c r="D29" s="189"/>
      <c r="E29" s="261">
        <f>'SO02 Pol'!BA688</f>
        <v>0</v>
      </c>
      <c r="F29" s="262">
        <f>'SO02 Pol'!BB688</f>
        <v>0</v>
      </c>
      <c r="G29" s="262">
        <f>'SO02 Pol'!BC688</f>
        <v>0</v>
      </c>
      <c r="H29" s="262">
        <f>'SO02 Pol'!BD688</f>
        <v>0</v>
      </c>
      <c r="I29" s="263">
        <f>'SO02 Pol'!BE688</f>
        <v>0</v>
      </c>
    </row>
    <row r="30" spans="1:9" s="112" customFormat="1">
      <c r="A30" s="260" t="str">
        <f>'SO02 Pol'!B689</f>
        <v>783</v>
      </c>
      <c r="B30" s="59" t="str">
        <f>'SO02 Pol'!C689</f>
        <v>Nátěry</v>
      </c>
      <c r="D30" s="189"/>
      <c r="E30" s="261">
        <f>'SO02 Pol'!BA694</f>
        <v>0</v>
      </c>
      <c r="F30" s="262">
        <f>'SO02 Pol'!BB694</f>
        <v>0</v>
      </c>
      <c r="G30" s="262">
        <f>'SO02 Pol'!BC694</f>
        <v>0</v>
      </c>
      <c r="H30" s="262">
        <f>'SO02 Pol'!BD694</f>
        <v>0</v>
      </c>
      <c r="I30" s="263">
        <f>'SO02 Pol'!BE694</f>
        <v>0</v>
      </c>
    </row>
    <row r="31" spans="1:9" s="112" customFormat="1">
      <c r="A31" s="260" t="str">
        <f>'SO02 Pol'!B695</f>
        <v>784</v>
      </c>
      <c r="B31" s="59" t="str">
        <f>'SO02 Pol'!C695</f>
        <v>Malby</v>
      </c>
      <c r="D31" s="189"/>
      <c r="E31" s="261">
        <f>'SO02 Pol'!BA707</f>
        <v>0</v>
      </c>
      <c r="F31" s="262">
        <f>'SO02 Pol'!BB707</f>
        <v>0</v>
      </c>
      <c r="G31" s="262">
        <f>'SO02 Pol'!BC707</f>
        <v>0</v>
      </c>
      <c r="H31" s="262">
        <f>'SO02 Pol'!BD707</f>
        <v>0</v>
      </c>
      <c r="I31" s="263">
        <f>'SO02 Pol'!BE707</f>
        <v>0</v>
      </c>
    </row>
    <row r="32" spans="1:9" s="112" customFormat="1">
      <c r="A32" s="260" t="str">
        <f>'SO02 Pol'!B708</f>
        <v>M21</v>
      </c>
      <c r="B32" s="59" t="str">
        <f>'SO02 Pol'!C708</f>
        <v>Elektromontáže</v>
      </c>
      <c r="D32" s="189"/>
      <c r="E32" s="261">
        <f>'SO02 Pol'!BA710</f>
        <v>0</v>
      </c>
      <c r="F32" s="262">
        <f>'SO02 Pol'!BB710</f>
        <v>0</v>
      </c>
      <c r="G32" s="262">
        <f>'SO02 Pol'!BC710</f>
        <v>0</v>
      </c>
      <c r="H32" s="262">
        <f>'SO02 Pol'!BD710</f>
        <v>0</v>
      </c>
      <c r="I32" s="263">
        <f>'SO02 Pol'!BE710</f>
        <v>0</v>
      </c>
    </row>
    <row r="33" spans="1:9" s="112" customFormat="1">
      <c r="A33" s="260" t="str">
        <f>'SO02 Pol'!B711</f>
        <v>M22</v>
      </c>
      <c r="B33" s="59" t="str">
        <f>'SO02 Pol'!C711</f>
        <v>Montáž sdělovací a zabezp. techniky</v>
      </c>
      <c r="D33" s="189"/>
      <c r="E33" s="261">
        <f>'SO02 Pol'!BA713</f>
        <v>0</v>
      </c>
      <c r="F33" s="262">
        <f>'SO02 Pol'!BB713</f>
        <v>0</v>
      </c>
      <c r="G33" s="262">
        <f>'SO02 Pol'!BC713</f>
        <v>0</v>
      </c>
      <c r="H33" s="262">
        <f>'SO02 Pol'!BD713</f>
        <v>0</v>
      </c>
      <c r="I33" s="263">
        <f>'SO02 Pol'!BE713</f>
        <v>0</v>
      </c>
    </row>
    <row r="34" spans="1:9" s="112" customFormat="1">
      <c r="A34" s="260" t="str">
        <f>'SO02 Pol'!B714</f>
        <v>M43</v>
      </c>
      <c r="B34" s="59" t="str">
        <f>'SO02 Pol'!C714</f>
        <v>Montáže ocelových konstrukcí</v>
      </c>
      <c r="D34" s="189"/>
      <c r="E34" s="261">
        <f>'SO02 Pol'!BA841</f>
        <v>0</v>
      </c>
      <c r="F34" s="262">
        <f>'SO02 Pol'!BB841</f>
        <v>0</v>
      </c>
      <c r="G34" s="262">
        <f>'SO02 Pol'!BC841</f>
        <v>0</v>
      </c>
      <c r="H34" s="262">
        <f>'SO02 Pol'!BD841</f>
        <v>0</v>
      </c>
      <c r="I34" s="263">
        <f>'SO02 Pol'!BE841</f>
        <v>0</v>
      </c>
    </row>
    <row r="35" spans="1:9" s="112" customFormat="1" ht="13.5" thickBot="1">
      <c r="A35" s="260" t="str">
        <f>'SO02 Pol'!B842</f>
        <v>D96</v>
      </c>
      <c r="B35" s="59" t="str">
        <f>'SO02 Pol'!C842</f>
        <v>Přesuny suti a vybouraných hmot</v>
      </c>
      <c r="D35" s="189"/>
      <c r="E35" s="261">
        <f>'SO02 Pol'!BA846</f>
        <v>0</v>
      </c>
      <c r="F35" s="262">
        <f>'SO02 Pol'!BB846</f>
        <v>0</v>
      </c>
      <c r="G35" s="262">
        <f>'SO02 Pol'!BC846</f>
        <v>0</v>
      </c>
      <c r="H35" s="262">
        <f>'SO02 Pol'!BD846</f>
        <v>0</v>
      </c>
      <c r="I35" s="263">
        <f>'SO02 Pol'!BE846</f>
        <v>0</v>
      </c>
    </row>
    <row r="36" spans="1:9" s="14" customFormat="1" ht="13.5" thickBot="1">
      <c r="A36" s="190"/>
      <c r="B36" s="191" t="s">
        <v>73</v>
      </c>
      <c r="C36" s="191"/>
      <c r="D36" s="192"/>
      <c r="E36" s="193">
        <f>SUM(E7:E35)</f>
        <v>0</v>
      </c>
      <c r="F36" s="194">
        <f>SUM(F7:F35)</f>
        <v>0</v>
      </c>
      <c r="G36" s="194">
        <f>SUM(G7:G35)</f>
        <v>0</v>
      </c>
      <c r="H36" s="194">
        <f>SUM(H7:H35)</f>
        <v>0</v>
      </c>
      <c r="I36" s="195">
        <f>SUM(I7:I35)</f>
        <v>0</v>
      </c>
    </row>
    <row r="37" spans="1:9">
      <c r="A37" s="112"/>
      <c r="B37" s="112"/>
      <c r="C37" s="112"/>
      <c r="D37" s="112"/>
      <c r="E37" s="112"/>
      <c r="F37" s="112"/>
      <c r="G37" s="112"/>
      <c r="H37" s="112"/>
      <c r="I37" s="112"/>
    </row>
    <row r="39" spans="1:9">
      <c r="B39" s="14"/>
      <c r="F39" s="196"/>
      <c r="G39" s="197"/>
      <c r="H39" s="197"/>
      <c r="I39" s="43"/>
    </row>
    <row r="40" spans="1:9">
      <c r="F40" s="196"/>
      <c r="G40" s="197"/>
      <c r="H40" s="197"/>
      <c r="I40" s="43"/>
    </row>
    <row r="41" spans="1:9">
      <c r="F41" s="196"/>
      <c r="G41" s="197"/>
      <c r="H41" s="197"/>
      <c r="I41" s="43"/>
    </row>
    <row r="42" spans="1:9">
      <c r="F42" s="196"/>
      <c r="G42" s="197"/>
      <c r="H42" s="197"/>
      <c r="I42" s="43"/>
    </row>
    <row r="43" spans="1:9">
      <c r="F43" s="196"/>
      <c r="G43" s="197"/>
      <c r="H43" s="197"/>
      <c r="I43" s="43"/>
    </row>
    <row r="44" spans="1:9">
      <c r="F44" s="196"/>
      <c r="G44" s="197"/>
      <c r="H44" s="197"/>
      <c r="I44" s="43"/>
    </row>
    <row r="45" spans="1:9">
      <c r="F45" s="196"/>
      <c r="G45" s="197"/>
      <c r="H45" s="197"/>
      <c r="I45" s="43"/>
    </row>
    <row r="46" spans="1:9">
      <c r="F46" s="196"/>
      <c r="G46" s="197"/>
      <c r="H46" s="197"/>
      <c r="I46" s="43"/>
    </row>
    <row r="47" spans="1:9">
      <c r="F47" s="196"/>
      <c r="G47" s="197"/>
      <c r="H47" s="197"/>
      <c r="I47" s="43"/>
    </row>
    <row r="48" spans="1:9">
      <c r="F48" s="196"/>
      <c r="G48" s="197"/>
      <c r="H48" s="197"/>
      <c r="I48" s="43"/>
    </row>
    <row r="49" spans="6:9">
      <c r="F49" s="196"/>
      <c r="G49" s="197"/>
      <c r="H49" s="197"/>
      <c r="I49" s="43"/>
    </row>
    <row r="50" spans="6:9">
      <c r="F50" s="196"/>
      <c r="G50" s="197"/>
      <c r="H50" s="197"/>
      <c r="I50" s="43"/>
    </row>
    <row r="51" spans="6:9">
      <c r="F51" s="196"/>
      <c r="G51" s="197"/>
      <c r="H51" s="197"/>
      <c r="I51" s="43"/>
    </row>
    <row r="52" spans="6:9">
      <c r="F52" s="196"/>
      <c r="G52" s="197"/>
      <c r="H52" s="197"/>
      <c r="I52" s="43"/>
    </row>
    <row r="53" spans="6:9">
      <c r="F53" s="196"/>
      <c r="G53" s="197"/>
      <c r="H53" s="197"/>
      <c r="I53" s="43"/>
    </row>
    <row r="54" spans="6:9">
      <c r="F54" s="196"/>
      <c r="G54" s="197"/>
      <c r="H54" s="197"/>
      <c r="I54" s="43"/>
    </row>
    <row r="55" spans="6:9">
      <c r="F55" s="196"/>
      <c r="G55" s="197"/>
      <c r="H55" s="197"/>
      <c r="I55" s="43"/>
    </row>
    <row r="56" spans="6:9">
      <c r="F56" s="196"/>
      <c r="G56" s="197"/>
      <c r="H56" s="197"/>
      <c r="I56" s="43"/>
    </row>
    <row r="57" spans="6:9">
      <c r="F57" s="196"/>
      <c r="G57" s="197"/>
      <c r="H57" s="197"/>
      <c r="I57" s="43"/>
    </row>
    <row r="58" spans="6:9">
      <c r="F58" s="196"/>
      <c r="G58" s="197"/>
      <c r="H58" s="197"/>
      <c r="I58" s="43"/>
    </row>
    <row r="59" spans="6:9">
      <c r="F59" s="196"/>
      <c r="G59" s="197"/>
      <c r="H59" s="197"/>
      <c r="I59" s="43"/>
    </row>
    <row r="60" spans="6:9">
      <c r="F60" s="196"/>
      <c r="G60" s="197"/>
      <c r="H60" s="197"/>
      <c r="I60" s="43"/>
    </row>
    <row r="61" spans="6:9">
      <c r="F61" s="196"/>
      <c r="G61" s="197"/>
      <c r="H61" s="197"/>
      <c r="I61" s="43"/>
    </row>
    <row r="62" spans="6:9">
      <c r="F62" s="196"/>
      <c r="G62" s="197"/>
      <c r="H62" s="197"/>
      <c r="I62" s="43"/>
    </row>
    <row r="63" spans="6:9">
      <c r="F63" s="196"/>
      <c r="G63" s="197"/>
      <c r="H63" s="197"/>
      <c r="I63" s="43"/>
    </row>
    <row r="64" spans="6:9">
      <c r="F64" s="196"/>
      <c r="G64" s="197"/>
      <c r="H64" s="197"/>
      <c r="I64" s="43"/>
    </row>
    <row r="65" spans="6:9">
      <c r="F65" s="196"/>
      <c r="G65" s="197"/>
      <c r="H65" s="197"/>
      <c r="I65" s="43"/>
    </row>
    <row r="66" spans="6:9">
      <c r="F66" s="196"/>
      <c r="G66" s="197"/>
      <c r="H66" s="197"/>
      <c r="I66" s="43"/>
    </row>
    <row r="67" spans="6:9">
      <c r="F67" s="196"/>
      <c r="G67" s="197"/>
      <c r="H67" s="197"/>
      <c r="I67" s="43"/>
    </row>
    <row r="68" spans="6:9">
      <c r="F68" s="196"/>
      <c r="G68" s="197"/>
      <c r="H68" s="197"/>
      <c r="I68" s="43"/>
    </row>
    <row r="69" spans="6:9">
      <c r="F69" s="196"/>
      <c r="G69" s="197"/>
      <c r="H69" s="197"/>
      <c r="I69" s="43"/>
    </row>
    <row r="70" spans="6:9">
      <c r="F70" s="196"/>
      <c r="G70" s="197"/>
      <c r="H70" s="197"/>
      <c r="I70" s="43"/>
    </row>
    <row r="71" spans="6:9">
      <c r="F71" s="196"/>
      <c r="G71" s="197"/>
      <c r="H71" s="197"/>
      <c r="I71" s="43"/>
    </row>
    <row r="72" spans="6:9">
      <c r="F72" s="196"/>
      <c r="G72" s="197"/>
      <c r="H72" s="197"/>
      <c r="I72" s="43"/>
    </row>
    <row r="73" spans="6:9">
      <c r="F73" s="196"/>
      <c r="G73" s="197"/>
      <c r="H73" s="197"/>
      <c r="I73" s="43"/>
    </row>
    <row r="74" spans="6:9">
      <c r="F74" s="196"/>
      <c r="G74" s="197"/>
      <c r="H74" s="197"/>
      <c r="I74" s="43"/>
    </row>
    <row r="75" spans="6:9">
      <c r="F75" s="196"/>
      <c r="G75" s="197"/>
      <c r="H75" s="197"/>
      <c r="I75" s="43"/>
    </row>
    <row r="76" spans="6:9">
      <c r="F76" s="196"/>
      <c r="G76" s="197"/>
      <c r="H76" s="197"/>
      <c r="I76" s="43"/>
    </row>
    <row r="77" spans="6:9">
      <c r="F77" s="196"/>
      <c r="G77" s="197"/>
      <c r="H77" s="197"/>
      <c r="I77" s="43"/>
    </row>
    <row r="78" spans="6:9">
      <c r="F78" s="196"/>
      <c r="G78" s="197"/>
      <c r="H78" s="197"/>
      <c r="I78" s="43"/>
    </row>
    <row r="79" spans="6:9">
      <c r="F79" s="196"/>
      <c r="G79" s="197"/>
      <c r="H79" s="197"/>
      <c r="I79" s="43"/>
    </row>
    <row r="80" spans="6:9">
      <c r="F80" s="196"/>
      <c r="G80" s="197"/>
      <c r="H80" s="197"/>
      <c r="I80" s="43"/>
    </row>
    <row r="81" spans="6:9">
      <c r="F81" s="196"/>
      <c r="G81" s="197"/>
      <c r="H81" s="197"/>
      <c r="I81" s="43"/>
    </row>
    <row r="82" spans="6:9">
      <c r="F82" s="196"/>
      <c r="G82" s="197"/>
      <c r="H82" s="197"/>
      <c r="I82" s="43"/>
    </row>
    <row r="83" spans="6:9">
      <c r="F83" s="196"/>
      <c r="G83" s="197"/>
      <c r="H83" s="197"/>
      <c r="I83" s="43"/>
    </row>
    <row r="84" spans="6:9">
      <c r="F84" s="196"/>
      <c r="G84" s="197"/>
      <c r="H84" s="197"/>
      <c r="I84" s="43"/>
    </row>
    <row r="85" spans="6:9">
      <c r="F85" s="196"/>
      <c r="G85" s="197"/>
      <c r="H85" s="197"/>
      <c r="I85" s="43"/>
    </row>
    <row r="86" spans="6:9">
      <c r="F86" s="196"/>
      <c r="G86" s="197"/>
      <c r="H86" s="197"/>
      <c r="I86" s="43"/>
    </row>
    <row r="87" spans="6:9">
      <c r="F87" s="196"/>
      <c r="G87" s="197"/>
      <c r="H87" s="197"/>
      <c r="I87" s="43"/>
    </row>
    <row r="88" spans="6:9">
      <c r="F88" s="196"/>
      <c r="G88" s="197"/>
      <c r="H88" s="197"/>
      <c r="I88" s="43"/>
    </row>
  </sheetData>
  <sheetProtection algorithmName="SHA-512" hashValue="nDux0Gfrtb92rTzsVvz1YEut1LslUb5TYiHBPNGD5H2aJSJxUn9BjCdg2vT0eH7slKNtWf9ggobbRrd+nw5JAQ==" saltValue="S5/5xd6Dvz63gwf/N1sZyA==" spinCount="100000" sheet="1" objects="1" scenarios="1" formatColumns="0"/>
  <mergeCells count="3">
    <mergeCell ref="A1:B1"/>
    <mergeCell ref="A2:B2"/>
    <mergeCell ref="G2:I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919"/>
  <sheetViews>
    <sheetView showGridLines="0" showZeros="0" tabSelected="1" zoomScaleNormal="100" zoomScaleSheetLayoutView="100" workbookViewId="0">
      <pane ySplit="6" topLeftCell="A7" activePane="bottomLeft" state="frozen"/>
      <selection pane="bottomLeft" activeCell="C12" sqref="C12:D12"/>
    </sheetView>
  </sheetViews>
  <sheetFormatPr defaultRowHeight="12.75"/>
  <cols>
    <col min="1" max="1" width="4.42578125" style="198" customWidth="1"/>
    <col min="2" max="2" width="11.5703125" style="198" customWidth="1"/>
    <col min="3" max="3" width="40.42578125" style="198" customWidth="1"/>
    <col min="4" max="4" width="5.5703125" style="198" customWidth="1"/>
    <col min="5" max="5" width="8.5703125" style="208" customWidth="1"/>
    <col min="6" max="6" width="9.85546875" style="198" customWidth="1"/>
    <col min="7" max="7" width="13.85546875" style="198" customWidth="1"/>
    <col min="8" max="8" width="11.7109375" style="198" hidden="1" customWidth="1"/>
    <col min="9" max="9" width="11.5703125" style="198" hidden="1" customWidth="1"/>
    <col min="10" max="10" width="11" style="198" hidden="1" customWidth="1"/>
    <col min="11" max="11" width="10.42578125" style="198" hidden="1" customWidth="1"/>
    <col min="12" max="12" width="75.42578125" style="198" customWidth="1"/>
    <col min="13" max="13" width="45.28515625" style="198" customWidth="1"/>
    <col min="14" max="16384" width="9.140625" style="198"/>
  </cols>
  <sheetData>
    <row r="1" spans="1:80" ht="15.75">
      <c r="A1" s="596" t="s">
        <v>74</v>
      </c>
      <c r="B1" s="596"/>
      <c r="C1" s="596"/>
      <c r="D1" s="596"/>
      <c r="E1" s="596"/>
      <c r="F1" s="596"/>
      <c r="G1" s="596"/>
    </row>
    <row r="2" spans="1:80" ht="14.25" customHeight="1" thickBot="1">
      <c r="B2" s="199"/>
      <c r="C2" s="200"/>
      <c r="D2" s="200"/>
      <c r="E2" s="201"/>
      <c r="F2" s="200"/>
      <c r="G2" s="200"/>
    </row>
    <row r="3" spans="1:80" ht="13.5" thickTop="1">
      <c r="A3" s="584" t="s">
        <v>2</v>
      </c>
      <c r="B3" s="585"/>
      <c r="C3" s="171" t="s">
        <v>91</v>
      </c>
      <c r="D3" s="202"/>
      <c r="E3" s="203" t="s">
        <v>75</v>
      </c>
      <c r="F3" s="204" t="str">
        <f>'SO02 Rek'!H1</f>
        <v>SO02</v>
      </c>
      <c r="G3" s="205"/>
    </row>
    <row r="4" spans="1:80" ht="13.5" thickBot="1">
      <c r="A4" s="597" t="s">
        <v>70</v>
      </c>
      <c r="B4" s="587"/>
      <c r="C4" s="177" t="s">
        <v>223</v>
      </c>
      <c r="D4" s="206"/>
      <c r="E4" s="598" t="str">
        <f>'SO02 Rek'!G2</f>
        <v>Skladová hala</v>
      </c>
      <c r="F4" s="599"/>
      <c r="G4" s="600"/>
    </row>
    <row r="5" spans="1:80" ht="13.5" thickTop="1">
      <c r="A5" s="207"/>
      <c r="G5" s="209"/>
    </row>
    <row r="6" spans="1:80" ht="27" customHeight="1">
      <c r="A6" s="210" t="s">
        <v>76</v>
      </c>
      <c r="B6" s="211" t="s">
        <v>77</v>
      </c>
      <c r="C6" s="211" t="s">
        <v>78</v>
      </c>
      <c r="D6" s="211" t="s">
        <v>79</v>
      </c>
      <c r="E6" s="212" t="s">
        <v>80</v>
      </c>
      <c r="F6" s="211" t="s">
        <v>81</v>
      </c>
      <c r="G6" s="213" t="s">
        <v>82</v>
      </c>
      <c r="H6" s="214" t="s">
        <v>83</v>
      </c>
      <c r="I6" s="214" t="s">
        <v>84</v>
      </c>
      <c r="J6" s="214" t="s">
        <v>85</v>
      </c>
      <c r="K6" s="214" t="s">
        <v>86</v>
      </c>
    </row>
    <row r="7" spans="1:80">
      <c r="A7" s="215" t="s">
        <v>87</v>
      </c>
      <c r="B7" s="216" t="s">
        <v>88</v>
      </c>
      <c r="C7" s="217" t="s">
        <v>89</v>
      </c>
      <c r="D7" s="218"/>
      <c r="E7" s="219"/>
      <c r="F7" s="219"/>
      <c r="G7" s="220"/>
      <c r="H7" s="221"/>
      <c r="I7" s="222"/>
      <c r="J7" s="223"/>
      <c r="K7" s="224"/>
      <c r="O7" s="225">
        <v>1</v>
      </c>
    </row>
    <row r="8" spans="1:80">
      <c r="A8" s="226">
        <v>1</v>
      </c>
      <c r="B8" s="227" t="s">
        <v>225</v>
      </c>
      <c r="C8" s="228" t="s">
        <v>226</v>
      </c>
      <c r="D8" s="229" t="s">
        <v>128</v>
      </c>
      <c r="E8" s="230">
        <v>43.600299999999997</v>
      </c>
      <c r="F8" s="545"/>
      <c r="G8" s="231">
        <f>E8*F8</f>
        <v>0</v>
      </c>
      <c r="H8" s="232">
        <v>0</v>
      </c>
      <c r="I8" s="233">
        <f>E8*H8</f>
        <v>0</v>
      </c>
      <c r="J8" s="232">
        <v>0</v>
      </c>
      <c r="K8" s="233">
        <f>E8*J8</f>
        <v>0</v>
      </c>
      <c r="O8" s="225">
        <v>2</v>
      </c>
      <c r="AA8" s="198">
        <v>1</v>
      </c>
      <c r="AB8" s="198">
        <v>1</v>
      </c>
      <c r="AC8" s="198">
        <v>1</v>
      </c>
      <c r="AZ8" s="198">
        <v>1</v>
      </c>
      <c r="BA8" s="198">
        <f>IF(AZ8=1,G8,0)</f>
        <v>0</v>
      </c>
      <c r="BB8" s="198">
        <f>IF(AZ8=2,G8,0)</f>
        <v>0</v>
      </c>
      <c r="BC8" s="198">
        <f>IF(AZ8=3,G8,0)</f>
        <v>0</v>
      </c>
      <c r="BD8" s="198">
        <f>IF(AZ8=4,G8,0)</f>
        <v>0</v>
      </c>
      <c r="BE8" s="198">
        <f>IF(AZ8=5,G8,0)</f>
        <v>0</v>
      </c>
      <c r="CA8" s="225">
        <v>1</v>
      </c>
      <c r="CB8" s="225">
        <v>1</v>
      </c>
    </row>
    <row r="9" spans="1:80" ht="56.25">
      <c r="A9" s="234"/>
      <c r="B9" s="235"/>
      <c r="C9" s="593" t="s">
        <v>227</v>
      </c>
      <c r="D9" s="594"/>
      <c r="E9" s="594"/>
      <c r="F9" s="594"/>
      <c r="G9" s="595"/>
      <c r="I9" s="236"/>
      <c r="K9" s="236"/>
      <c r="L9" s="237" t="s">
        <v>227</v>
      </c>
      <c r="O9" s="225">
        <v>3</v>
      </c>
    </row>
    <row r="10" spans="1:80">
      <c r="A10" s="234"/>
      <c r="B10" s="238"/>
      <c r="C10" s="591" t="s">
        <v>228</v>
      </c>
      <c r="D10" s="592"/>
      <c r="E10" s="239">
        <v>0</v>
      </c>
      <c r="F10" s="240"/>
      <c r="G10" s="241"/>
      <c r="H10" s="242"/>
      <c r="I10" s="236"/>
      <c r="J10" s="243"/>
      <c r="K10" s="236"/>
      <c r="M10" s="237" t="s">
        <v>228</v>
      </c>
      <c r="O10" s="225"/>
    </row>
    <row r="11" spans="1:80">
      <c r="A11" s="234"/>
      <c r="B11" s="238"/>
      <c r="C11" s="591" t="s">
        <v>229</v>
      </c>
      <c r="D11" s="592"/>
      <c r="E11" s="239">
        <v>0</v>
      </c>
      <c r="F11" s="240"/>
      <c r="G11" s="241"/>
      <c r="H11" s="242"/>
      <c r="I11" s="236"/>
      <c r="J11" s="243"/>
      <c r="K11" s="236"/>
      <c r="M11" s="237" t="s">
        <v>229</v>
      </c>
      <c r="O11" s="225"/>
    </row>
    <row r="12" spans="1:80">
      <c r="A12" s="234"/>
      <c r="B12" s="238"/>
      <c r="C12" s="611" t="s">
        <v>230</v>
      </c>
      <c r="D12" s="592"/>
      <c r="E12" s="264">
        <v>0</v>
      </c>
      <c r="F12" s="240"/>
      <c r="G12" s="241"/>
      <c r="H12" s="242"/>
      <c r="I12" s="236"/>
      <c r="J12" s="243"/>
      <c r="K12" s="236"/>
      <c r="M12" s="237" t="s">
        <v>230</v>
      </c>
      <c r="O12" s="225"/>
    </row>
    <row r="13" spans="1:80">
      <c r="A13" s="234"/>
      <c r="B13" s="238"/>
      <c r="C13" s="611" t="s">
        <v>231</v>
      </c>
      <c r="D13" s="592"/>
      <c r="E13" s="264">
        <v>9.9090000000000007</v>
      </c>
      <c r="F13" s="240"/>
      <c r="G13" s="241"/>
      <c r="H13" s="242"/>
      <c r="I13" s="236"/>
      <c r="J13" s="243"/>
      <c r="K13" s="236"/>
      <c r="M13" s="237" t="s">
        <v>231</v>
      </c>
      <c r="O13" s="225"/>
    </row>
    <row r="14" spans="1:80">
      <c r="A14" s="234"/>
      <c r="B14" s="238"/>
      <c r="C14" s="611" t="s">
        <v>232</v>
      </c>
      <c r="D14" s="592"/>
      <c r="E14" s="264">
        <v>77.291499999999999</v>
      </c>
      <c r="F14" s="240"/>
      <c r="G14" s="241"/>
      <c r="H14" s="242"/>
      <c r="I14" s="236"/>
      <c r="J14" s="243"/>
      <c r="K14" s="236"/>
      <c r="M14" s="237" t="s">
        <v>232</v>
      </c>
      <c r="O14" s="225"/>
    </row>
    <row r="15" spans="1:80">
      <c r="A15" s="234"/>
      <c r="B15" s="238"/>
      <c r="C15" s="611" t="s">
        <v>233</v>
      </c>
      <c r="D15" s="592"/>
      <c r="E15" s="264">
        <v>87.200500000000005</v>
      </c>
      <c r="F15" s="240"/>
      <c r="G15" s="241"/>
      <c r="H15" s="242"/>
      <c r="I15" s="236"/>
      <c r="J15" s="243"/>
      <c r="K15" s="236"/>
      <c r="M15" s="237" t="s">
        <v>233</v>
      </c>
      <c r="O15" s="225"/>
    </row>
    <row r="16" spans="1:80">
      <c r="A16" s="234"/>
      <c r="B16" s="238"/>
      <c r="C16" s="591" t="s">
        <v>234</v>
      </c>
      <c r="D16" s="592"/>
      <c r="E16" s="239">
        <v>43.600299999999997</v>
      </c>
      <c r="F16" s="240"/>
      <c r="G16" s="241"/>
      <c r="H16" s="242"/>
      <c r="I16" s="236"/>
      <c r="J16" s="243"/>
      <c r="K16" s="236"/>
      <c r="M16" s="237" t="s">
        <v>234</v>
      </c>
      <c r="O16" s="225"/>
    </row>
    <row r="17" spans="1:80">
      <c r="A17" s="226">
        <v>2</v>
      </c>
      <c r="B17" s="227" t="s">
        <v>235</v>
      </c>
      <c r="C17" s="228" t="s">
        <v>236</v>
      </c>
      <c r="D17" s="229" t="s">
        <v>128</v>
      </c>
      <c r="E17" s="230">
        <v>43.600299999999997</v>
      </c>
      <c r="F17" s="545"/>
      <c r="G17" s="231">
        <f>E17*F17</f>
        <v>0</v>
      </c>
      <c r="H17" s="232">
        <v>0</v>
      </c>
      <c r="I17" s="233">
        <f>E17*H17</f>
        <v>0</v>
      </c>
      <c r="J17" s="232">
        <v>0</v>
      </c>
      <c r="K17" s="233">
        <f>E17*J17</f>
        <v>0</v>
      </c>
      <c r="O17" s="225">
        <v>2</v>
      </c>
      <c r="AA17" s="198">
        <v>1</v>
      </c>
      <c r="AB17" s="198">
        <v>1</v>
      </c>
      <c r="AC17" s="198">
        <v>1</v>
      </c>
      <c r="AZ17" s="198">
        <v>1</v>
      </c>
      <c r="BA17" s="198">
        <f>IF(AZ17=1,G17,0)</f>
        <v>0</v>
      </c>
      <c r="BB17" s="198">
        <f>IF(AZ17=2,G17,0)</f>
        <v>0</v>
      </c>
      <c r="BC17" s="198">
        <f>IF(AZ17=3,G17,0)</f>
        <v>0</v>
      </c>
      <c r="BD17" s="198">
        <f>IF(AZ17=4,G17,0)</f>
        <v>0</v>
      </c>
      <c r="BE17" s="198">
        <f>IF(AZ17=5,G17,0)</f>
        <v>0</v>
      </c>
      <c r="CA17" s="225">
        <v>1</v>
      </c>
      <c r="CB17" s="225">
        <v>1</v>
      </c>
    </row>
    <row r="18" spans="1:80" ht="56.25">
      <c r="A18" s="234"/>
      <c r="B18" s="235"/>
      <c r="C18" s="593" t="s">
        <v>227</v>
      </c>
      <c r="D18" s="594"/>
      <c r="E18" s="594"/>
      <c r="F18" s="594"/>
      <c r="G18" s="595"/>
      <c r="I18" s="236"/>
      <c r="K18" s="236"/>
      <c r="L18" s="237" t="s">
        <v>227</v>
      </c>
      <c r="O18" s="225">
        <v>3</v>
      </c>
    </row>
    <row r="19" spans="1:80">
      <c r="A19" s="234"/>
      <c r="B19" s="238"/>
      <c r="C19" s="591" t="s">
        <v>228</v>
      </c>
      <c r="D19" s="592"/>
      <c r="E19" s="239">
        <v>0</v>
      </c>
      <c r="F19" s="240"/>
      <c r="G19" s="241"/>
      <c r="H19" s="242"/>
      <c r="I19" s="236"/>
      <c r="J19" s="243"/>
      <c r="K19" s="236"/>
      <c r="M19" s="237" t="s">
        <v>228</v>
      </c>
      <c r="O19" s="225"/>
    </row>
    <row r="20" spans="1:80">
      <c r="A20" s="234"/>
      <c r="B20" s="238"/>
      <c r="C20" s="591" t="s">
        <v>229</v>
      </c>
      <c r="D20" s="592"/>
      <c r="E20" s="239">
        <v>0</v>
      </c>
      <c r="F20" s="240"/>
      <c r="G20" s="241"/>
      <c r="H20" s="242"/>
      <c r="I20" s="236"/>
      <c r="J20" s="243"/>
      <c r="K20" s="236"/>
      <c r="M20" s="237" t="s">
        <v>229</v>
      </c>
      <c r="O20" s="225"/>
    </row>
    <row r="21" spans="1:80">
      <c r="A21" s="234"/>
      <c r="B21" s="238"/>
      <c r="C21" s="611" t="s">
        <v>230</v>
      </c>
      <c r="D21" s="592"/>
      <c r="E21" s="264">
        <v>0</v>
      </c>
      <c r="F21" s="240"/>
      <c r="G21" s="241"/>
      <c r="H21" s="242"/>
      <c r="I21" s="236"/>
      <c r="J21" s="243"/>
      <c r="K21" s="236"/>
      <c r="M21" s="237" t="s">
        <v>230</v>
      </c>
      <c r="O21" s="225"/>
    </row>
    <row r="22" spans="1:80">
      <c r="A22" s="234"/>
      <c r="B22" s="238"/>
      <c r="C22" s="611" t="s">
        <v>231</v>
      </c>
      <c r="D22" s="592"/>
      <c r="E22" s="264">
        <v>9.9090000000000007</v>
      </c>
      <c r="F22" s="240"/>
      <c r="G22" s="241"/>
      <c r="H22" s="242"/>
      <c r="I22" s="236"/>
      <c r="J22" s="243"/>
      <c r="K22" s="236"/>
      <c r="M22" s="237" t="s">
        <v>231</v>
      </c>
      <c r="O22" s="225"/>
    </row>
    <row r="23" spans="1:80">
      <c r="A23" s="234"/>
      <c r="B23" s="238"/>
      <c r="C23" s="611" t="s">
        <v>232</v>
      </c>
      <c r="D23" s="592"/>
      <c r="E23" s="264">
        <v>77.291499999999999</v>
      </c>
      <c r="F23" s="240"/>
      <c r="G23" s="241"/>
      <c r="H23" s="242"/>
      <c r="I23" s="236"/>
      <c r="J23" s="243"/>
      <c r="K23" s="236"/>
      <c r="M23" s="237" t="s">
        <v>232</v>
      </c>
      <c r="O23" s="225"/>
    </row>
    <row r="24" spans="1:80">
      <c r="A24" s="234"/>
      <c r="B24" s="238"/>
      <c r="C24" s="611" t="s">
        <v>233</v>
      </c>
      <c r="D24" s="592"/>
      <c r="E24" s="264">
        <v>87.200500000000005</v>
      </c>
      <c r="F24" s="240"/>
      <c r="G24" s="241"/>
      <c r="H24" s="242"/>
      <c r="I24" s="236"/>
      <c r="J24" s="243"/>
      <c r="K24" s="236"/>
      <c r="M24" s="237" t="s">
        <v>233</v>
      </c>
      <c r="O24" s="225"/>
    </row>
    <row r="25" spans="1:80">
      <c r="A25" s="234"/>
      <c r="B25" s="238"/>
      <c r="C25" s="591" t="s">
        <v>237</v>
      </c>
      <c r="D25" s="592"/>
      <c r="E25" s="239">
        <v>43.600299999999997</v>
      </c>
      <c r="F25" s="240"/>
      <c r="G25" s="241"/>
      <c r="H25" s="242"/>
      <c r="I25" s="236"/>
      <c r="J25" s="243"/>
      <c r="K25" s="236"/>
      <c r="M25" s="237" t="s">
        <v>237</v>
      </c>
      <c r="O25" s="225"/>
    </row>
    <row r="26" spans="1:80">
      <c r="A26" s="226">
        <v>3</v>
      </c>
      <c r="B26" s="227" t="s">
        <v>238</v>
      </c>
      <c r="C26" s="228" t="s">
        <v>239</v>
      </c>
      <c r="D26" s="229" t="s">
        <v>128</v>
      </c>
      <c r="E26" s="230">
        <v>9.8643000000000001</v>
      </c>
      <c r="F26" s="545"/>
      <c r="G26" s="231">
        <f>E26*F26</f>
        <v>0</v>
      </c>
      <c r="H26" s="232">
        <v>0</v>
      </c>
      <c r="I26" s="233">
        <f>E26*H26</f>
        <v>0</v>
      </c>
      <c r="J26" s="232">
        <v>0</v>
      </c>
      <c r="K26" s="233">
        <f>E26*J26</f>
        <v>0</v>
      </c>
      <c r="O26" s="225">
        <v>2</v>
      </c>
      <c r="AA26" s="198">
        <v>1</v>
      </c>
      <c r="AB26" s="198">
        <v>1</v>
      </c>
      <c r="AC26" s="198">
        <v>1</v>
      </c>
      <c r="AZ26" s="198">
        <v>1</v>
      </c>
      <c r="BA26" s="198">
        <f>IF(AZ26=1,G26,0)</f>
        <v>0</v>
      </c>
      <c r="BB26" s="198">
        <f>IF(AZ26=2,G26,0)</f>
        <v>0</v>
      </c>
      <c r="BC26" s="198">
        <f>IF(AZ26=3,G26,0)</f>
        <v>0</v>
      </c>
      <c r="BD26" s="198">
        <f>IF(AZ26=4,G26,0)</f>
        <v>0</v>
      </c>
      <c r="BE26" s="198">
        <f>IF(AZ26=5,G26,0)</f>
        <v>0</v>
      </c>
      <c r="CA26" s="225">
        <v>1</v>
      </c>
      <c r="CB26" s="225">
        <v>1</v>
      </c>
    </row>
    <row r="27" spans="1:80" ht="56.25">
      <c r="A27" s="234"/>
      <c r="B27" s="235"/>
      <c r="C27" s="593" t="s">
        <v>240</v>
      </c>
      <c r="D27" s="594"/>
      <c r="E27" s="594"/>
      <c r="F27" s="594"/>
      <c r="G27" s="595"/>
      <c r="I27" s="236"/>
      <c r="K27" s="236"/>
      <c r="L27" s="237" t="s">
        <v>240</v>
      </c>
      <c r="O27" s="225">
        <v>3</v>
      </c>
    </row>
    <row r="28" spans="1:80">
      <c r="A28" s="234"/>
      <c r="B28" s="238"/>
      <c r="C28" s="591" t="s">
        <v>241</v>
      </c>
      <c r="D28" s="592"/>
      <c r="E28" s="239">
        <v>0</v>
      </c>
      <c r="F28" s="240"/>
      <c r="G28" s="241"/>
      <c r="H28" s="242"/>
      <c r="I28" s="236"/>
      <c r="J28" s="243"/>
      <c r="K28" s="236"/>
      <c r="M28" s="237" t="s">
        <v>241</v>
      </c>
      <c r="O28" s="225"/>
    </row>
    <row r="29" spans="1:80">
      <c r="A29" s="234"/>
      <c r="B29" s="238"/>
      <c r="C29" s="591" t="s">
        <v>242</v>
      </c>
      <c r="D29" s="592"/>
      <c r="E29" s="239">
        <v>0</v>
      </c>
      <c r="F29" s="240"/>
      <c r="G29" s="241"/>
      <c r="H29" s="242"/>
      <c r="I29" s="236"/>
      <c r="J29" s="243"/>
      <c r="K29" s="236"/>
      <c r="M29" s="237" t="s">
        <v>242</v>
      </c>
      <c r="O29" s="225"/>
    </row>
    <row r="30" spans="1:80">
      <c r="A30" s="234"/>
      <c r="B30" s="238"/>
      <c r="C30" s="611" t="s">
        <v>230</v>
      </c>
      <c r="D30" s="592"/>
      <c r="E30" s="264">
        <v>0</v>
      </c>
      <c r="F30" s="240"/>
      <c r="G30" s="241"/>
      <c r="H30" s="242"/>
      <c r="I30" s="236"/>
      <c r="J30" s="243"/>
      <c r="K30" s="236"/>
      <c r="M30" s="237" t="s">
        <v>230</v>
      </c>
      <c r="O30" s="225"/>
    </row>
    <row r="31" spans="1:80">
      <c r="A31" s="234"/>
      <c r="B31" s="238"/>
      <c r="C31" s="611" t="s">
        <v>243</v>
      </c>
      <c r="D31" s="592"/>
      <c r="E31" s="264">
        <v>0</v>
      </c>
      <c r="F31" s="240"/>
      <c r="G31" s="241"/>
      <c r="H31" s="242"/>
      <c r="I31" s="236"/>
      <c r="J31" s="243"/>
      <c r="K31" s="236"/>
      <c r="M31" s="237" t="s">
        <v>243</v>
      </c>
      <c r="O31" s="225"/>
    </row>
    <row r="32" spans="1:80">
      <c r="A32" s="234"/>
      <c r="B32" s="238"/>
      <c r="C32" s="611" t="s">
        <v>244</v>
      </c>
      <c r="D32" s="592"/>
      <c r="E32" s="264">
        <v>4.6622000000000003</v>
      </c>
      <c r="F32" s="240"/>
      <c r="G32" s="241"/>
      <c r="H32" s="242"/>
      <c r="I32" s="236"/>
      <c r="J32" s="243"/>
      <c r="K32" s="236"/>
      <c r="M32" s="237" t="s">
        <v>244</v>
      </c>
      <c r="O32" s="225"/>
    </row>
    <row r="33" spans="1:80">
      <c r="A33" s="234"/>
      <c r="B33" s="238"/>
      <c r="C33" s="611" t="s">
        <v>245</v>
      </c>
      <c r="D33" s="592"/>
      <c r="E33" s="264">
        <v>3.2894999999999999</v>
      </c>
      <c r="F33" s="240"/>
      <c r="G33" s="241"/>
      <c r="H33" s="242"/>
      <c r="I33" s="236"/>
      <c r="J33" s="243"/>
      <c r="K33" s="236"/>
      <c r="M33" s="237" t="s">
        <v>245</v>
      </c>
      <c r="O33" s="225"/>
    </row>
    <row r="34" spans="1:80">
      <c r="A34" s="234"/>
      <c r="B34" s="238"/>
      <c r="C34" s="611" t="s">
        <v>246</v>
      </c>
      <c r="D34" s="592"/>
      <c r="E34" s="264">
        <v>2.4948000000000001</v>
      </c>
      <c r="F34" s="240"/>
      <c r="G34" s="241"/>
      <c r="H34" s="242"/>
      <c r="I34" s="236"/>
      <c r="J34" s="243"/>
      <c r="K34" s="236"/>
      <c r="M34" s="237" t="s">
        <v>246</v>
      </c>
      <c r="O34" s="225"/>
    </row>
    <row r="35" spans="1:80">
      <c r="A35" s="234"/>
      <c r="B35" s="238"/>
      <c r="C35" s="611" t="s">
        <v>247</v>
      </c>
      <c r="D35" s="592"/>
      <c r="E35" s="264">
        <v>9.282</v>
      </c>
      <c r="F35" s="240"/>
      <c r="G35" s="241"/>
      <c r="H35" s="242"/>
      <c r="I35" s="236"/>
      <c r="J35" s="243"/>
      <c r="K35" s="236"/>
      <c r="M35" s="237" t="s">
        <v>247</v>
      </c>
      <c r="O35" s="225"/>
    </row>
    <row r="36" spans="1:80">
      <c r="A36" s="234"/>
      <c r="B36" s="238"/>
      <c r="C36" s="611" t="s">
        <v>233</v>
      </c>
      <c r="D36" s="592"/>
      <c r="E36" s="264">
        <v>19.7285</v>
      </c>
      <c r="F36" s="240"/>
      <c r="G36" s="241"/>
      <c r="H36" s="242"/>
      <c r="I36" s="236"/>
      <c r="J36" s="243"/>
      <c r="K36" s="236"/>
      <c r="M36" s="237" t="s">
        <v>233</v>
      </c>
      <c r="O36" s="225"/>
    </row>
    <row r="37" spans="1:80">
      <c r="A37" s="234"/>
      <c r="B37" s="238"/>
      <c r="C37" s="591" t="s">
        <v>248</v>
      </c>
      <c r="D37" s="592"/>
      <c r="E37" s="239">
        <v>9.8643000000000001</v>
      </c>
      <c r="F37" s="240"/>
      <c r="G37" s="241"/>
      <c r="H37" s="242"/>
      <c r="I37" s="236"/>
      <c r="J37" s="243"/>
      <c r="K37" s="236"/>
      <c r="M37" s="237" t="s">
        <v>248</v>
      </c>
      <c r="O37" s="225"/>
    </row>
    <row r="38" spans="1:80">
      <c r="A38" s="226">
        <v>4</v>
      </c>
      <c r="B38" s="227" t="s">
        <v>249</v>
      </c>
      <c r="C38" s="228" t="s">
        <v>250</v>
      </c>
      <c r="D38" s="229" t="s">
        <v>128</v>
      </c>
      <c r="E38" s="230">
        <v>9.8643000000000001</v>
      </c>
      <c r="F38" s="545"/>
      <c r="G38" s="231">
        <f>E38*F38</f>
        <v>0</v>
      </c>
      <c r="H38" s="232">
        <v>0</v>
      </c>
      <c r="I38" s="233">
        <f>E38*H38</f>
        <v>0</v>
      </c>
      <c r="J38" s="232">
        <v>0</v>
      </c>
      <c r="K38" s="233">
        <f>E38*J38</f>
        <v>0</v>
      </c>
      <c r="O38" s="225">
        <v>2</v>
      </c>
      <c r="AA38" s="198">
        <v>1</v>
      </c>
      <c r="AB38" s="198">
        <v>1</v>
      </c>
      <c r="AC38" s="198">
        <v>1</v>
      </c>
      <c r="AZ38" s="198">
        <v>1</v>
      </c>
      <c r="BA38" s="198">
        <f>IF(AZ38=1,G38,0)</f>
        <v>0</v>
      </c>
      <c r="BB38" s="198">
        <f>IF(AZ38=2,G38,0)</f>
        <v>0</v>
      </c>
      <c r="BC38" s="198">
        <f>IF(AZ38=3,G38,0)</f>
        <v>0</v>
      </c>
      <c r="BD38" s="198">
        <f>IF(AZ38=4,G38,0)</f>
        <v>0</v>
      </c>
      <c r="BE38" s="198">
        <f>IF(AZ38=5,G38,0)</f>
        <v>0</v>
      </c>
      <c r="CA38" s="225">
        <v>1</v>
      </c>
      <c r="CB38" s="225">
        <v>1</v>
      </c>
    </row>
    <row r="39" spans="1:80" ht="56.25">
      <c r="A39" s="234"/>
      <c r="B39" s="235"/>
      <c r="C39" s="593" t="s">
        <v>240</v>
      </c>
      <c r="D39" s="594"/>
      <c r="E39" s="594"/>
      <c r="F39" s="594"/>
      <c r="G39" s="595"/>
      <c r="I39" s="236"/>
      <c r="K39" s="236"/>
      <c r="L39" s="237" t="s">
        <v>240</v>
      </c>
      <c r="O39" s="225">
        <v>3</v>
      </c>
    </row>
    <row r="40" spans="1:80">
      <c r="A40" s="234"/>
      <c r="B40" s="238"/>
      <c r="C40" s="591" t="s">
        <v>241</v>
      </c>
      <c r="D40" s="592"/>
      <c r="E40" s="239">
        <v>0</v>
      </c>
      <c r="F40" s="240"/>
      <c r="G40" s="241"/>
      <c r="H40" s="242"/>
      <c r="I40" s="236"/>
      <c r="J40" s="243"/>
      <c r="K40" s="236"/>
      <c r="M40" s="237" t="s">
        <v>241</v>
      </c>
      <c r="O40" s="225"/>
    </row>
    <row r="41" spans="1:80">
      <c r="A41" s="234"/>
      <c r="B41" s="238"/>
      <c r="C41" s="591" t="s">
        <v>242</v>
      </c>
      <c r="D41" s="592"/>
      <c r="E41" s="239">
        <v>0</v>
      </c>
      <c r="F41" s="240"/>
      <c r="G41" s="241"/>
      <c r="H41" s="242"/>
      <c r="I41" s="236"/>
      <c r="J41" s="243"/>
      <c r="K41" s="236"/>
      <c r="M41" s="237" t="s">
        <v>242</v>
      </c>
      <c r="O41" s="225"/>
    </row>
    <row r="42" spans="1:80">
      <c r="A42" s="234"/>
      <c r="B42" s="238"/>
      <c r="C42" s="611" t="s">
        <v>230</v>
      </c>
      <c r="D42" s="592"/>
      <c r="E42" s="264">
        <v>0</v>
      </c>
      <c r="F42" s="240"/>
      <c r="G42" s="241"/>
      <c r="H42" s="242"/>
      <c r="I42" s="236"/>
      <c r="J42" s="243"/>
      <c r="K42" s="236"/>
      <c r="M42" s="237" t="s">
        <v>230</v>
      </c>
      <c r="O42" s="225"/>
    </row>
    <row r="43" spans="1:80">
      <c r="A43" s="234"/>
      <c r="B43" s="238"/>
      <c r="C43" s="611" t="s">
        <v>243</v>
      </c>
      <c r="D43" s="592"/>
      <c r="E43" s="264">
        <v>0</v>
      </c>
      <c r="F43" s="240"/>
      <c r="G43" s="241"/>
      <c r="H43" s="242"/>
      <c r="I43" s="236"/>
      <c r="J43" s="243"/>
      <c r="K43" s="236"/>
      <c r="M43" s="237" t="s">
        <v>243</v>
      </c>
      <c r="O43" s="225"/>
    </row>
    <row r="44" spans="1:80">
      <c r="A44" s="234"/>
      <c r="B44" s="238"/>
      <c r="C44" s="611" t="s">
        <v>244</v>
      </c>
      <c r="D44" s="592"/>
      <c r="E44" s="264">
        <v>4.6622000000000003</v>
      </c>
      <c r="F44" s="240"/>
      <c r="G44" s="241"/>
      <c r="H44" s="242"/>
      <c r="I44" s="236"/>
      <c r="J44" s="243"/>
      <c r="K44" s="236"/>
      <c r="M44" s="237" t="s">
        <v>244</v>
      </c>
      <c r="O44" s="225"/>
    </row>
    <row r="45" spans="1:80">
      <c r="A45" s="234"/>
      <c r="B45" s="238"/>
      <c r="C45" s="611" t="s">
        <v>245</v>
      </c>
      <c r="D45" s="592"/>
      <c r="E45" s="264">
        <v>3.2894999999999999</v>
      </c>
      <c r="F45" s="240"/>
      <c r="G45" s="241"/>
      <c r="H45" s="242"/>
      <c r="I45" s="236"/>
      <c r="J45" s="243"/>
      <c r="K45" s="236"/>
      <c r="M45" s="237" t="s">
        <v>245</v>
      </c>
      <c r="O45" s="225"/>
    </row>
    <row r="46" spans="1:80">
      <c r="A46" s="234"/>
      <c r="B46" s="238"/>
      <c r="C46" s="611" t="s">
        <v>246</v>
      </c>
      <c r="D46" s="592"/>
      <c r="E46" s="264">
        <v>2.4948000000000001</v>
      </c>
      <c r="F46" s="240"/>
      <c r="G46" s="241"/>
      <c r="H46" s="242"/>
      <c r="I46" s="236"/>
      <c r="J46" s="243"/>
      <c r="K46" s="236"/>
      <c r="M46" s="237" t="s">
        <v>246</v>
      </c>
      <c r="O46" s="225"/>
    </row>
    <row r="47" spans="1:80">
      <c r="A47" s="234"/>
      <c r="B47" s="238"/>
      <c r="C47" s="611" t="s">
        <v>247</v>
      </c>
      <c r="D47" s="592"/>
      <c r="E47" s="264">
        <v>9.282</v>
      </c>
      <c r="F47" s="240"/>
      <c r="G47" s="241"/>
      <c r="H47" s="242"/>
      <c r="I47" s="236"/>
      <c r="J47" s="243"/>
      <c r="K47" s="236"/>
      <c r="M47" s="237" t="s">
        <v>247</v>
      </c>
      <c r="O47" s="225"/>
    </row>
    <row r="48" spans="1:80">
      <c r="A48" s="234"/>
      <c r="B48" s="238"/>
      <c r="C48" s="611" t="s">
        <v>233</v>
      </c>
      <c r="D48" s="592"/>
      <c r="E48" s="264">
        <v>19.7285</v>
      </c>
      <c r="F48" s="240"/>
      <c r="G48" s="241"/>
      <c r="H48" s="242"/>
      <c r="I48" s="236"/>
      <c r="J48" s="243"/>
      <c r="K48" s="236"/>
      <c r="M48" s="237" t="s">
        <v>233</v>
      </c>
      <c r="O48" s="225"/>
    </row>
    <row r="49" spans="1:80">
      <c r="A49" s="234"/>
      <c r="B49" s="238"/>
      <c r="C49" s="591" t="s">
        <v>251</v>
      </c>
      <c r="D49" s="592"/>
      <c r="E49" s="239">
        <v>9.8643000000000001</v>
      </c>
      <c r="F49" s="240"/>
      <c r="G49" s="241"/>
      <c r="H49" s="242"/>
      <c r="I49" s="236"/>
      <c r="J49" s="243"/>
      <c r="K49" s="236"/>
      <c r="M49" s="237" t="s">
        <v>251</v>
      </c>
      <c r="O49" s="225"/>
    </row>
    <row r="50" spans="1:80">
      <c r="A50" s="226">
        <v>5</v>
      </c>
      <c r="B50" s="227" t="s">
        <v>134</v>
      </c>
      <c r="C50" s="228" t="s">
        <v>252</v>
      </c>
      <c r="D50" s="229" t="s">
        <v>128</v>
      </c>
      <c r="E50" s="230">
        <v>106.929</v>
      </c>
      <c r="F50" s="545"/>
      <c r="G50" s="231">
        <f>E50*F50</f>
        <v>0</v>
      </c>
      <c r="H50" s="232">
        <v>0</v>
      </c>
      <c r="I50" s="233">
        <f>E50*H50</f>
        <v>0</v>
      </c>
      <c r="J50" s="232">
        <v>0</v>
      </c>
      <c r="K50" s="233">
        <f>E50*J50</f>
        <v>0</v>
      </c>
      <c r="O50" s="225">
        <v>2</v>
      </c>
      <c r="AA50" s="198">
        <v>1</v>
      </c>
      <c r="AB50" s="198">
        <v>1</v>
      </c>
      <c r="AC50" s="198">
        <v>1</v>
      </c>
      <c r="AZ50" s="198">
        <v>1</v>
      </c>
      <c r="BA50" s="198">
        <f>IF(AZ50=1,G50,0)</f>
        <v>0</v>
      </c>
      <c r="BB50" s="198">
        <f>IF(AZ50=2,G50,0)</f>
        <v>0</v>
      </c>
      <c r="BC50" s="198">
        <f>IF(AZ50=3,G50,0)</f>
        <v>0</v>
      </c>
      <c r="BD50" s="198">
        <f>IF(AZ50=4,G50,0)</f>
        <v>0</v>
      </c>
      <c r="BE50" s="198">
        <f>IF(AZ50=5,G50,0)</f>
        <v>0</v>
      </c>
      <c r="CA50" s="225">
        <v>1</v>
      </c>
      <c r="CB50" s="225">
        <v>1</v>
      </c>
    </row>
    <row r="51" spans="1:80">
      <c r="A51" s="234"/>
      <c r="B51" s="238"/>
      <c r="C51" s="591" t="s">
        <v>228</v>
      </c>
      <c r="D51" s="592"/>
      <c r="E51" s="239">
        <v>0</v>
      </c>
      <c r="F51" s="551"/>
      <c r="G51" s="241"/>
      <c r="H51" s="242"/>
      <c r="I51" s="236"/>
      <c r="J51" s="243"/>
      <c r="K51" s="236"/>
      <c r="M51" s="237" t="s">
        <v>228</v>
      </c>
      <c r="O51" s="225"/>
    </row>
    <row r="52" spans="1:80">
      <c r="A52" s="234"/>
      <c r="B52" s="238"/>
      <c r="C52" s="591" t="s">
        <v>229</v>
      </c>
      <c r="D52" s="592"/>
      <c r="E52" s="239">
        <v>0</v>
      </c>
      <c r="F52" s="240"/>
      <c r="G52" s="241"/>
      <c r="H52" s="242"/>
      <c r="I52" s="236"/>
      <c r="J52" s="243"/>
      <c r="K52" s="236"/>
      <c r="M52" s="237" t="s">
        <v>229</v>
      </c>
      <c r="O52" s="225"/>
    </row>
    <row r="53" spans="1:80">
      <c r="A53" s="234"/>
      <c r="B53" s="238"/>
      <c r="C53" s="591" t="s">
        <v>253</v>
      </c>
      <c r="D53" s="592"/>
      <c r="E53" s="239">
        <v>87.200500000000005</v>
      </c>
      <c r="F53" s="240"/>
      <c r="G53" s="241"/>
      <c r="H53" s="242"/>
      <c r="I53" s="236"/>
      <c r="J53" s="243"/>
      <c r="K53" s="236"/>
      <c r="M53" s="237" t="s">
        <v>253</v>
      </c>
      <c r="O53" s="225"/>
    </row>
    <row r="54" spans="1:80">
      <c r="A54" s="234"/>
      <c r="B54" s="238"/>
      <c r="C54" s="591" t="s">
        <v>254</v>
      </c>
      <c r="D54" s="592"/>
      <c r="E54" s="239">
        <v>19.7285</v>
      </c>
      <c r="F54" s="240"/>
      <c r="G54" s="241"/>
      <c r="H54" s="242"/>
      <c r="I54" s="236"/>
      <c r="J54" s="243"/>
      <c r="K54" s="236"/>
      <c r="M54" s="237" t="s">
        <v>254</v>
      </c>
      <c r="O54" s="225"/>
    </row>
    <row r="55" spans="1:80" ht="22.5">
      <c r="A55" s="226">
        <v>6</v>
      </c>
      <c r="B55" s="227" t="s">
        <v>255</v>
      </c>
      <c r="C55" s="228" t="s">
        <v>256</v>
      </c>
      <c r="D55" s="229" t="s">
        <v>128</v>
      </c>
      <c r="E55" s="230">
        <v>354.62049999999999</v>
      </c>
      <c r="F55" s="545"/>
      <c r="G55" s="231">
        <f>E55*F55</f>
        <v>0</v>
      </c>
      <c r="H55" s="232">
        <v>0</v>
      </c>
      <c r="I55" s="233">
        <f>E55*H55</f>
        <v>0</v>
      </c>
      <c r="J55" s="232">
        <v>0</v>
      </c>
      <c r="K55" s="233">
        <f>E55*J55</f>
        <v>0</v>
      </c>
      <c r="O55" s="225">
        <v>2</v>
      </c>
      <c r="AA55" s="198">
        <v>1</v>
      </c>
      <c r="AB55" s="198">
        <v>1</v>
      </c>
      <c r="AC55" s="198">
        <v>1</v>
      </c>
      <c r="AZ55" s="198">
        <v>1</v>
      </c>
      <c r="BA55" s="198">
        <f>IF(AZ55=1,G55,0)</f>
        <v>0</v>
      </c>
      <c r="BB55" s="198">
        <f>IF(AZ55=2,G55,0)</f>
        <v>0</v>
      </c>
      <c r="BC55" s="198">
        <f>IF(AZ55=3,G55,0)</f>
        <v>0</v>
      </c>
      <c r="BD55" s="198">
        <f>IF(AZ55=4,G55,0)</f>
        <v>0</v>
      </c>
      <c r="BE55" s="198">
        <f>IF(AZ55=5,G55,0)</f>
        <v>0</v>
      </c>
      <c r="CA55" s="225">
        <v>1</v>
      </c>
      <c r="CB55" s="225">
        <v>1</v>
      </c>
    </row>
    <row r="56" spans="1:80">
      <c r="A56" s="234"/>
      <c r="B56" s="238"/>
      <c r="C56" s="591" t="s">
        <v>228</v>
      </c>
      <c r="D56" s="592"/>
      <c r="E56" s="239">
        <v>0</v>
      </c>
      <c r="F56" s="240"/>
      <c r="G56" s="241"/>
      <c r="H56" s="242"/>
      <c r="I56" s="236"/>
      <c r="J56" s="243"/>
      <c r="K56" s="236"/>
      <c r="M56" s="237" t="s">
        <v>228</v>
      </c>
      <c r="O56" s="225"/>
    </row>
    <row r="57" spans="1:80">
      <c r="A57" s="234"/>
      <c r="B57" s="238"/>
      <c r="C57" s="591" t="s">
        <v>229</v>
      </c>
      <c r="D57" s="592"/>
      <c r="E57" s="239">
        <v>0</v>
      </c>
      <c r="F57" s="240"/>
      <c r="G57" s="241"/>
      <c r="H57" s="242"/>
      <c r="I57" s="236"/>
      <c r="J57" s="243"/>
      <c r="K57" s="236"/>
      <c r="M57" s="237" t="s">
        <v>229</v>
      </c>
      <c r="O57" s="225"/>
    </row>
    <row r="58" spans="1:80">
      <c r="A58" s="234"/>
      <c r="B58" s="238"/>
      <c r="C58" s="591" t="s">
        <v>257</v>
      </c>
      <c r="D58" s="592"/>
      <c r="E58" s="239">
        <v>18.704999999999998</v>
      </c>
      <c r="F58" s="240"/>
      <c r="G58" s="241"/>
      <c r="H58" s="242"/>
      <c r="I58" s="236"/>
      <c r="J58" s="243"/>
      <c r="K58" s="236"/>
      <c r="M58" s="237" t="s">
        <v>257</v>
      </c>
      <c r="O58" s="225"/>
    </row>
    <row r="59" spans="1:80">
      <c r="A59" s="234"/>
      <c r="B59" s="238"/>
      <c r="C59" s="591" t="s">
        <v>258</v>
      </c>
      <c r="D59" s="592"/>
      <c r="E59" s="239">
        <v>373.87549999999999</v>
      </c>
      <c r="F59" s="240"/>
      <c r="G59" s="241"/>
      <c r="H59" s="242"/>
      <c r="I59" s="236"/>
      <c r="J59" s="243"/>
      <c r="K59" s="236"/>
      <c r="M59" s="237" t="s">
        <v>258</v>
      </c>
      <c r="O59" s="225"/>
    </row>
    <row r="60" spans="1:80">
      <c r="A60" s="234"/>
      <c r="B60" s="238"/>
      <c r="C60" s="591" t="s">
        <v>259</v>
      </c>
      <c r="D60" s="592"/>
      <c r="E60" s="239">
        <v>-37.96</v>
      </c>
      <c r="F60" s="240"/>
      <c r="G60" s="241"/>
      <c r="H60" s="242"/>
      <c r="I60" s="236"/>
      <c r="J60" s="243"/>
      <c r="K60" s="236"/>
      <c r="M60" s="237" t="s">
        <v>259</v>
      </c>
      <c r="O60" s="225"/>
    </row>
    <row r="61" spans="1:80">
      <c r="A61" s="226">
        <v>7</v>
      </c>
      <c r="B61" s="227" t="s">
        <v>150</v>
      </c>
      <c r="C61" s="228" t="s">
        <v>260</v>
      </c>
      <c r="D61" s="229" t="s">
        <v>128</v>
      </c>
      <c r="E61" s="230">
        <v>106.929</v>
      </c>
      <c r="F61" s="545"/>
      <c r="G61" s="231">
        <f>E61*F61</f>
        <v>0</v>
      </c>
      <c r="H61" s="232">
        <v>0</v>
      </c>
      <c r="I61" s="233">
        <f>E61*H61</f>
        <v>0</v>
      </c>
      <c r="J61" s="232">
        <v>0</v>
      </c>
      <c r="K61" s="233">
        <f>E61*J61</f>
        <v>0</v>
      </c>
      <c r="O61" s="225">
        <v>2</v>
      </c>
      <c r="AA61" s="198">
        <v>1</v>
      </c>
      <c r="AB61" s="198">
        <v>1</v>
      </c>
      <c r="AC61" s="198">
        <v>1</v>
      </c>
      <c r="AZ61" s="198">
        <v>1</v>
      </c>
      <c r="BA61" s="198">
        <f>IF(AZ61=1,G61,0)</f>
        <v>0</v>
      </c>
      <c r="BB61" s="198">
        <f>IF(AZ61=2,G61,0)</f>
        <v>0</v>
      </c>
      <c r="BC61" s="198">
        <f>IF(AZ61=3,G61,0)</f>
        <v>0</v>
      </c>
      <c r="BD61" s="198">
        <f>IF(AZ61=4,G61,0)</f>
        <v>0</v>
      </c>
      <c r="BE61" s="198">
        <f>IF(AZ61=5,G61,0)</f>
        <v>0</v>
      </c>
      <c r="CA61" s="225">
        <v>1</v>
      </c>
      <c r="CB61" s="225">
        <v>1</v>
      </c>
    </row>
    <row r="62" spans="1:80">
      <c r="A62" s="234"/>
      <c r="B62" s="238"/>
      <c r="C62" s="591" t="s">
        <v>228</v>
      </c>
      <c r="D62" s="592"/>
      <c r="E62" s="239">
        <v>0</v>
      </c>
      <c r="F62" s="240"/>
      <c r="G62" s="241"/>
      <c r="H62" s="242"/>
      <c r="I62" s="236"/>
      <c r="J62" s="243"/>
      <c r="K62" s="236"/>
      <c r="M62" s="237" t="s">
        <v>228</v>
      </c>
      <c r="O62" s="225"/>
    </row>
    <row r="63" spans="1:80">
      <c r="A63" s="234"/>
      <c r="B63" s="238"/>
      <c r="C63" s="591" t="s">
        <v>229</v>
      </c>
      <c r="D63" s="592"/>
      <c r="E63" s="239">
        <v>0</v>
      </c>
      <c r="F63" s="240"/>
      <c r="G63" s="241"/>
      <c r="H63" s="242"/>
      <c r="I63" s="236"/>
      <c r="J63" s="243"/>
      <c r="K63" s="236"/>
      <c r="M63" s="237" t="s">
        <v>229</v>
      </c>
      <c r="O63" s="225"/>
    </row>
    <row r="64" spans="1:80">
      <c r="A64" s="234"/>
      <c r="B64" s="238"/>
      <c r="C64" s="591" t="s">
        <v>253</v>
      </c>
      <c r="D64" s="592"/>
      <c r="E64" s="239">
        <v>87.200500000000005</v>
      </c>
      <c r="F64" s="240"/>
      <c r="G64" s="241"/>
      <c r="H64" s="242"/>
      <c r="I64" s="236"/>
      <c r="J64" s="243"/>
      <c r="K64" s="236"/>
      <c r="M64" s="237" t="s">
        <v>253</v>
      </c>
      <c r="O64" s="225"/>
    </row>
    <row r="65" spans="1:80">
      <c r="A65" s="234"/>
      <c r="B65" s="238"/>
      <c r="C65" s="591" t="s">
        <v>254</v>
      </c>
      <c r="D65" s="592"/>
      <c r="E65" s="239">
        <v>19.7285</v>
      </c>
      <c r="F65" s="240"/>
      <c r="G65" s="241"/>
      <c r="H65" s="242"/>
      <c r="I65" s="236"/>
      <c r="J65" s="243"/>
      <c r="K65" s="236"/>
      <c r="M65" s="237" t="s">
        <v>254</v>
      </c>
      <c r="O65" s="225"/>
    </row>
    <row r="66" spans="1:80">
      <c r="A66" s="244"/>
      <c r="B66" s="245" t="s">
        <v>90</v>
      </c>
      <c r="C66" s="246" t="s">
        <v>97</v>
      </c>
      <c r="D66" s="247"/>
      <c r="E66" s="248"/>
      <c r="F66" s="249"/>
      <c r="G66" s="250">
        <f>SUM(G7:G65)</f>
        <v>0</v>
      </c>
      <c r="H66" s="251"/>
      <c r="I66" s="252">
        <f>SUM(I7:I65)</f>
        <v>0</v>
      </c>
      <c r="J66" s="251"/>
      <c r="K66" s="252">
        <f>SUM(K7:K65)</f>
        <v>0</v>
      </c>
      <c r="O66" s="225">
        <v>4</v>
      </c>
      <c r="BA66" s="253">
        <f>SUM(BA7:BA65)</f>
        <v>0</v>
      </c>
      <c r="BB66" s="253">
        <f>SUM(BB7:BB65)</f>
        <v>0</v>
      </c>
      <c r="BC66" s="253">
        <f>SUM(BC7:BC65)</f>
        <v>0</v>
      </c>
      <c r="BD66" s="253">
        <f>SUM(BD7:BD65)</f>
        <v>0</v>
      </c>
      <c r="BE66" s="253">
        <f>SUM(BE7:BE65)</f>
        <v>0</v>
      </c>
    </row>
    <row r="67" spans="1:80">
      <c r="A67" s="215" t="s">
        <v>87</v>
      </c>
      <c r="B67" s="216" t="s">
        <v>261</v>
      </c>
      <c r="C67" s="217" t="s">
        <v>262</v>
      </c>
      <c r="D67" s="218"/>
      <c r="E67" s="219"/>
      <c r="F67" s="219"/>
      <c r="G67" s="220"/>
      <c r="H67" s="221"/>
      <c r="I67" s="222"/>
      <c r="J67" s="223"/>
      <c r="K67" s="224"/>
      <c r="O67" s="225">
        <v>1</v>
      </c>
    </row>
    <row r="68" spans="1:80" ht="22.5">
      <c r="A68" s="226">
        <v>8</v>
      </c>
      <c r="B68" s="227" t="s">
        <v>264</v>
      </c>
      <c r="C68" s="228" t="s">
        <v>265</v>
      </c>
      <c r="D68" s="229" t="s">
        <v>123</v>
      </c>
      <c r="E68" s="230">
        <v>81.650000000000006</v>
      </c>
      <c r="F68" s="545"/>
      <c r="G68" s="231">
        <f>E68*F68</f>
        <v>0</v>
      </c>
      <c r="H68" s="232">
        <v>0.43025000000000002</v>
      </c>
      <c r="I68" s="233">
        <f>E68*H68</f>
        <v>35.129912500000003</v>
      </c>
      <c r="J68" s="232">
        <v>0</v>
      </c>
      <c r="K68" s="233">
        <f>E68*J68</f>
        <v>0</v>
      </c>
      <c r="O68" s="225">
        <v>2</v>
      </c>
      <c r="AA68" s="198">
        <v>1</v>
      </c>
      <c r="AB68" s="198">
        <v>1</v>
      </c>
      <c r="AC68" s="198">
        <v>1</v>
      </c>
      <c r="AZ68" s="198">
        <v>1</v>
      </c>
      <c r="BA68" s="198">
        <f>IF(AZ68=1,G68,0)</f>
        <v>0</v>
      </c>
      <c r="BB68" s="198">
        <f>IF(AZ68=2,G68,0)</f>
        <v>0</v>
      </c>
      <c r="BC68" s="198">
        <f>IF(AZ68=3,G68,0)</f>
        <v>0</v>
      </c>
      <c r="BD68" s="198">
        <f>IF(AZ68=4,G68,0)</f>
        <v>0</v>
      </c>
      <c r="BE68" s="198">
        <f>IF(AZ68=5,G68,0)</f>
        <v>0</v>
      </c>
      <c r="CA68" s="225">
        <v>1</v>
      </c>
      <c r="CB68" s="225">
        <v>1</v>
      </c>
    </row>
    <row r="69" spans="1:80">
      <c r="A69" s="234"/>
      <c r="B69" s="235"/>
      <c r="C69" s="593" t="s">
        <v>201</v>
      </c>
      <c r="D69" s="594"/>
      <c r="E69" s="594"/>
      <c r="F69" s="594"/>
      <c r="G69" s="595"/>
      <c r="I69" s="236"/>
      <c r="K69" s="236"/>
      <c r="L69" s="237" t="s">
        <v>201</v>
      </c>
      <c r="O69" s="225">
        <v>3</v>
      </c>
    </row>
    <row r="70" spans="1:80">
      <c r="A70" s="234"/>
      <c r="B70" s="235"/>
      <c r="C70" s="593" t="s">
        <v>266</v>
      </c>
      <c r="D70" s="594"/>
      <c r="E70" s="594"/>
      <c r="F70" s="594"/>
      <c r="G70" s="595"/>
      <c r="I70" s="236"/>
      <c r="K70" s="236"/>
      <c r="L70" s="237" t="s">
        <v>266</v>
      </c>
      <c r="O70" s="225">
        <v>3</v>
      </c>
    </row>
    <row r="71" spans="1:80">
      <c r="A71" s="234"/>
      <c r="B71" s="235"/>
      <c r="C71" s="593" t="s">
        <v>267</v>
      </c>
      <c r="D71" s="594"/>
      <c r="E71" s="594"/>
      <c r="F71" s="594"/>
      <c r="G71" s="595"/>
      <c r="I71" s="236"/>
      <c r="K71" s="236"/>
      <c r="L71" s="237" t="s">
        <v>267</v>
      </c>
      <c r="O71" s="225">
        <v>3</v>
      </c>
    </row>
    <row r="72" spans="1:80">
      <c r="A72" s="234"/>
      <c r="B72" s="235"/>
      <c r="C72" s="593" t="s">
        <v>268</v>
      </c>
      <c r="D72" s="594"/>
      <c r="E72" s="594"/>
      <c r="F72" s="594"/>
      <c r="G72" s="595"/>
      <c r="I72" s="236"/>
      <c r="K72" s="236"/>
      <c r="L72" s="237" t="s">
        <v>268</v>
      </c>
      <c r="O72" s="225">
        <v>3</v>
      </c>
    </row>
    <row r="73" spans="1:80">
      <c r="A73" s="234"/>
      <c r="B73" s="238"/>
      <c r="C73" s="591" t="s">
        <v>228</v>
      </c>
      <c r="D73" s="592"/>
      <c r="E73" s="239">
        <v>0</v>
      </c>
      <c r="F73" s="240"/>
      <c r="G73" s="241"/>
      <c r="H73" s="242"/>
      <c r="I73" s="236"/>
      <c r="J73" s="243"/>
      <c r="K73" s="236"/>
      <c r="M73" s="237" t="s">
        <v>228</v>
      </c>
      <c r="O73" s="225"/>
    </row>
    <row r="74" spans="1:80">
      <c r="A74" s="234"/>
      <c r="B74" s="238"/>
      <c r="C74" s="591" t="s">
        <v>269</v>
      </c>
      <c r="D74" s="592"/>
      <c r="E74" s="239">
        <v>0</v>
      </c>
      <c r="F74" s="240"/>
      <c r="G74" s="241"/>
      <c r="H74" s="242"/>
      <c r="I74" s="236"/>
      <c r="J74" s="243"/>
      <c r="K74" s="236"/>
      <c r="M74" s="237" t="s">
        <v>269</v>
      </c>
      <c r="O74" s="225"/>
    </row>
    <row r="75" spans="1:80" ht="22.5">
      <c r="A75" s="234"/>
      <c r="B75" s="238"/>
      <c r="C75" s="591" t="s">
        <v>270</v>
      </c>
      <c r="D75" s="592"/>
      <c r="E75" s="239">
        <v>81.650000000000006</v>
      </c>
      <c r="F75" s="240"/>
      <c r="G75" s="241"/>
      <c r="H75" s="242"/>
      <c r="I75" s="236"/>
      <c r="J75" s="243"/>
      <c r="K75" s="236"/>
      <c r="M75" s="237" t="s">
        <v>270</v>
      </c>
      <c r="O75" s="225"/>
    </row>
    <row r="76" spans="1:80">
      <c r="A76" s="226">
        <v>9</v>
      </c>
      <c r="B76" s="227" t="s">
        <v>271</v>
      </c>
      <c r="C76" s="228" t="s">
        <v>272</v>
      </c>
      <c r="D76" s="229" t="s">
        <v>128</v>
      </c>
      <c r="E76" s="230">
        <v>17.440100000000001</v>
      </c>
      <c r="F76" s="545"/>
      <c r="G76" s="231">
        <f>E76*F76</f>
        <v>0</v>
      </c>
      <c r="H76" s="232">
        <v>2.5249999999999999</v>
      </c>
      <c r="I76" s="233">
        <f>E76*H76</f>
        <v>44.036252500000003</v>
      </c>
      <c r="J76" s="232">
        <v>0</v>
      </c>
      <c r="K76" s="233">
        <f>E76*J76</f>
        <v>0</v>
      </c>
      <c r="O76" s="225">
        <v>2</v>
      </c>
      <c r="AA76" s="198">
        <v>1</v>
      </c>
      <c r="AB76" s="198">
        <v>1</v>
      </c>
      <c r="AC76" s="198">
        <v>1</v>
      </c>
      <c r="AZ76" s="198">
        <v>1</v>
      </c>
      <c r="BA76" s="198">
        <f>IF(AZ76=1,G76,0)</f>
        <v>0</v>
      </c>
      <c r="BB76" s="198">
        <f>IF(AZ76=2,G76,0)</f>
        <v>0</v>
      </c>
      <c r="BC76" s="198">
        <f>IF(AZ76=3,G76,0)</f>
        <v>0</v>
      </c>
      <c r="BD76" s="198">
        <f>IF(AZ76=4,G76,0)</f>
        <v>0</v>
      </c>
      <c r="BE76" s="198">
        <f>IF(AZ76=5,G76,0)</f>
        <v>0</v>
      </c>
      <c r="CA76" s="225">
        <v>1</v>
      </c>
      <c r="CB76" s="225">
        <v>1</v>
      </c>
    </row>
    <row r="77" spans="1:80">
      <c r="A77" s="234"/>
      <c r="B77" s="235"/>
      <c r="C77" s="593" t="s">
        <v>273</v>
      </c>
      <c r="D77" s="594"/>
      <c r="E77" s="594"/>
      <c r="F77" s="594"/>
      <c r="G77" s="595"/>
      <c r="I77" s="236"/>
      <c r="K77" s="236"/>
      <c r="L77" s="237" t="s">
        <v>273</v>
      </c>
      <c r="O77" s="225">
        <v>3</v>
      </c>
    </row>
    <row r="78" spans="1:80">
      <c r="A78" s="234"/>
      <c r="B78" s="238"/>
      <c r="C78" s="591" t="s">
        <v>228</v>
      </c>
      <c r="D78" s="592"/>
      <c r="E78" s="239">
        <v>0</v>
      </c>
      <c r="F78" s="240"/>
      <c r="G78" s="241"/>
      <c r="H78" s="242"/>
      <c r="I78" s="236"/>
      <c r="J78" s="243"/>
      <c r="K78" s="236"/>
      <c r="M78" s="237" t="s">
        <v>228</v>
      </c>
      <c r="O78" s="225"/>
    </row>
    <row r="79" spans="1:80">
      <c r="A79" s="234"/>
      <c r="B79" s="238"/>
      <c r="C79" s="591" t="s">
        <v>269</v>
      </c>
      <c r="D79" s="592"/>
      <c r="E79" s="239">
        <v>0</v>
      </c>
      <c r="F79" s="240"/>
      <c r="G79" s="241"/>
      <c r="H79" s="242"/>
      <c r="I79" s="236"/>
      <c r="J79" s="243"/>
      <c r="K79" s="236"/>
      <c r="M79" s="237" t="s">
        <v>269</v>
      </c>
      <c r="O79" s="225"/>
    </row>
    <row r="80" spans="1:80">
      <c r="A80" s="234"/>
      <c r="B80" s="238"/>
      <c r="C80" s="591" t="s">
        <v>274</v>
      </c>
      <c r="D80" s="592"/>
      <c r="E80" s="239">
        <v>1.9818</v>
      </c>
      <c r="F80" s="240"/>
      <c r="G80" s="241"/>
      <c r="H80" s="242"/>
      <c r="I80" s="236"/>
      <c r="J80" s="243"/>
      <c r="K80" s="236"/>
      <c r="M80" s="237" t="s">
        <v>274</v>
      </c>
      <c r="O80" s="225"/>
    </row>
    <row r="81" spans="1:80">
      <c r="A81" s="234"/>
      <c r="B81" s="238"/>
      <c r="C81" s="591" t="s">
        <v>275</v>
      </c>
      <c r="D81" s="592"/>
      <c r="E81" s="239">
        <v>15.458299999999999</v>
      </c>
      <c r="F81" s="240"/>
      <c r="G81" s="241"/>
      <c r="H81" s="242"/>
      <c r="I81" s="236"/>
      <c r="J81" s="243"/>
      <c r="K81" s="236"/>
      <c r="M81" s="237" t="s">
        <v>275</v>
      </c>
      <c r="O81" s="225"/>
    </row>
    <row r="82" spans="1:80">
      <c r="A82" s="226">
        <v>10</v>
      </c>
      <c r="B82" s="227" t="s">
        <v>276</v>
      </c>
      <c r="C82" s="228" t="s">
        <v>277</v>
      </c>
      <c r="D82" s="229" t="s">
        <v>107</v>
      </c>
      <c r="E82" s="230">
        <v>11</v>
      </c>
      <c r="F82" s="545"/>
      <c r="G82" s="231">
        <f>E82*F82</f>
        <v>0</v>
      </c>
      <c r="H82" s="232">
        <v>0.13836000000000001</v>
      </c>
      <c r="I82" s="233">
        <f>E82*H82</f>
        <v>1.5219600000000002</v>
      </c>
      <c r="J82" s="232">
        <v>0</v>
      </c>
      <c r="K82" s="233">
        <f>E82*J82</f>
        <v>0</v>
      </c>
      <c r="O82" s="225">
        <v>2</v>
      </c>
      <c r="AA82" s="198">
        <v>1</v>
      </c>
      <c r="AB82" s="198">
        <v>1</v>
      </c>
      <c r="AC82" s="198">
        <v>1</v>
      </c>
      <c r="AZ82" s="198">
        <v>1</v>
      </c>
      <c r="BA82" s="198">
        <f>IF(AZ82=1,G82,0)</f>
        <v>0</v>
      </c>
      <c r="BB82" s="198">
        <f>IF(AZ82=2,G82,0)</f>
        <v>0</v>
      </c>
      <c r="BC82" s="198">
        <f>IF(AZ82=3,G82,0)</f>
        <v>0</v>
      </c>
      <c r="BD82" s="198">
        <f>IF(AZ82=4,G82,0)</f>
        <v>0</v>
      </c>
      <c r="BE82" s="198">
        <f>IF(AZ82=5,G82,0)</f>
        <v>0</v>
      </c>
      <c r="CA82" s="225">
        <v>1</v>
      </c>
      <c r="CB82" s="225">
        <v>1</v>
      </c>
    </row>
    <row r="83" spans="1:80">
      <c r="A83" s="234"/>
      <c r="B83" s="238"/>
      <c r="C83" s="591" t="s">
        <v>241</v>
      </c>
      <c r="D83" s="592"/>
      <c r="E83" s="239">
        <v>0</v>
      </c>
      <c r="F83" s="240"/>
      <c r="G83" s="241"/>
      <c r="H83" s="242"/>
      <c r="I83" s="236"/>
      <c r="J83" s="243"/>
      <c r="K83" s="236"/>
      <c r="M83" s="237" t="s">
        <v>241</v>
      </c>
      <c r="O83" s="225"/>
    </row>
    <row r="84" spans="1:80">
      <c r="A84" s="234"/>
      <c r="B84" s="238"/>
      <c r="C84" s="591" t="s">
        <v>278</v>
      </c>
      <c r="D84" s="592"/>
      <c r="E84" s="239">
        <v>0</v>
      </c>
      <c r="F84" s="240"/>
      <c r="G84" s="241"/>
      <c r="H84" s="242"/>
      <c r="I84" s="236"/>
      <c r="J84" s="243"/>
      <c r="K84" s="236"/>
      <c r="M84" s="237" t="s">
        <v>278</v>
      </c>
      <c r="O84" s="225"/>
    </row>
    <row r="85" spans="1:80">
      <c r="A85" s="234"/>
      <c r="B85" s="238"/>
      <c r="C85" s="591" t="s">
        <v>279</v>
      </c>
      <c r="D85" s="592"/>
      <c r="E85" s="239">
        <v>0</v>
      </c>
      <c r="F85" s="240"/>
      <c r="G85" s="241"/>
      <c r="H85" s="242"/>
      <c r="I85" s="236"/>
      <c r="J85" s="243"/>
      <c r="K85" s="236"/>
      <c r="M85" s="237" t="s">
        <v>279</v>
      </c>
      <c r="O85" s="225"/>
    </row>
    <row r="86" spans="1:80">
      <c r="A86" s="234"/>
      <c r="B86" s="238"/>
      <c r="C86" s="591" t="s">
        <v>280</v>
      </c>
      <c r="D86" s="592"/>
      <c r="E86" s="239">
        <v>1</v>
      </c>
      <c r="F86" s="240"/>
      <c r="G86" s="241"/>
      <c r="H86" s="242"/>
      <c r="I86" s="236"/>
      <c r="J86" s="243"/>
      <c r="K86" s="236"/>
      <c r="M86" s="237" t="s">
        <v>280</v>
      </c>
      <c r="O86" s="225"/>
    </row>
    <row r="87" spans="1:80">
      <c r="A87" s="234"/>
      <c r="B87" s="238"/>
      <c r="C87" s="591" t="s">
        <v>281</v>
      </c>
      <c r="D87" s="592"/>
      <c r="E87" s="239">
        <v>1</v>
      </c>
      <c r="F87" s="240"/>
      <c r="G87" s="241"/>
      <c r="H87" s="242"/>
      <c r="I87" s="236"/>
      <c r="J87" s="243"/>
      <c r="K87" s="236"/>
      <c r="M87" s="237" t="s">
        <v>281</v>
      </c>
      <c r="O87" s="225"/>
    </row>
    <row r="88" spans="1:80">
      <c r="A88" s="234"/>
      <c r="B88" s="238"/>
      <c r="C88" s="591" t="s">
        <v>282</v>
      </c>
      <c r="D88" s="592"/>
      <c r="E88" s="239">
        <v>1</v>
      </c>
      <c r="F88" s="240"/>
      <c r="G88" s="241"/>
      <c r="H88" s="242"/>
      <c r="I88" s="236"/>
      <c r="J88" s="243"/>
      <c r="K88" s="236"/>
      <c r="M88" s="237" t="s">
        <v>282</v>
      </c>
      <c r="O88" s="225"/>
    </row>
    <row r="89" spans="1:80">
      <c r="A89" s="234"/>
      <c r="B89" s="238"/>
      <c r="C89" s="591" t="s">
        <v>283</v>
      </c>
      <c r="D89" s="592"/>
      <c r="E89" s="239">
        <v>1</v>
      </c>
      <c r="F89" s="240"/>
      <c r="G89" s="241"/>
      <c r="H89" s="242"/>
      <c r="I89" s="236"/>
      <c r="J89" s="243"/>
      <c r="K89" s="236"/>
      <c r="M89" s="237" t="s">
        <v>283</v>
      </c>
      <c r="O89" s="225"/>
    </row>
    <row r="90" spans="1:80">
      <c r="A90" s="234"/>
      <c r="B90" s="238"/>
      <c r="C90" s="591" t="s">
        <v>284</v>
      </c>
      <c r="D90" s="592"/>
      <c r="E90" s="239">
        <v>1</v>
      </c>
      <c r="F90" s="240"/>
      <c r="G90" s="241"/>
      <c r="H90" s="242"/>
      <c r="I90" s="236"/>
      <c r="J90" s="243"/>
      <c r="K90" s="236"/>
      <c r="M90" s="237" t="s">
        <v>284</v>
      </c>
      <c r="O90" s="225"/>
    </row>
    <row r="91" spans="1:80">
      <c r="A91" s="234"/>
      <c r="B91" s="238"/>
      <c r="C91" s="591" t="s">
        <v>285</v>
      </c>
      <c r="D91" s="592"/>
      <c r="E91" s="239">
        <v>1</v>
      </c>
      <c r="F91" s="240"/>
      <c r="G91" s="241"/>
      <c r="H91" s="242"/>
      <c r="I91" s="236"/>
      <c r="J91" s="243"/>
      <c r="K91" s="236"/>
      <c r="M91" s="237" t="s">
        <v>285</v>
      </c>
      <c r="O91" s="225"/>
    </row>
    <row r="92" spans="1:80">
      <c r="A92" s="234"/>
      <c r="B92" s="238"/>
      <c r="C92" s="591" t="s">
        <v>286</v>
      </c>
      <c r="D92" s="592"/>
      <c r="E92" s="239">
        <v>1</v>
      </c>
      <c r="F92" s="240"/>
      <c r="G92" s="241"/>
      <c r="H92" s="242"/>
      <c r="I92" s="236"/>
      <c r="J92" s="243"/>
      <c r="K92" s="236"/>
      <c r="M92" s="237" t="s">
        <v>286</v>
      </c>
      <c r="O92" s="225"/>
    </row>
    <row r="93" spans="1:80">
      <c r="A93" s="234"/>
      <c r="B93" s="238"/>
      <c r="C93" s="591" t="s">
        <v>287</v>
      </c>
      <c r="D93" s="592"/>
      <c r="E93" s="239">
        <v>1</v>
      </c>
      <c r="F93" s="240"/>
      <c r="G93" s="241"/>
      <c r="H93" s="242"/>
      <c r="I93" s="236"/>
      <c r="J93" s="243"/>
      <c r="K93" s="236"/>
      <c r="M93" s="237" t="s">
        <v>287</v>
      </c>
      <c r="O93" s="225"/>
    </row>
    <row r="94" spans="1:80">
      <c r="A94" s="234"/>
      <c r="B94" s="238"/>
      <c r="C94" s="591" t="s">
        <v>288</v>
      </c>
      <c r="D94" s="592"/>
      <c r="E94" s="239">
        <v>1</v>
      </c>
      <c r="F94" s="240"/>
      <c r="G94" s="241"/>
      <c r="H94" s="242"/>
      <c r="I94" s="236"/>
      <c r="J94" s="243"/>
      <c r="K94" s="236"/>
      <c r="M94" s="237" t="s">
        <v>288</v>
      </c>
      <c r="O94" s="225"/>
    </row>
    <row r="95" spans="1:80">
      <c r="A95" s="234"/>
      <c r="B95" s="238"/>
      <c r="C95" s="591" t="s">
        <v>289</v>
      </c>
      <c r="D95" s="592"/>
      <c r="E95" s="239">
        <v>1</v>
      </c>
      <c r="F95" s="240"/>
      <c r="G95" s="241"/>
      <c r="H95" s="242"/>
      <c r="I95" s="236"/>
      <c r="J95" s="243"/>
      <c r="K95" s="236"/>
      <c r="M95" s="237" t="s">
        <v>289</v>
      </c>
      <c r="O95" s="225"/>
    </row>
    <row r="96" spans="1:80">
      <c r="A96" s="234"/>
      <c r="B96" s="238"/>
      <c r="C96" s="591" t="s">
        <v>290</v>
      </c>
      <c r="D96" s="592"/>
      <c r="E96" s="239">
        <v>1</v>
      </c>
      <c r="F96" s="240"/>
      <c r="G96" s="241"/>
      <c r="H96" s="242"/>
      <c r="I96" s="236"/>
      <c r="J96" s="243"/>
      <c r="K96" s="236"/>
      <c r="M96" s="237" t="s">
        <v>290</v>
      </c>
      <c r="O96" s="225"/>
    </row>
    <row r="97" spans="1:80">
      <c r="A97" s="226">
        <v>11</v>
      </c>
      <c r="B97" s="227" t="s">
        <v>291</v>
      </c>
      <c r="C97" s="228" t="s">
        <v>292</v>
      </c>
      <c r="D97" s="229" t="s">
        <v>107</v>
      </c>
      <c r="E97" s="230">
        <v>4</v>
      </c>
      <c r="F97" s="545"/>
      <c r="G97" s="231">
        <f>E97*F97</f>
        <v>0</v>
      </c>
      <c r="H97" s="232">
        <v>0.22627</v>
      </c>
      <c r="I97" s="233">
        <f>E97*H97</f>
        <v>0.90508</v>
      </c>
      <c r="J97" s="232">
        <v>0</v>
      </c>
      <c r="K97" s="233">
        <f>E97*J97</f>
        <v>0</v>
      </c>
      <c r="O97" s="225">
        <v>2</v>
      </c>
      <c r="AA97" s="198">
        <v>1</v>
      </c>
      <c r="AB97" s="198">
        <v>1</v>
      </c>
      <c r="AC97" s="198">
        <v>1</v>
      </c>
      <c r="AZ97" s="198">
        <v>1</v>
      </c>
      <c r="BA97" s="198">
        <f>IF(AZ97=1,G97,0)</f>
        <v>0</v>
      </c>
      <c r="BB97" s="198">
        <f>IF(AZ97=2,G97,0)</f>
        <v>0</v>
      </c>
      <c r="BC97" s="198">
        <f>IF(AZ97=3,G97,0)</f>
        <v>0</v>
      </c>
      <c r="BD97" s="198">
        <f>IF(AZ97=4,G97,0)</f>
        <v>0</v>
      </c>
      <c r="BE97" s="198">
        <f>IF(AZ97=5,G97,0)</f>
        <v>0</v>
      </c>
      <c r="CA97" s="225">
        <v>1</v>
      </c>
      <c r="CB97" s="225">
        <v>1</v>
      </c>
    </row>
    <row r="98" spans="1:80">
      <c r="A98" s="234"/>
      <c r="B98" s="238"/>
      <c r="C98" s="591" t="s">
        <v>241</v>
      </c>
      <c r="D98" s="592"/>
      <c r="E98" s="239">
        <v>0</v>
      </c>
      <c r="F98" s="240"/>
      <c r="G98" s="241"/>
      <c r="H98" s="242"/>
      <c r="I98" s="236"/>
      <c r="J98" s="243"/>
      <c r="K98" s="236"/>
      <c r="M98" s="237" t="s">
        <v>241</v>
      </c>
      <c r="O98" s="225"/>
    </row>
    <row r="99" spans="1:80">
      <c r="A99" s="234"/>
      <c r="B99" s="238"/>
      <c r="C99" s="591" t="s">
        <v>278</v>
      </c>
      <c r="D99" s="592"/>
      <c r="E99" s="239">
        <v>0</v>
      </c>
      <c r="F99" s="240"/>
      <c r="G99" s="241"/>
      <c r="H99" s="242"/>
      <c r="I99" s="236"/>
      <c r="J99" s="243"/>
      <c r="K99" s="236"/>
      <c r="M99" s="237" t="s">
        <v>278</v>
      </c>
      <c r="O99" s="225"/>
    </row>
    <row r="100" spans="1:80">
      <c r="A100" s="234"/>
      <c r="B100" s="238"/>
      <c r="C100" s="591" t="s">
        <v>293</v>
      </c>
      <c r="D100" s="592"/>
      <c r="E100" s="239">
        <v>0</v>
      </c>
      <c r="F100" s="240"/>
      <c r="G100" s="241"/>
      <c r="H100" s="242"/>
      <c r="I100" s="236"/>
      <c r="J100" s="243"/>
      <c r="K100" s="236"/>
      <c r="M100" s="237" t="s">
        <v>293</v>
      </c>
      <c r="O100" s="225"/>
    </row>
    <row r="101" spans="1:80">
      <c r="A101" s="234"/>
      <c r="B101" s="238"/>
      <c r="C101" s="591" t="s">
        <v>294</v>
      </c>
      <c r="D101" s="592"/>
      <c r="E101" s="239">
        <v>1</v>
      </c>
      <c r="F101" s="240"/>
      <c r="G101" s="241"/>
      <c r="H101" s="242"/>
      <c r="I101" s="236"/>
      <c r="J101" s="243"/>
      <c r="K101" s="236"/>
      <c r="M101" s="237" t="s">
        <v>294</v>
      </c>
      <c r="O101" s="225"/>
    </row>
    <row r="102" spans="1:80">
      <c r="A102" s="234"/>
      <c r="B102" s="238"/>
      <c r="C102" s="591" t="s">
        <v>295</v>
      </c>
      <c r="D102" s="592"/>
      <c r="E102" s="239">
        <v>1</v>
      </c>
      <c r="F102" s="240"/>
      <c r="G102" s="241"/>
      <c r="H102" s="242"/>
      <c r="I102" s="236"/>
      <c r="J102" s="243"/>
      <c r="K102" s="236"/>
      <c r="M102" s="237" t="s">
        <v>295</v>
      </c>
      <c r="O102" s="225"/>
    </row>
    <row r="103" spans="1:80">
      <c r="A103" s="234"/>
      <c r="B103" s="238"/>
      <c r="C103" s="591" t="s">
        <v>296</v>
      </c>
      <c r="D103" s="592"/>
      <c r="E103" s="239">
        <v>1</v>
      </c>
      <c r="F103" s="240"/>
      <c r="G103" s="241"/>
      <c r="H103" s="242"/>
      <c r="I103" s="236"/>
      <c r="J103" s="243"/>
      <c r="K103" s="236"/>
      <c r="M103" s="237" t="s">
        <v>296</v>
      </c>
      <c r="O103" s="225"/>
    </row>
    <row r="104" spans="1:80">
      <c r="A104" s="234"/>
      <c r="B104" s="238"/>
      <c r="C104" s="591" t="s">
        <v>297</v>
      </c>
      <c r="D104" s="592"/>
      <c r="E104" s="239">
        <v>1</v>
      </c>
      <c r="F104" s="240"/>
      <c r="G104" s="241"/>
      <c r="H104" s="242"/>
      <c r="I104" s="236"/>
      <c r="J104" s="243"/>
      <c r="K104" s="236"/>
      <c r="M104" s="237" t="s">
        <v>297</v>
      </c>
      <c r="O104" s="225"/>
    </row>
    <row r="105" spans="1:80">
      <c r="A105" s="226">
        <v>12</v>
      </c>
      <c r="B105" s="227" t="s">
        <v>298</v>
      </c>
      <c r="C105" s="228" t="s">
        <v>299</v>
      </c>
      <c r="D105" s="229" t="s">
        <v>107</v>
      </c>
      <c r="E105" s="230">
        <v>20</v>
      </c>
      <c r="F105" s="545"/>
      <c r="G105" s="231">
        <f>E105*F105</f>
        <v>0</v>
      </c>
      <c r="H105" s="232">
        <v>0.25002999999999997</v>
      </c>
      <c r="I105" s="233">
        <f>E105*H105</f>
        <v>5.0005999999999995</v>
      </c>
      <c r="J105" s="232">
        <v>0</v>
      </c>
      <c r="K105" s="233">
        <f>E105*J105</f>
        <v>0</v>
      </c>
      <c r="O105" s="225">
        <v>2</v>
      </c>
      <c r="AA105" s="198">
        <v>1</v>
      </c>
      <c r="AB105" s="198">
        <v>1</v>
      </c>
      <c r="AC105" s="198">
        <v>1</v>
      </c>
      <c r="AZ105" s="198">
        <v>1</v>
      </c>
      <c r="BA105" s="198">
        <f>IF(AZ105=1,G105,0)</f>
        <v>0</v>
      </c>
      <c r="BB105" s="198">
        <f>IF(AZ105=2,G105,0)</f>
        <v>0</v>
      </c>
      <c r="BC105" s="198">
        <f>IF(AZ105=3,G105,0)</f>
        <v>0</v>
      </c>
      <c r="BD105" s="198">
        <f>IF(AZ105=4,G105,0)</f>
        <v>0</v>
      </c>
      <c r="BE105" s="198">
        <f>IF(AZ105=5,G105,0)</f>
        <v>0</v>
      </c>
      <c r="CA105" s="225">
        <v>1</v>
      </c>
      <c r="CB105" s="225">
        <v>1</v>
      </c>
    </row>
    <row r="106" spans="1:80">
      <c r="A106" s="234"/>
      <c r="B106" s="238"/>
      <c r="C106" s="591" t="s">
        <v>241</v>
      </c>
      <c r="D106" s="592"/>
      <c r="E106" s="239">
        <v>0</v>
      </c>
      <c r="F106" s="240"/>
      <c r="G106" s="241"/>
      <c r="H106" s="242"/>
      <c r="I106" s="236"/>
      <c r="J106" s="243"/>
      <c r="K106" s="236"/>
      <c r="M106" s="237" t="s">
        <v>241</v>
      </c>
      <c r="O106" s="225"/>
    </row>
    <row r="107" spans="1:80">
      <c r="A107" s="234"/>
      <c r="B107" s="238"/>
      <c r="C107" s="591" t="s">
        <v>278</v>
      </c>
      <c r="D107" s="592"/>
      <c r="E107" s="239">
        <v>0</v>
      </c>
      <c r="F107" s="240"/>
      <c r="G107" s="241"/>
      <c r="H107" s="242"/>
      <c r="I107" s="236"/>
      <c r="J107" s="243"/>
      <c r="K107" s="236"/>
      <c r="M107" s="237" t="s">
        <v>278</v>
      </c>
      <c r="O107" s="225"/>
    </row>
    <row r="108" spans="1:80">
      <c r="A108" s="234"/>
      <c r="B108" s="238"/>
      <c r="C108" s="591" t="s">
        <v>300</v>
      </c>
      <c r="D108" s="592"/>
      <c r="E108" s="239">
        <v>0</v>
      </c>
      <c r="F108" s="240"/>
      <c r="G108" s="241"/>
      <c r="H108" s="242"/>
      <c r="I108" s="236"/>
      <c r="J108" s="243"/>
      <c r="K108" s="236"/>
      <c r="M108" s="237" t="s">
        <v>300</v>
      </c>
      <c r="O108" s="225"/>
    </row>
    <row r="109" spans="1:80">
      <c r="A109" s="234"/>
      <c r="B109" s="238"/>
      <c r="C109" s="591" t="s">
        <v>301</v>
      </c>
      <c r="D109" s="592"/>
      <c r="E109" s="239">
        <v>1</v>
      </c>
      <c r="F109" s="240"/>
      <c r="G109" s="241"/>
      <c r="H109" s="242"/>
      <c r="I109" s="236"/>
      <c r="J109" s="243"/>
      <c r="K109" s="236"/>
      <c r="M109" s="237" t="s">
        <v>301</v>
      </c>
      <c r="O109" s="225"/>
    </row>
    <row r="110" spans="1:80">
      <c r="A110" s="234"/>
      <c r="B110" s="238"/>
      <c r="C110" s="591" t="s">
        <v>302</v>
      </c>
      <c r="D110" s="592"/>
      <c r="E110" s="239">
        <v>9</v>
      </c>
      <c r="F110" s="240"/>
      <c r="G110" s="241"/>
      <c r="H110" s="242"/>
      <c r="I110" s="236"/>
      <c r="J110" s="243"/>
      <c r="K110" s="236"/>
      <c r="M110" s="237" t="s">
        <v>302</v>
      </c>
      <c r="O110" s="225"/>
    </row>
    <row r="111" spans="1:80">
      <c r="A111" s="234"/>
      <c r="B111" s="238"/>
      <c r="C111" s="591" t="s">
        <v>303</v>
      </c>
      <c r="D111" s="592"/>
      <c r="E111" s="239">
        <v>1</v>
      </c>
      <c r="F111" s="240"/>
      <c r="G111" s="241"/>
      <c r="H111" s="242"/>
      <c r="I111" s="236"/>
      <c r="J111" s="243"/>
      <c r="K111" s="236"/>
      <c r="M111" s="237" t="s">
        <v>303</v>
      </c>
      <c r="O111" s="225"/>
    </row>
    <row r="112" spans="1:80">
      <c r="A112" s="234"/>
      <c r="B112" s="238"/>
      <c r="C112" s="591" t="s">
        <v>304</v>
      </c>
      <c r="D112" s="592"/>
      <c r="E112" s="239">
        <v>1</v>
      </c>
      <c r="F112" s="240"/>
      <c r="G112" s="241"/>
      <c r="H112" s="242"/>
      <c r="I112" s="236"/>
      <c r="J112" s="243"/>
      <c r="K112" s="236"/>
      <c r="M112" s="237" t="s">
        <v>304</v>
      </c>
      <c r="O112" s="225"/>
    </row>
    <row r="113" spans="1:80">
      <c r="A113" s="234"/>
      <c r="B113" s="238"/>
      <c r="C113" s="591" t="s">
        <v>305</v>
      </c>
      <c r="D113" s="592"/>
      <c r="E113" s="239">
        <v>1</v>
      </c>
      <c r="F113" s="240"/>
      <c r="G113" s="241"/>
      <c r="H113" s="242"/>
      <c r="I113" s="236"/>
      <c r="J113" s="243"/>
      <c r="K113" s="236"/>
      <c r="M113" s="237" t="s">
        <v>305</v>
      </c>
      <c r="O113" s="225"/>
    </row>
    <row r="114" spans="1:80">
      <c r="A114" s="234"/>
      <c r="B114" s="238"/>
      <c r="C114" s="591" t="s">
        <v>306</v>
      </c>
      <c r="D114" s="592"/>
      <c r="E114" s="239">
        <v>1</v>
      </c>
      <c r="F114" s="240"/>
      <c r="G114" s="241"/>
      <c r="H114" s="242"/>
      <c r="I114" s="236"/>
      <c r="J114" s="243"/>
      <c r="K114" s="236"/>
      <c r="M114" s="237" t="s">
        <v>306</v>
      </c>
      <c r="O114" s="225"/>
    </row>
    <row r="115" spans="1:80">
      <c r="A115" s="234"/>
      <c r="B115" s="238"/>
      <c r="C115" s="591" t="s">
        <v>307</v>
      </c>
      <c r="D115" s="592"/>
      <c r="E115" s="239">
        <v>1</v>
      </c>
      <c r="F115" s="240"/>
      <c r="G115" s="241"/>
      <c r="H115" s="242"/>
      <c r="I115" s="236"/>
      <c r="J115" s="243"/>
      <c r="K115" s="236"/>
      <c r="M115" s="237" t="s">
        <v>307</v>
      </c>
      <c r="O115" s="225"/>
    </row>
    <row r="116" spans="1:80">
      <c r="A116" s="234"/>
      <c r="B116" s="238"/>
      <c r="C116" s="591" t="s">
        <v>308</v>
      </c>
      <c r="D116" s="592"/>
      <c r="E116" s="239">
        <v>1</v>
      </c>
      <c r="F116" s="240"/>
      <c r="G116" s="241"/>
      <c r="H116" s="242"/>
      <c r="I116" s="236"/>
      <c r="J116" s="243"/>
      <c r="K116" s="236"/>
      <c r="M116" s="237" t="s">
        <v>308</v>
      </c>
      <c r="O116" s="225"/>
    </row>
    <row r="117" spans="1:80">
      <c r="A117" s="234"/>
      <c r="B117" s="238"/>
      <c r="C117" s="591" t="s">
        <v>309</v>
      </c>
      <c r="D117" s="592"/>
      <c r="E117" s="239">
        <v>1</v>
      </c>
      <c r="F117" s="240"/>
      <c r="G117" s="241"/>
      <c r="H117" s="242"/>
      <c r="I117" s="236"/>
      <c r="J117" s="243"/>
      <c r="K117" s="236"/>
      <c r="M117" s="237" t="s">
        <v>309</v>
      </c>
      <c r="O117" s="225"/>
    </row>
    <row r="118" spans="1:80">
      <c r="A118" s="234"/>
      <c r="B118" s="238"/>
      <c r="C118" s="591" t="s">
        <v>310</v>
      </c>
      <c r="D118" s="592"/>
      <c r="E118" s="239">
        <v>1</v>
      </c>
      <c r="F118" s="240"/>
      <c r="G118" s="241"/>
      <c r="H118" s="242"/>
      <c r="I118" s="236"/>
      <c r="J118" s="243"/>
      <c r="K118" s="236"/>
      <c r="M118" s="237" t="s">
        <v>310</v>
      </c>
      <c r="O118" s="225"/>
    </row>
    <row r="119" spans="1:80">
      <c r="A119" s="234"/>
      <c r="B119" s="238"/>
      <c r="C119" s="591" t="s">
        <v>311</v>
      </c>
      <c r="D119" s="592"/>
      <c r="E119" s="239">
        <v>1</v>
      </c>
      <c r="F119" s="240"/>
      <c r="G119" s="241"/>
      <c r="H119" s="242"/>
      <c r="I119" s="236"/>
      <c r="J119" s="243"/>
      <c r="K119" s="236"/>
      <c r="M119" s="237" t="s">
        <v>311</v>
      </c>
      <c r="O119" s="225"/>
    </row>
    <row r="120" spans="1:80">
      <c r="A120" s="234"/>
      <c r="B120" s="238"/>
      <c r="C120" s="591" t="s">
        <v>312</v>
      </c>
      <c r="D120" s="592"/>
      <c r="E120" s="239">
        <v>1</v>
      </c>
      <c r="F120" s="240"/>
      <c r="G120" s="241"/>
      <c r="H120" s="242"/>
      <c r="I120" s="236"/>
      <c r="J120" s="243"/>
      <c r="K120" s="236"/>
      <c r="M120" s="237" t="s">
        <v>312</v>
      </c>
      <c r="O120" s="225"/>
    </row>
    <row r="121" spans="1:80">
      <c r="A121" s="226">
        <v>13</v>
      </c>
      <c r="B121" s="227" t="s">
        <v>313</v>
      </c>
      <c r="C121" s="228" t="s">
        <v>314</v>
      </c>
      <c r="D121" s="229" t="s">
        <v>128</v>
      </c>
      <c r="E121" s="230">
        <v>20.419</v>
      </c>
      <c r="F121" s="545"/>
      <c r="G121" s="231">
        <f>E121*F121</f>
        <v>0</v>
      </c>
      <c r="H121" s="232">
        <v>2.5249999999999999</v>
      </c>
      <c r="I121" s="233">
        <f>E121*H121</f>
        <v>51.557974999999999</v>
      </c>
      <c r="J121" s="232">
        <v>0</v>
      </c>
      <c r="K121" s="233">
        <f>E121*J121</f>
        <v>0</v>
      </c>
      <c r="O121" s="225">
        <v>2</v>
      </c>
      <c r="AA121" s="198">
        <v>1</v>
      </c>
      <c r="AB121" s="198">
        <v>1</v>
      </c>
      <c r="AC121" s="198">
        <v>1</v>
      </c>
      <c r="AZ121" s="198">
        <v>1</v>
      </c>
      <c r="BA121" s="198">
        <f>IF(AZ121=1,G121,0)</f>
        <v>0</v>
      </c>
      <c r="BB121" s="198">
        <f>IF(AZ121=2,G121,0)</f>
        <v>0</v>
      </c>
      <c r="BC121" s="198">
        <f>IF(AZ121=3,G121,0)</f>
        <v>0</v>
      </c>
      <c r="BD121" s="198">
        <f>IF(AZ121=4,G121,0)</f>
        <v>0</v>
      </c>
      <c r="BE121" s="198">
        <f>IF(AZ121=5,G121,0)</f>
        <v>0</v>
      </c>
      <c r="CA121" s="225">
        <v>1</v>
      </c>
      <c r="CB121" s="225">
        <v>1</v>
      </c>
    </row>
    <row r="122" spans="1:80">
      <c r="A122" s="234"/>
      <c r="B122" s="238"/>
      <c r="C122" s="591" t="s">
        <v>241</v>
      </c>
      <c r="D122" s="592"/>
      <c r="E122" s="239">
        <v>0</v>
      </c>
      <c r="F122" s="240"/>
      <c r="G122" s="241"/>
      <c r="H122" s="242"/>
      <c r="I122" s="236"/>
      <c r="J122" s="243"/>
      <c r="K122" s="236"/>
      <c r="M122" s="237" t="s">
        <v>241</v>
      </c>
      <c r="O122" s="225"/>
    </row>
    <row r="123" spans="1:80">
      <c r="A123" s="234"/>
      <c r="B123" s="238"/>
      <c r="C123" s="591" t="s">
        <v>242</v>
      </c>
      <c r="D123" s="592"/>
      <c r="E123" s="239">
        <v>0</v>
      </c>
      <c r="F123" s="240"/>
      <c r="G123" s="241"/>
      <c r="H123" s="242"/>
      <c r="I123" s="236"/>
      <c r="J123" s="243"/>
      <c r="K123" s="236"/>
      <c r="M123" s="237" t="s">
        <v>242</v>
      </c>
      <c r="O123" s="225"/>
    </row>
    <row r="124" spans="1:80">
      <c r="A124" s="234"/>
      <c r="B124" s="238"/>
      <c r="C124" s="591" t="s">
        <v>315</v>
      </c>
      <c r="D124" s="592"/>
      <c r="E124" s="239">
        <v>0</v>
      </c>
      <c r="F124" s="240"/>
      <c r="G124" s="241"/>
      <c r="H124" s="242"/>
      <c r="I124" s="236"/>
      <c r="J124" s="243"/>
      <c r="K124" s="236"/>
      <c r="M124" s="237" t="s">
        <v>315</v>
      </c>
      <c r="O124" s="225"/>
    </row>
    <row r="125" spans="1:80">
      <c r="A125" s="234"/>
      <c r="B125" s="238"/>
      <c r="C125" s="591" t="s">
        <v>316</v>
      </c>
      <c r="D125" s="592"/>
      <c r="E125" s="239">
        <v>4.8254000000000001</v>
      </c>
      <c r="F125" s="240"/>
      <c r="G125" s="241"/>
      <c r="H125" s="242"/>
      <c r="I125" s="236"/>
      <c r="J125" s="243"/>
      <c r="K125" s="236"/>
      <c r="M125" s="237" t="s">
        <v>316</v>
      </c>
      <c r="O125" s="225"/>
    </row>
    <row r="126" spans="1:80">
      <c r="A126" s="234"/>
      <c r="B126" s="238"/>
      <c r="C126" s="591" t="s">
        <v>317</v>
      </c>
      <c r="D126" s="592"/>
      <c r="E126" s="239">
        <v>3.4045999999999998</v>
      </c>
      <c r="F126" s="240"/>
      <c r="G126" s="241"/>
      <c r="H126" s="242"/>
      <c r="I126" s="236"/>
      <c r="J126" s="243"/>
      <c r="K126" s="236"/>
      <c r="M126" s="237" t="s">
        <v>317</v>
      </c>
      <c r="O126" s="225"/>
    </row>
    <row r="127" spans="1:80">
      <c r="A127" s="234"/>
      <c r="B127" s="238"/>
      <c r="C127" s="591" t="s">
        <v>318</v>
      </c>
      <c r="D127" s="592"/>
      <c r="E127" s="239">
        <v>2.5821000000000001</v>
      </c>
      <c r="F127" s="240"/>
      <c r="G127" s="241"/>
      <c r="H127" s="242"/>
      <c r="I127" s="236"/>
      <c r="J127" s="243"/>
      <c r="K127" s="236"/>
      <c r="M127" s="237" t="s">
        <v>318</v>
      </c>
      <c r="O127" s="225"/>
    </row>
    <row r="128" spans="1:80">
      <c r="A128" s="234"/>
      <c r="B128" s="238"/>
      <c r="C128" s="591" t="s">
        <v>319</v>
      </c>
      <c r="D128" s="592"/>
      <c r="E128" s="239">
        <v>9.6068999999999996</v>
      </c>
      <c r="F128" s="240"/>
      <c r="G128" s="241"/>
      <c r="H128" s="242"/>
      <c r="I128" s="236"/>
      <c r="J128" s="243"/>
      <c r="K128" s="236"/>
      <c r="M128" s="237" t="s">
        <v>319</v>
      </c>
      <c r="O128" s="225"/>
    </row>
    <row r="129" spans="1:80">
      <c r="A129" s="226">
        <v>14</v>
      </c>
      <c r="B129" s="227" t="s">
        <v>320</v>
      </c>
      <c r="C129" s="228" t="s">
        <v>321</v>
      </c>
      <c r="D129" s="229" t="s">
        <v>128</v>
      </c>
      <c r="E129" s="230">
        <v>1.4137</v>
      </c>
      <c r="F129" s="545"/>
      <c r="G129" s="231">
        <f>E129*F129</f>
        <v>0</v>
      </c>
      <c r="H129" s="232">
        <v>2.5249999999999999</v>
      </c>
      <c r="I129" s="233">
        <f>E129*H129</f>
        <v>3.5695924999999997</v>
      </c>
      <c r="J129" s="232">
        <v>0</v>
      </c>
      <c r="K129" s="233">
        <f>E129*J129</f>
        <v>0</v>
      </c>
      <c r="O129" s="225">
        <v>2</v>
      </c>
      <c r="AA129" s="198">
        <v>1</v>
      </c>
      <c r="AB129" s="198">
        <v>1</v>
      </c>
      <c r="AC129" s="198">
        <v>1</v>
      </c>
      <c r="AZ129" s="198">
        <v>1</v>
      </c>
      <c r="BA129" s="198">
        <f>IF(AZ129=1,G129,0)</f>
        <v>0</v>
      </c>
      <c r="BB129" s="198">
        <f>IF(AZ129=2,G129,0)</f>
        <v>0</v>
      </c>
      <c r="BC129" s="198">
        <f>IF(AZ129=3,G129,0)</f>
        <v>0</v>
      </c>
      <c r="BD129" s="198">
        <f>IF(AZ129=4,G129,0)</f>
        <v>0</v>
      </c>
      <c r="BE129" s="198">
        <f>IF(AZ129=5,G129,0)</f>
        <v>0</v>
      </c>
      <c r="CA129" s="225">
        <v>1</v>
      </c>
      <c r="CB129" s="225">
        <v>1</v>
      </c>
    </row>
    <row r="130" spans="1:80">
      <c r="A130" s="234"/>
      <c r="B130" s="238"/>
      <c r="C130" s="591" t="s">
        <v>228</v>
      </c>
      <c r="D130" s="592"/>
      <c r="E130" s="239">
        <v>0</v>
      </c>
      <c r="F130" s="240"/>
      <c r="G130" s="241"/>
      <c r="H130" s="242"/>
      <c r="I130" s="236"/>
      <c r="J130" s="243"/>
      <c r="K130" s="236"/>
      <c r="M130" s="237" t="s">
        <v>228</v>
      </c>
      <c r="O130" s="225"/>
    </row>
    <row r="131" spans="1:80">
      <c r="A131" s="234"/>
      <c r="B131" s="238"/>
      <c r="C131" s="591" t="s">
        <v>229</v>
      </c>
      <c r="D131" s="592"/>
      <c r="E131" s="239">
        <v>0</v>
      </c>
      <c r="F131" s="240"/>
      <c r="G131" s="241"/>
      <c r="H131" s="242"/>
      <c r="I131" s="236"/>
      <c r="J131" s="243"/>
      <c r="K131" s="236"/>
      <c r="M131" s="237" t="s">
        <v>229</v>
      </c>
      <c r="O131" s="225"/>
    </row>
    <row r="132" spans="1:80">
      <c r="A132" s="234"/>
      <c r="B132" s="238"/>
      <c r="C132" s="591" t="s">
        <v>322</v>
      </c>
      <c r="D132" s="592"/>
      <c r="E132" s="239">
        <v>1.4137</v>
      </c>
      <c r="F132" s="240"/>
      <c r="G132" s="241"/>
      <c r="H132" s="242"/>
      <c r="I132" s="236"/>
      <c r="J132" s="243"/>
      <c r="K132" s="236"/>
      <c r="M132" s="237" t="s">
        <v>322</v>
      </c>
      <c r="O132" s="225"/>
    </row>
    <row r="133" spans="1:80" ht="22.5">
      <c r="A133" s="226">
        <v>15</v>
      </c>
      <c r="B133" s="227" t="s">
        <v>323</v>
      </c>
      <c r="C133" s="228" t="s">
        <v>324</v>
      </c>
      <c r="D133" s="229" t="s">
        <v>96</v>
      </c>
      <c r="E133" s="230">
        <v>9.4247999999999994</v>
      </c>
      <c r="F133" s="545"/>
      <c r="G133" s="231">
        <f>E133*F133</f>
        <v>0</v>
      </c>
      <c r="H133" s="232">
        <v>3.6400000000000002E-2</v>
      </c>
      <c r="I133" s="233">
        <f>E133*H133</f>
        <v>0.34306271999999999</v>
      </c>
      <c r="J133" s="232">
        <v>0</v>
      </c>
      <c r="K133" s="233">
        <f>E133*J133</f>
        <v>0</v>
      </c>
      <c r="O133" s="225">
        <v>2</v>
      </c>
      <c r="AA133" s="198">
        <v>1</v>
      </c>
      <c r="AB133" s="198">
        <v>1</v>
      </c>
      <c r="AC133" s="198">
        <v>1</v>
      </c>
      <c r="AZ133" s="198">
        <v>1</v>
      </c>
      <c r="BA133" s="198">
        <f>IF(AZ133=1,G133,0)</f>
        <v>0</v>
      </c>
      <c r="BB133" s="198">
        <f>IF(AZ133=2,G133,0)</f>
        <v>0</v>
      </c>
      <c r="BC133" s="198">
        <f>IF(AZ133=3,G133,0)</f>
        <v>0</v>
      </c>
      <c r="BD133" s="198">
        <f>IF(AZ133=4,G133,0)</f>
        <v>0</v>
      </c>
      <c r="BE133" s="198">
        <f>IF(AZ133=5,G133,0)</f>
        <v>0</v>
      </c>
      <c r="CA133" s="225">
        <v>1</v>
      </c>
      <c r="CB133" s="225">
        <v>1</v>
      </c>
    </row>
    <row r="134" spans="1:80">
      <c r="A134" s="234"/>
      <c r="B134" s="238"/>
      <c r="C134" s="591" t="s">
        <v>228</v>
      </c>
      <c r="D134" s="592"/>
      <c r="E134" s="239">
        <v>0</v>
      </c>
      <c r="F134" s="240"/>
      <c r="G134" s="241"/>
      <c r="H134" s="242"/>
      <c r="I134" s="236"/>
      <c r="J134" s="243"/>
      <c r="K134" s="236"/>
      <c r="M134" s="237" t="s">
        <v>228</v>
      </c>
      <c r="O134" s="225"/>
    </row>
    <row r="135" spans="1:80">
      <c r="A135" s="234"/>
      <c r="B135" s="238"/>
      <c r="C135" s="591" t="s">
        <v>229</v>
      </c>
      <c r="D135" s="592"/>
      <c r="E135" s="239">
        <v>0</v>
      </c>
      <c r="F135" s="240"/>
      <c r="G135" s="241"/>
      <c r="H135" s="242"/>
      <c r="I135" s="236"/>
      <c r="J135" s="243"/>
      <c r="K135" s="236"/>
      <c r="M135" s="237" t="s">
        <v>229</v>
      </c>
      <c r="O135" s="225"/>
    </row>
    <row r="136" spans="1:80">
      <c r="A136" s="234"/>
      <c r="B136" s="238"/>
      <c r="C136" s="591" t="s">
        <v>325</v>
      </c>
      <c r="D136" s="592"/>
      <c r="E136" s="239">
        <v>9.4247999999999994</v>
      </c>
      <c r="F136" s="240"/>
      <c r="G136" s="241"/>
      <c r="H136" s="242"/>
      <c r="I136" s="236"/>
      <c r="J136" s="243"/>
      <c r="K136" s="236"/>
      <c r="M136" s="237" t="s">
        <v>325</v>
      </c>
      <c r="O136" s="225"/>
    </row>
    <row r="137" spans="1:80">
      <c r="A137" s="226">
        <v>16</v>
      </c>
      <c r="B137" s="227" t="s">
        <v>326</v>
      </c>
      <c r="C137" s="228" t="s">
        <v>327</v>
      </c>
      <c r="D137" s="229" t="s">
        <v>96</v>
      </c>
      <c r="E137" s="230">
        <v>9.4247999999999994</v>
      </c>
      <c r="F137" s="545"/>
      <c r="G137" s="231">
        <f>E137*F137</f>
        <v>0</v>
      </c>
      <c r="H137" s="232">
        <v>0</v>
      </c>
      <c r="I137" s="233">
        <f>E137*H137</f>
        <v>0</v>
      </c>
      <c r="J137" s="232">
        <v>0</v>
      </c>
      <c r="K137" s="233">
        <f>E137*J137</f>
        <v>0</v>
      </c>
      <c r="O137" s="225">
        <v>2</v>
      </c>
      <c r="AA137" s="198">
        <v>1</v>
      </c>
      <c r="AB137" s="198">
        <v>1</v>
      </c>
      <c r="AC137" s="198">
        <v>1</v>
      </c>
      <c r="AZ137" s="198">
        <v>1</v>
      </c>
      <c r="BA137" s="198">
        <f>IF(AZ137=1,G137,0)</f>
        <v>0</v>
      </c>
      <c r="BB137" s="198">
        <f>IF(AZ137=2,G137,0)</f>
        <v>0</v>
      </c>
      <c r="BC137" s="198">
        <f>IF(AZ137=3,G137,0)</f>
        <v>0</v>
      </c>
      <c r="BD137" s="198">
        <f>IF(AZ137=4,G137,0)</f>
        <v>0</v>
      </c>
      <c r="BE137" s="198">
        <f>IF(AZ137=5,G137,0)</f>
        <v>0</v>
      </c>
      <c r="CA137" s="225">
        <v>1</v>
      </c>
      <c r="CB137" s="225">
        <v>1</v>
      </c>
    </row>
    <row r="138" spans="1:80">
      <c r="A138" s="234"/>
      <c r="B138" s="235"/>
      <c r="C138" s="593"/>
      <c r="D138" s="594"/>
      <c r="E138" s="594"/>
      <c r="F138" s="594"/>
      <c r="G138" s="595"/>
      <c r="I138" s="236"/>
      <c r="K138" s="236"/>
      <c r="L138" s="237"/>
      <c r="O138" s="225">
        <v>3</v>
      </c>
    </row>
    <row r="139" spans="1:80">
      <c r="A139" s="234"/>
      <c r="B139" s="238"/>
      <c r="C139" s="591" t="s">
        <v>228</v>
      </c>
      <c r="D139" s="592"/>
      <c r="E139" s="239">
        <v>0</v>
      </c>
      <c r="F139" s="240"/>
      <c r="G139" s="241"/>
      <c r="H139" s="242"/>
      <c r="I139" s="236"/>
      <c r="J139" s="243"/>
      <c r="K139" s="236"/>
      <c r="M139" s="237" t="s">
        <v>228</v>
      </c>
      <c r="O139" s="225"/>
    </row>
    <row r="140" spans="1:80">
      <c r="A140" s="234"/>
      <c r="B140" s="238"/>
      <c r="C140" s="591" t="s">
        <v>229</v>
      </c>
      <c r="D140" s="592"/>
      <c r="E140" s="239">
        <v>0</v>
      </c>
      <c r="F140" s="240"/>
      <c r="G140" s="241"/>
      <c r="H140" s="242"/>
      <c r="I140" s="236"/>
      <c r="J140" s="243"/>
      <c r="K140" s="236"/>
      <c r="M140" s="237" t="s">
        <v>229</v>
      </c>
      <c r="O140" s="225"/>
    </row>
    <row r="141" spans="1:80">
      <c r="A141" s="234"/>
      <c r="B141" s="238"/>
      <c r="C141" s="591" t="s">
        <v>325</v>
      </c>
      <c r="D141" s="592"/>
      <c r="E141" s="239">
        <v>9.4247999999999994</v>
      </c>
      <c r="F141" s="240"/>
      <c r="G141" s="241"/>
      <c r="H141" s="242"/>
      <c r="I141" s="236"/>
      <c r="J141" s="243"/>
      <c r="K141" s="236"/>
      <c r="M141" s="237" t="s">
        <v>325</v>
      </c>
      <c r="O141" s="225"/>
    </row>
    <row r="142" spans="1:80" ht="22.5">
      <c r="A142" s="226">
        <v>17</v>
      </c>
      <c r="B142" s="227" t="s">
        <v>328</v>
      </c>
      <c r="C142" s="228" t="s">
        <v>329</v>
      </c>
      <c r="D142" s="229" t="s">
        <v>128</v>
      </c>
      <c r="E142" s="230">
        <v>47.591000000000001</v>
      </c>
      <c r="F142" s="545"/>
      <c r="G142" s="231">
        <f>E142*F142</f>
        <v>0</v>
      </c>
      <c r="H142" s="232">
        <v>1.9564600000000001</v>
      </c>
      <c r="I142" s="233">
        <f>E142*H142</f>
        <v>93.109887860000001</v>
      </c>
      <c r="J142" s="232"/>
      <c r="K142" s="233">
        <f>E142*J142</f>
        <v>0</v>
      </c>
      <c r="O142" s="225">
        <v>2</v>
      </c>
      <c r="AA142" s="198">
        <v>3</v>
      </c>
      <c r="AB142" s="198">
        <v>1</v>
      </c>
      <c r="AC142" s="198">
        <v>59321000</v>
      </c>
      <c r="AZ142" s="198">
        <v>1</v>
      </c>
      <c r="BA142" s="198">
        <f>IF(AZ142=1,G142,0)</f>
        <v>0</v>
      </c>
      <c r="BB142" s="198">
        <f>IF(AZ142=2,G142,0)</f>
        <v>0</v>
      </c>
      <c r="BC142" s="198">
        <f>IF(AZ142=3,G142,0)</f>
        <v>0</v>
      </c>
      <c r="BD142" s="198">
        <f>IF(AZ142=4,G142,0)</f>
        <v>0</v>
      </c>
      <c r="BE142" s="198">
        <f>IF(AZ142=5,G142,0)</f>
        <v>0</v>
      </c>
      <c r="CA142" s="225">
        <v>3</v>
      </c>
      <c r="CB142" s="225">
        <v>1</v>
      </c>
    </row>
    <row r="143" spans="1:80">
      <c r="A143" s="234"/>
      <c r="B143" s="235"/>
      <c r="C143" s="593" t="s">
        <v>330</v>
      </c>
      <c r="D143" s="594"/>
      <c r="E143" s="594"/>
      <c r="F143" s="594"/>
      <c r="G143" s="595"/>
      <c r="I143" s="236"/>
      <c r="K143" s="236"/>
      <c r="L143" s="237" t="s">
        <v>330</v>
      </c>
      <c r="O143" s="225">
        <v>3</v>
      </c>
    </row>
    <row r="144" spans="1:80">
      <c r="A144" s="234"/>
      <c r="B144" s="235"/>
      <c r="C144" s="593" t="s">
        <v>331</v>
      </c>
      <c r="D144" s="594"/>
      <c r="E144" s="594"/>
      <c r="F144" s="594"/>
      <c r="G144" s="595"/>
      <c r="I144" s="236"/>
      <c r="K144" s="236"/>
      <c r="L144" s="237" t="s">
        <v>331</v>
      </c>
      <c r="O144" s="225">
        <v>3</v>
      </c>
    </row>
    <row r="145" spans="1:15">
      <c r="A145" s="234"/>
      <c r="B145" s="238"/>
      <c r="C145" s="591" t="s">
        <v>241</v>
      </c>
      <c r="D145" s="592"/>
      <c r="E145" s="239">
        <v>0</v>
      </c>
      <c r="F145" s="240"/>
      <c r="G145" s="241"/>
      <c r="H145" s="242"/>
      <c r="I145" s="236"/>
      <c r="J145" s="243"/>
      <c r="K145" s="236"/>
      <c r="M145" s="237" t="s">
        <v>241</v>
      </c>
      <c r="O145" s="225"/>
    </row>
    <row r="146" spans="1:15">
      <c r="A146" s="234"/>
      <c r="B146" s="238"/>
      <c r="C146" s="591" t="s">
        <v>278</v>
      </c>
      <c r="D146" s="592"/>
      <c r="E146" s="239">
        <v>0</v>
      </c>
      <c r="F146" s="240"/>
      <c r="G146" s="241"/>
      <c r="H146" s="242"/>
      <c r="I146" s="236"/>
      <c r="J146" s="243"/>
      <c r="K146" s="236"/>
      <c r="M146" s="237" t="s">
        <v>278</v>
      </c>
      <c r="O146" s="225"/>
    </row>
    <row r="147" spans="1:15">
      <c r="A147" s="234"/>
      <c r="B147" s="238"/>
      <c r="C147" s="591" t="s">
        <v>332</v>
      </c>
      <c r="D147" s="592"/>
      <c r="E147" s="239">
        <v>1.8009999999999999</v>
      </c>
      <c r="F147" s="240"/>
      <c r="G147" s="241"/>
      <c r="H147" s="242"/>
      <c r="I147" s="236"/>
      <c r="J147" s="243"/>
      <c r="K147" s="236"/>
      <c r="M147" s="237" t="s">
        <v>332</v>
      </c>
      <c r="O147" s="225"/>
    </row>
    <row r="148" spans="1:15">
      <c r="A148" s="234"/>
      <c r="B148" s="238"/>
      <c r="C148" s="591" t="s">
        <v>333</v>
      </c>
      <c r="D148" s="592"/>
      <c r="E148" s="239">
        <v>15.93</v>
      </c>
      <c r="F148" s="240"/>
      <c r="G148" s="241"/>
      <c r="H148" s="242"/>
      <c r="I148" s="236"/>
      <c r="J148" s="243"/>
      <c r="K148" s="236"/>
      <c r="M148" s="237" t="s">
        <v>333</v>
      </c>
      <c r="O148" s="225"/>
    </row>
    <row r="149" spans="1:15">
      <c r="A149" s="234"/>
      <c r="B149" s="238"/>
      <c r="C149" s="591" t="s">
        <v>334</v>
      </c>
      <c r="D149" s="592"/>
      <c r="E149" s="239">
        <v>1.786</v>
      </c>
      <c r="F149" s="240"/>
      <c r="G149" s="241"/>
      <c r="H149" s="242"/>
      <c r="I149" s="236"/>
      <c r="J149" s="243"/>
      <c r="K149" s="236"/>
      <c r="M149" s="237" t="s">
        <v>334</v>
      </c>
      <c r="O149" s="225"/>
    </row>
    <row r="150" spans="1:15">
      <c r="A150" s="234"/>
      <c r="B150" s="238"/>
      <c r="C150" s="591" t="s">
        <v>335</v>
      </c>
      <c r="D150" s="592"/>
      <c r="E150" s="239">
        <v>1.778</v>
      </c>
      <c r="F150" s="240"/>
      <c r="G150" s="241"/>
      <c r="H150" s="242"/>
      <c r="I150" s="236"/>
      <c r="J150" s="243"/>
      <c r="K150" s="236"/>
      <c r="M150" s="237" t="s">
        <v>335</v>
      </c>
      <c r="O150" s="225"/>
    </row>
    <row r="151" spans="1:15">
      <c r="A151" s="234"/>
      <c r="B151" s="238"/>
      <c r="C151" s="591" t="s">
        <v>336</v>
      </c>
      <c r="D151" s="592"/>
      <c r="E151" s="239">
        <v>1.514</v>
      </c>
      <c r="F151" s="240"/>
      <c r="G151" s="241"/>
      <c r="H151" s="242"/>
      <c r="I151" s="236"/>
      <c r="J151" s="243"/>
      <c r="K151" s="236"/>
      <c r="M151" s="237" t="s">
        <v>336</v>
      </c>
      <c r="O151" s="225"/>
    </row>
    <row r="152" spans="1:15">
      <c r="A152" s="234"/>
      <c r="B152" s="238"/>
      <c r="C152" s="591" t="s">
        <v>337</v>
      </c>
      <c r="D152" s="592"/>
      <c r="E152" s="239">
        <v>0.45600000000000002</v>
      </c>
      <c r="F152" s="240"/>
      <c r="G152" s="241"/>
      <c r="H152" s="242"/>
      <c r="I152" s="236"/>
      <c r="J152" s="243"/>
      <c r="K152" s="236"/>
      <c r="M152" s="237" t="s">
        <v>337</v>
      </c>
      <c r="O152" s="225"/>
    </row>
    <row r="153" spans="1:15">
      <c r="A153" s="234"/>
      <c r="B153" s="238"/>
      <c r="C153" s="591" t="s">
        <v>338</v>
      </c>
      <c r="D153" s="592"/>
      <c r="E153" s="239">
        <v>0.30299999999999999</v>
      </c>
      <c r="F153" s="240"/>
      <c r="G153" s="241"/>
      <c r="H153" s="242"/>
      <c r="I153" s="236"/>
      <c r="J153" s="243"/>
      <c r="K153" s="236"/>
      <c r="M153" s="237" t="s">
        <v>338</v>
      </c>
      <c r="O153" s="225"/>
    </row>
    <row r="154" spans="1:15">
      <c r="A154" s="234"/>
      <c r="B154" s="238"/>
      <c r="C154" s="591" t="s">
        <v>339</v>
      </c>
      <c r="D154" s="592"/>
      <c r="E154" s="239">
        <v>2.3130000000000002</v>
      </c>
      <c r="F154" s="240"/>
      <c r="G154" s="241"/>
      <c r="H154" s="242"/>
      <c r="I154" s="236"/>
      <c r="J154" s="243"/>
      <c r="K154" s="236"/>
      <c r="M154" s="237" t="s">
        <v>339</v>
      </c>
      <c r="O154" s="225"/>
    </row>
    <row r="155" spans="1:15">
      <c r="A155" s="234"/>
      <c r="B155" s="238"/>
      <c r="C155" s="591" t="s">
        <v>340</v>
      </c>
      <c r="D155" s="592"/>
      <c r="E155" s="239">
        <v>1.415</v>
      </c>
      <c r="F155" s="240"/>
      <c r="G155" s="241"/>
      <c r="H155" s="242"/>
      <c r="I155" s="236"/>
      <c r="J155" s="243"/>
      <c r="K155" s="236"/>
      <c r="M155" s="237" t="s">
        <v>340</v>
      </c>
      <c r="O155" s="225"/>
    </row>
    <row r="156" spans="1:15">
      <c r="A156" s="234"/>
      <c r="B156" s="238"/>
      <c r="C156" s="591" t="s">
        <v>341</v>
      </c>
      <c r="D156" s="592"/>
      <c r="E156" s="239">
        <v>0.218</v>
      </c>
      <c r="F156" s="240"/>
      <c r="G156" s="241"/>
      <c r="H156" s="242"/>
      <c r="I156" s="236"/>
      <c r="J156" s="243"/>
      <c r="K156" s="236"/>
      <c r="M156" s="237" t="s">
        <v>341</v>
      </c>
      <c r="O156" s="225"/>
    </row>
    <row r="157" spans="1:15">
      <c r="A157" s="234"/>
      <c r="B157" s="238"/>
      <c r="C157" s="591" t="s">
        <v>342</v>
      </c>
      <c r="D157" s="592"/>
      <c r="E157" s="239">
        <v>0.187</v>
      </c>
      <c r="F157" s="240"/>
      <c r="G157" s="241"/>
      <c r="H157" s="242"/>
      <c r="I157" s="236"/>
      <c r="J157" s="243"/>
      <c r="K157" s="236"/>
      <c r="M157" s="237" t="s">
        <v>342</v>
      </c>
      <c r="O157" s="225"/>
    </row>
    <row r="158" spans="1:15">
      <c r="A158" s="234"/>
      <c r="B158" s="238"/>
      <c r="C158" s="591" t="s">
        <v>343</v>
      </c>
      <c r="D158" s="592"/>
      <c r="E158" s="239">
        <v>0.187</v>
      </c>
      <c r="F158" s="240"/>
      <c r="G158" s="241"/>
      <c r="H158" s="242"/>
      <c r="I158" s="236"/>
      <c r="J158" s="243"/>
      <c r="K158" s="236"/>
      <c r="M158" s="237" t="s">
        <v>343</v>
      </c>
      <c r="O158" s="225"/>
    </row>
    <row r="159" spans="1:15">
      <c r="A159" s="234"/>
      <c r="B159" s="238"/>
      <c r="C159" s="591" t="s">
        <v>344</v>
      </c>
      <c r="D159" s="592"/>
      <c r="E159" s="239">
        <v>0.218</v>
      </c>
      <c r="F159" s="240"/>
      <c r="G159" s="241"/>
      <c r="H159" s="242"/>
      <c r="I159" s="236"/>
      <c r="J159" s="243"/>
      <c r="K159" s="236"/>
      <c r="M159" s="237" t="s">
        <v>344</v>
      </c>
      <c r="O159" s="225"/>
    </row>
    <row r="160" spans="1:15">
      <c r="A160" s="234"/>
      <c r="B160" s="238"/>
      <c r="C160" s="591" t="s">
        <v>345</v>
      </c>
      <c r="D160" s="592"/>
      <c r="E160" s="239">
        <v>1.413</v>
      </c>
      <c r="F160" s="240"/>
      <c r="G160" s="241"/>
      <c r="H160" s="242"/>
      <c r="I160" s="236"/>
      <c r="J160" s="243"/>
      <c r="K160" s="236"/>
      <c r="M160" s="237" t="s">
        <v>345</v>
      </c>
      <c r="O160" s="225"/>
    </row>
    <row r="161" spans="1:80">
      <c r="A161" s="234"/>
      <c r="B161" s="238"/>
      <c r="C161" s="591" t="s">
        <v>346</v>
      </c>
      <c r="D161" s="592"/>
      <c r="E161" s="239">
        <v>2.3290000000000002</v>
      </c>
      <c r="F161" s="240"/>
      <c r="G161" s="241"/>
      <c r="H161" s="242"/>
      <c r="I161" s="236"/>
      <c r="J161" s="243"/>
      <c r="K161" s="236"/>
      <c r="M161" s="237" t="s">
        <v>346</v>
      </c>
      <c r="O161" s="225"/>
    </row>
    <row r="162" spans="1:80">
      <c r="A162" s="234"/>
      <c r="B162" s="238"/>
      <c r="C162" s="591" t="s">
        <v>347</v>
      </c>
      <c r="D162" s="592"/>
      <c r="E162" s="239">
        <v>2.2730000000000001</v>
      </c>
      <c r="F162" s="240"/>
      <c r="G162" s="241"/>
      <c r="H162" s="242"/>
      <c r="I162" s="236"/>
      <c r="J162" s="243"/>
      <c r="K162" s="236"/>
      <c r="M162" s="237" t="s">
        <v>347</v>
      </c>
      <c r="O162" s="225"/>
    </row>
    <row r="163" spans="1:80">
      <c r="A163" s="234"/>
      <c r="B163" s="238"/>
      <c r="C163" s="591" t="s">
        <v>348</v>
      </c>
      <c r="D163" s="592"/>
      <c r="E163" s="239">
        <v>0.193</v>
      </c>
      <c r="F163" s="240"/>
      <c r="G163" s="241"/>
      <c r="H163" s="242"/>
      <c r="I163" s="236"/>
      <c r="J163" s="243"/>
      <c r="K163" s="236"/>
      <c r="M163" s="237" t="s">
        <v>348</v>
      </c>
      <c r="O163" s="225"/>
    </row>
    <row r="164" spans="1:80">
      <c r="A164" s="234"/>
      <c r="B164" s="238"/>
      <c r="C164" s="591" t="s">
        <v>349</v>
      </c>
      <c r="D164" s="592"/>
      <c r="E164" s="239">
        <v>0.216</v>
      </c>
      <c r="F164" s="240"/>
      <c r="G164" s="241"/>
      <c r="H164" s="242"/>
      <c r="I164" s="236"/>
      <c r="J164" s="243"/>
      <c r="K164" s="236"/>
      <c r="M164" s="237" t="s">
        <v>349</v>
      </c>
      <c r="O164" s="225"/>
    </row>
    <row r="165" spans="1:80">
      <c r="A165" s="234"/>
      <c r="B165" s="238"/>
      <c r="C165" s="591" t="s">
        <v>350</v>
      </c>
      <c r="D165" s="592"/>
      <c r="E165" s="239">
        <v>1.6639999999999999</v>
      </c>
      <c r="F165" s="240"/>
      <c r="G165" s="241"/>
      <c r="H165" s="242"/>
      <c r="I165" s="236"/>
      <c r="J165" s="243"/>
      <c r="K165" s="236"/>
      <c r="M165" s="237" t="s">
        <v>350</v>
      </c>
      <c r="O165" s="225"/>
    </row>
    <row r="166" spans="1:80">
      <c r="A166" s="234"/>
      <c r="B166" s="238"/>
      <c r="C166" s="591" t="s">
        <v>351</v>
      </c>
      <c r="D166" s="592"/>
      <c r="E166" s="239">
        <v>2.3210000000000002</v>
      </c>
      <c r="F166" s="240"/>
      <c r="G166" s="241"/>
      <c r="H166" s="242"/>
      <c r="I166" s="236"/>
      <c r="J166" s="243"/>
      <c r="K166" s="236"/>
      <c r="M166" s="237" t="s">
        <v>351</v>
      </c>
      <c r="O166" s="225"/>
    </row>
    <row r="167" spans="1:80">
      <c r="A167" s="234"/>
      <c r="B167" s="238"/>
      <c r="C167" s="591" t="s">
        <v>352</v>
      </c>
      <c r="D167" s="592"/>
      <c r="E167" s="239">
        <v>2.306</v>
      </c>
      <c r="F167" s="240"/>
      <c r="G167" s="241"/>
      <c r="H167" s="242"/>
      <c r="I167" s="236"/>
      <c r="J167" s="243"/>
      <c r="K167" s="236"/>
      <c r="M167" s="237" t="s">
        <v>352</v>
      </c>
      <c r="O167" s="225"/>
    </row>
    <row r="168" spans="1:80">
      <c r="A168" s="234"/>
      <c r="B168" s="238"/>
      <c r="C168" s="591" t="s">
        <v>353</v>
      </c>
      <c r="D168" s="592"/>
      <c r="E168" s="239">
        <v>2.3130000000000002</v>
      </c>
      <c r="F168" s="240"/>
      <c r="G168" s="241"/>
      <c r="H168" s="242"/>
      <c r="I168" s="236"/>
      <c r="J168" s="243"/>
      <c r="K168" s="236"/>
      <c r="M168" s="237" t="s">
        <v>353</v>
      </c>
      <c r="O168" s="225"/>
    </row>
    <row r="169" spans="1:80">
      <c r="A169" s="234"/>
      <c r="B169" s="238"/>
      <c r="C169" s="591" t="s">
        <v>354</v>
      </c>
      <c r="D169" s="592"/>
      <c r="E169" s="239">
        <v>0.59799999999999998</v>
      </c>
      <c r="F169" s="240"/>
      <c r="G169" s="241"/>
      <c r="H169" s="242"/>
      <c r="I169" s="236"/>
      <c r="J169" s="243"/>
      <c r="K169" s="236"/>
      <c r="M169" s="237" t="s">
        <v>354</v>
      </c>
      <c r="O169" s="225"/>
    </row>
    <row r="170" spans="1:80">
      <c r="A170" s="234"/>
      <c r="B170" s="238"/>
      <c r="C170" s="591" t="s">
        <v>355</v>
      </c>
      <c r="D170" s="592"/>
      <c r="E170" s="239">
        <v>6.4000000000000001E-2</v>
      </c>
      <c r="F170" s="240"/>
      <c r="G170" s="241"/>
      <c r="H170" s="242"/>
      <c r="I170" s="236"/>
      <c r="J170" s="243"/>
      <c r="K170" s="236"/>
      <c r="M170" s="237" t="s">
        <v>355</v>
      </c>
      <c r="O170" s="225"/>
    </row>
    <row r="171" spans="1:80">
      <c r="A171" s="234"/>
      <c r="B171" s="238"/>
      <c r="C171" s="591" t="s">
        <v>356</v>
      </c>
      <c r="D171" s="592"/>
      <c r="E171" s="239">
        <v>1.95</v>
      </c>
      <c r="F171" s="240"/>
      <c r="G171" s="241"/>
      <c r="H171" s="242"/>
      <c r="I171" s="236"/>
      <c r="J171" s="243"/>
      <c r="K171" s="236"/>
      <c r="M171" s="237" t="s">
        <v>356</v>
      </c>
      <c r="O171" s="225"/>
    </row>
    <row r="172" spans="1:80">
      <c r="A172" s="234"/>
      <c r="B172" s="238"/>
      <c r="C172" s="591" t="s">
        <v>357</v>
      </c>
      <c r="D172" s="592"/>
      <c r="E172" s="239">
        <v>1.7509999999999999</v>
      </c>
      <c r="F172" s="240"/>
      <c r="G172" s="241"/>
      <c r="H172" s="242"/>
      <c r="I172" s="236"/>
      <c r="J172" s="243"/>
      <c r="K172" s="236"/>
      <c r="M172" s="237" t="s">
        <v>357</v>
      </c>
      <c r="O172" s="225"/>
    </row>
    <row r="173" spans="1:80">
      <c r="A173" s="234"/>
      <c r="B173" s="238"/>
      <c r="C173" s="591" t="s">
        <v>358</v>
      </c>
      <c r="D173" s="592"/>
      <c r="E173" s="239">
        <v>9.4E-2</v>
      </c>
      <c r="F173" s="240"/>
      <c r="G173" s="241"/>
      <c r="H173" s="242"/>
      <c r="I173" s="236"/>
      <c r="J173" s="243"/>
      <c r="K173" s="236"/>
      <c r="M173" s="237" t="s">
        <v>358</v>
      </c>
      <c r="O173" s="225"/>
    </row>
    <row r="174" spans="1:80">
      <c r="A174" s="244"/>
      <c r="B174" s="245" t="s">
        <v>90</v>
      </c>
      <c r="C174" s="246" t="s">
        <v>263</v>
      </c>
      <c r="D174" s="247"/>
      <c r="E174" s="248"/>
      <c r="F174" s="249"/>
      <c r="G174" s="250">
        <f>SUM(G67:G173)</f>
        <v>0</v>
      </c>
      <c r="H174" s="251"/>
      <c r="I174" s="252">
        <f>SUM(I67:I173)</f>
        <v>235.17432308000002</v>
      </c>
      <c r="J174" s="251"/>
      <c r="K174" s="252">
        <f>SUM(K67:K173)</f>
        <v>0</v>
      </c>
      <c r="O174" s="225">
        <v>4</v>
      </c>
      <c r="BA174" s="253">
        <f>SUM(BA67:BA173)</f>
        <v>0</v>
      </c>
      <c r="BB174" s="253">
        <f>SUM(BB67:BB173)</f>
        <v>0</v>
      </c>
      <c r="BC174" s="253">
        <f>SUM(BC67:BC173)</f>
        <v>0</v>
      </c>
      <c r="BD174" s="253">
        <f>SUM(BD67:BD173)</f>
        <v>0</v>
      </c>
      <c r="BE174" s="253">
        <f>SUM(BE67:BE173)</f>
        <v>0</v>
      </c>
    </row>
    <row r="175" spans="1:80">
      <c r="A175" s="215" t="s">
        <v>87</v>
      </c>
      <c r="B175" s="216" t="s">
        <v>359</v>
      </c>
      <c r="C175" s="217" t="s">
        <v>360</v>
      </c>
      <c r="D175" s="218"/>
      <c r="E175" s="219"/>
      <c r="F175" s="219"/>
      <c r="G175" s="220"/>
      <c r="H175" s="221"/>
      <c r="I175" s="222"/>
      <c r="J175" s="223"/>
      <c r="K175" s="224"/>
      <c r="O175" s="225">
        <v>1</v>
      </c>
    </row>
    <row r="176" spans="1:80">
      <c r="A176" s="226">
        <v>18</v>
      </c>
      <c r="B176" s="227" t="s">
        <v>362</v>
      </c>
      <c r="C176" s="228" t="s">
        <v>363</v>
      </c>
      <c r="D176" s="229" t="s">
        <v>123</v>
      </c>
      <c r="E176" s="230">
        <v>458</v>
      </c>
      <c r="F176" s="545"/>
      <c r="G176" s="231">
        <f>E176*F176</f>
        <v>0</v>
      </c>
      <c r="H176" s="232">
        <v>0.84011999999999998</v>
      </c>
      <c r="I176" s="233">
        <f>E176*H176</f>
        <v>384.77495999999996</v>
      </c>
      <c r="J176" s="232">
        <v>0</v>
      </c>
      <c r="K176" s="233">
        <f>E176*J176</f>
        <v>0</v>
      </c>
      <c r="O176" s="225">
        <v>2</v>
      </c>
      <c r="AA176" s="198">
        <v>1</v>
      </c>
      <c r="AB176" s="198">
        <v>1</v>
      </c>
      <c r="AC176" s="198">
        <v>1</v>
      </c>
      <c r="AZ176" s="198">
        <v>1</v>
      </c>
      <c r="BA176" s="198">
        <f>IF(AZ176=1,G176,0)</f>
        <v>0</v>
      </c>
      <c r="BB176" s="198">
        <f>IF(AZ176=2,G176,0)</f>
        <v>0</v>
      </c>
      <c r="BC176" s="198">
        <f>IF(AZ176=3,G176,0)</f>
        <v>0</v>
      </c>
      <c r="BD176" s="198">
        <f>IF(AZ176=4,G176,0)</f>
        <v>0</v>
      </c>
      <c r="BE176" s="198">
        <f>IF(AZ176=5,G176,0)</f>
        <v>0</v>
      </c>
      <c r="CA176" s="225">
        <v>1</v>
      </c>
      <c r="CB176" s="225">
        <v>1</v>
      </c>
    </row>
    <row r="177" spans="1:80" ht="22.5">
      <c r="A177" s="234"/>
      <c r="B177" s="235"/>
      <c r="C177" s="593" t="s">
        <v>364</v>
      </c>
      <c r="D177" s="594"/>
      <c r="E177" s="594"/>
      <c r="F177" s="594"/>
      <c r="G177" s="595"/>
      <c r="I177" s="236"/>
      <c r="K177" s="236"/>
      <c r="L177" s="237" t="s">
        <v>364</v>
      </c>
      <c r="O177" s="225">
        <v>3</v>
      </c>
    </row>
    <row r="178" spans="1:80">
      <c r="A178" s="234"/>
      <c r="B178" s="238"/>
      <c r="C178" s="591" t="s">
        <v>228</v>
      </c>
      <c r="D178" s="592"/>
      <c r="E178" s="239">
        <v>0</v>
      </c>
      <c r="F178" s="240"/>
      <c r="G178" s="241"/>
      <c r="H178" s="242"/>
      <c r="I178" s="236"/>
      <c r="J178" s="243"/>
      <c r="K178" s="236"/>
      <c r="M178" s="237" t="s">
        <v>228</v>
      </c>
      <c r="O178" s="225"/>
    </row>
    <row r="179" spans="1:80">
      <c r="A179" s="234"/>
      <c r="B179" s="238"/>
      <c r="C179" s="591" t="s">
        <v>365</v>
      </c>
      <c r="D179" s="592"/>
      <c r="E179" s="239">
        <v>0</v>
      </c>
      <c r="F179" s="240"/>
      <c r="G179" s="241"/>
      <c r="H179" s="242"/>
      <c r="I179" s="236"/>
      <c r="J179" s="243"/>
      <c r="K179" s="236"/>
      <c r="M179" s="237" t="s">
        <v>365</v>
      </c>
      <c r="O179" s="225"/>
    </row>
    <row r="180" spans="1:80">
      <c r="A180" s="234"/>
      <c r="B180" s="238"/>
      <c r="C180" s="591" t="s">
        <v>366</v>
      </c>
      <c r="D180" s="592"/>
      <c r="E180" s="239">
        <v>252</v>
      </c>
      <c r="F180" s="240"/>
      <c r="G180" s="241"/>
      <c r="H180" s="242"/>
      <c r="I180" s="236"/>
      <c r="J180" s="243"/>
      <c r="K180" s="236"/>
      <c r="M180" s="237" t="s">
        <v>366</v>
      </c>
      <c r="O180" s="225"/>
    </row>
    <row r="181" spans="1:80">
      <c r="A181" s="234"/>
      <c r="B181" s="238"/>
      <c r="C181" s="591" t="s">
        <v>367</v>
      </c>
      <c r="D181" s="592"/>
      <c r="E181" s="239">
        <v>180</v>
      </c>
      <c r="F181" s="240"/>
      <c r="G181" s="241"/>
      <c r="H181" s="242"/>
      <c r="I181" s="236"/>
      <c r="J181" s="243"/>
      <c r="K181" s="236"/>
      <c r="M181" s="237" t="s">
        <v>367</v>
      </c>
      <c r="O181" s="225"/>
    </row>
    <row r="182" spans="1:80">
      <c r="A182" s="234"/>
      <c r="B182" s="238"/>
      <c r="C182" s="591" t="s">
        <v>368</v>
      </c>
      <c r="D182" s="592"/>
      <c r="E182" s="239">
        <v>16</v>
      </c>
      <c r="F182" s="240"/>
      <c r="G182" s="241"/>
      <c r="H182" s="242"/>
      <c r="I182" s="236"/>
      <c r="J182" s="243"/>
      <c r="K182" s="236"/>
      <c r="M182" s="237" t="s">
        <v>368</v>
      </c>
      <c r="O182" s="225"/>
    </row>
    <row r="183" spans="1:80">
      <c r="A183" s="234"/>
      <c r="B183" s="238"/>
      <c r="C183" s="591" t="s">
        <v>369</v>
      </c>
      <c r="D183" s="592"/>
      <c r="E183" s="239">
        <v>10</v>
      </c>
      <c r="F183" s="240"/>
      <c r="G183" s="241"/>
      <c r="H183" s="242"/>
      <c r="I183" s="236"/>
      <c r="J183" s="243"/>
      <c r="K183" s="236"/>
      <c r="M183" s="237" t="s">
        <v>369</v>
      </c>
      <c r="O183" s="225"/>
    </row>
    <row r="184" spans="1:80">
      <c r="A184" s="244"/>
      <c r="B184" s="245" t="s">
        <v>90</v>
      </c>
      <c r="C184" s="246" t="s">
        <v>361</v>
      </c>
      <c r="D184" s="247"/>
      <c r="E184" s="248"/>
      <c r="F184" s="249"/>
      <c r="G184" s="250">
        <f>SUM(G175:G183)</f>
        <v>0</v>
      </c>
      <c r="H184" s="251"/>
      <c r="I184" s="252">
        <f>SUM(I175:I183)</f>
        <v>384.77495999999996</v>
      </c>
      <c r="J184" s="251"/>
      <c r="K184" s="252">
        <f>SUM(K175:K183)</f>
        <v>0</v>
      </c>
      <c r="O184" s="225">
        <v>4</v>
      </c>
      <c r="BA184" s="253">
        <f>SUM(BA175:BA183)</f>
        <v>0</v>
      </c>
      <c r="BB184" s="253">
        <f>SUM(BB175:BB183)</f>
        <v>0</v>
      </c>
      <c r="BC184" s="253">
        <f>SUM(BC175:BC183)</f>
        <v>0</v>
      </c>
      <c r="BD184" s="253">
        <f>SUM(BD175:BD183)</f>
        <v>0</v>
      </c>
      <c r="BE184" s="253">
        <f>SUM(BE175:BE183)</f>
        <v>0</v>
      </c>
    </row>
    <row r="185" spans="1:80">
      <c r="A185" s="215" t="s">
        <v>87</v>
      </c>
      <c r="B185" s="216" t="s">
        <v>370</v>
      </c>
      <c r="C185" s="217" t="s">
        <v>371</v>
      </c>
      <c r="D185" s="218"/>
      <c r="E185" s="219"/>
      <c r="F185" s="219"/>
      <c r="G185" s="220"/>
      <c r="H185" s="221"/>
      <c r="I185" s="222"/>
      <c r="J185" s="223"/>
      <c r="K185" s="224"/>
      <c r="O185" s="225">
        <v>1</v>
      </c>
    </row>
    <row r="186" spans="1:80" ht="22.5">
      <c r="A186" s="226">
        <v>19</v>
      </c>
      <c r="B186" s="227" t="s">
        <v>373</v>
      </c>
      <c r="C186" s="228" t="s">
        <v>374</v>
      </c>
      <c r="D186" s="229" t="s">
        <v>128</v>
      </c>
      <c r="E186" s="230">
        <v>1.6455</v>
      </c>
      <c r="F186" s="545"/>
      <c r="G186" s="231">
        <f>E186*F186</f>
        <v>0</v>
      </c>
      <c r="H186" s="232">
        <v>1.73916</v>
      </c>
      <c r="I186" s="233">
        <f>E186*H186</f>
        <v>2.8617877799999998</v>
      </c>
      <c r="J186" s="232">
        <v>0</v>
      </c>
      <c r="K186" s="233">
        <f>E186*J186</f>
        <v>0</v>
      </c>
      <c r="O186" s="225">
        <v>2</v>
      </c>
      <c r="AA186" s="198">
        <v>1</v>
      </c>
      <c r="AB186" s="198">
        <v>1</v>
      </c>
      <c r="AC186" s="198">
        <v>1</v>
      </c>
      <c r="AZ186" s="198">
        <v>1</v>
      </c>
      <c r="BA186" s="198">
        <f>IF(AZ186=1,G186,0)</f>
        <v>0</v>
      </c>
      <c r="BB186" s="198">
        <f>IF(AZ186=2,G186,0)</f>
        <v>0</v>
      </c>
      <c r="BC186" s="198">
        <f>IF(AZ186=3,G186,0)</f>
        <v>0</v>
      </c>
      <c r="BD186" s="198">
        <f>IF(AZ186=4,G186,0)</f>
        <v>0</v>
      </c>
      <c r="BE186" s="198">
        <f>IF(AZ186=5,G186,0)</f>
        <v>0</v>
      </c>
      <c r="CA186" s="225">
        <v>1</v>
      </c>
      <c r="CB186" s="225">
        <v>1</v>
      </c>
    </row>
    <row r="187" spans="1:80">
      <c r="A187" s="234"/>
      <c r="B187" s="238"/>
      <c r="C187" s="591" t="s">
        <v>228</v>
      </c>
      <c r="D187" s="592"/>
      <c r="E187" s="239">
        <v>0</v>
      </c>
      <c r="F187" s="240"/>
      <c r="G187" s="241"/>
      <c r="H187" s="242"/>
      <c r="I187" s="236"/>
      <c r="J187" s="243"/>
      <c r="K187" s="236"/>
      <c r="M187" s="237" t="s">
        <v>228</v>
      </c>
      <c r="O187" s="225"/>
    </row>
    <row r="188" spans="1:80">
      <c r="A188" s="234"/>
      <c r="B188" s="238"/>
      <c r="C188" s="591" t="s">
        <v>229</v>
      </c>
      <c r="D188" s="592"/>
      <c r="E188" s="239">
        <v>0</v>
      </c>
      <c r="F188" s="240"/>
      <c r="G188" s="241"/>
      <c r="H188" s="242"/>
      <c r="I188" s="236"/>
      <c r="J188" s="243"/>
      <c r="K188" s="236"/>
      <c r="M188" s="237" t="s">
        <v>229</v>
      </c>
      <c r="O188" s="225"/>
    </row>
    <row r="189" spans="1:80">
      <c r="A189" s="234"/>
      <c r="B189" s="238"/>
      <c r="C189" s="591" t="s">
        <v>375</v>
      </c>
      <c r="D189" s="592"/>
      <c r="E189" s="239">
        <v>0.45</v>
      </c>
      <c r="F189" s="240"/>
      <c r="G189" s="241"/>
      <c r="H189" s="242"/>
      <c r="I189" s="236"/>
      <c r="J189" s="243"/>
      <c r="K189" s="236"/>
      <c r="M189" s="237" t="s">
        <v>375</v>
      </c>
      <c r="O189" s="225"/>
    </row>
    <row r="190" spans="1:80">
      <c r="A190" s="234"/>
      <c r="B190" s="238"/>
      <c r="C190" s="591" t="s">
        <v>376</v>
      </c>
      <c r="D190" s="592"/>
      <c r="E190" s="239">
        <v>0.46750000000000003</v>
      </c>
      <c r="F190" s="240"/>
      <c r="G190" s="241"/>
      <c r="H190" s="242"/>
      <c r="I190" s="236"/>
      <c r="J190" s="243"/>
      <c r="K190" s="236"/>
      <c r="M190" s="237" t="s">
        <v>376</v>
      </c>
      <c r="O190" s="225"/>
    </row>
    <row r="191" spans="1:80">
      <c r="A191" s="234"/>
      <c r="B191" s="238"/>
      <c r="C191" s="591" t="s">
        <v>377</v>
      </c>
      <c r="D191" s="592"/>
      <c r="E191" s="239">
        <v>0.72799999999999998</v>
      </c>
      <c r="F191" s="240"/>
      <c r="G191" s="241"/>
      <c r="H191" s="242"/>
      <c r="I191" s="236"/>
      <c r="J191" s="243"/>
      <c r="K191" s="236"/>
      <c r="M191" s="237" t="s">
        <v>377</v>
      </c>
      <c r="O191" s="225"/>
    </row>
    <row r="192" spans="1:80" ht="22.5">
      <c r="A192" s="226">
        <v>20</v>
      </c>
      <c r="B192" s="227" t="s">
        <v>378</v>
      </c>
      <c r="C192" s="228" t="s">
        <v>379</v>
      </c>
      <c r="D192" s="229" t="s">
        <v>128</v>
      </c>
      <c r="E192" s="230">
        <v>0.36</v>
      </c>
      <c r="F192" s="545"/>
      <c r="G192" s="231">
        <f>E192*F192</f>
        <v>0</v>
      </c>
      <c r="H192" s="232">
        <v>1.796</v>
      </c>
      <c r="I192" s="233">
        <f>E192*H192</f>
        <v>0.64656000000000002</v>
      </c>
      <c r="J192" s="232">
        <v>0</v>
      </c>
      <c r="K192" s="233">
        <f>E192*J192</f>
        <v>0</v>
      </c>
      <c r="O192" s="225">
        <v>2</v>
      </c>
      <c r="AA192" s="198">
        <v>1</v>
      </c>
      <c r="AB192" s="198">
        <v>1</v>
      </c>
      <c r="AC192" s="198">
        <v>1</v>
      </c>
      <c r="AZ192" s="198">
        <v>1</v>
      </c>
      <c r="BA192" s="198">
        <f>IF(AZ192=1,G192,0)</f>
        <v>0</v>
      </c>
      <c r="BB192" s="198">
        <f>IF(AZ192=2,G192,0)</f>
        <v>0</v>
      </c>
      <c r="BC192" s="198">
        <f>IF(AZ192=3,G192,0)</f>
        <v>0</v>
      </c>
      <c r="BD192" s="198">
        <f>IF(AZ192=4,G192,0)</f>
        <v>0</v>
      </c>
      <c r="BE192" s="198">
        <f>IF(AZ192=5,G192,0)</f>
        <v>0</v>
      </c>
      <c r="CA192" s="225">
        <v>1</v>
      </c>
      <c r="CB192" s="225">
        <v>1</v>
      </c>
    </row>
    <row r="193" spans="1:80">
      <c r="A193" s="234"/>
      <c r="B193" s="238"/>
      <c r="C193" s="591" t="s">
        <v>228</v>
      </c>
      <c r="D193" s="592"/>
      <c r="E193" s="239">
        <v>0</v>
      </c>
      <c r="F193" s="240"/>
      <c r="G193" s="241"/>
      <c r="H193" s="242"/>
      <c r="I193" s="236"/>
      <c r="J193" s="243"/>
      <c r="K193" s="236"/>
      <c r="M193" s="237" t="s">
        <v>228</v>
      </c>
      <c r="O193" s="225"/>
    </row>
    <row r="194" spans="1:80">
      <c r="A194" s="234"/>
      <c r="B194" s="238"/>
      <c r="C194" s="591" t="s">
        <v>229</v>
      </c>
      <c r="D194" s="592"/>
      <c r="E194" s="239">
        <v>0</v>
      </c>
      <c r="F194" s="240"/>
      <c r="G194" s="241"/>
      <c r="H194" s="242"/>
      <c r="I194" s="236"/>
      <c r="J194" s="243"/>
      <c r="K194" s="236"/>
      <c r="M194" s="237" t="s">
        <v>229</v>
      </c>
      <c r="O194" s="225"/>
    </row>
    <row r="195" spans="1:80">
      <c r="A195" s="234"/>
      <c r="B195" s="238"/>
      <c r="C195" s="591" t="s">
        <v>380</v>
      </c>
      <c r="D195" s="592"/>
      <c r="E195" s="239">
        <v>0</v>
      </c>
      <c r="F195" s="240"/>
      <c r="G195" s="241"/>
      <c r="H195" s="242"/>
      <c r="I195" s="236"/>
      <c r="J195" s="243"/>
      <c r="K195" s="236"/>
      <c r="M195" s="237" t="s">
        <v>380</v>
      </c>
      <c r="O195" s="225"/>
    </row>
    <row r="196" spans="1:80">
      <c r="A196" s="234"/>
      <c r="B196" s="238"/>
      <c r="C196" s="591" t="s">
        <v>381</v>
      </c>
      <c r="D196" s="592"/>
      <c r="E196" s="239">
        <v>0.36</v>
      </c>
      <c r="F196" s="240"/>
      <c r="G196" s="241"/>
      <c r="H196" s="242"/>
      <c r="I196" s="236"/>
      <c r="J196" s="243"/>
      <c r="K196" s="236"/>
      <c r="M196" s="237" t="s">
        <v>381</v>
      </c>
      <c r="O196" s="225"/>
    </row>
    <row r="197" spans="1:80" ht="22.5">
      <c r="A197" s="226">
        <v>21</v>
      </c>
      <c r="B197" s="227" t="s">
        <v>382</v>
      </c>
      <c r="C197" s="228" t="s">
        <v>383</v>
      </c>
      <c r="D197" s="229" t="s">
        <v>195</v>
      </c>
      <c r="E197" s="230">
        <v>0.1613</v>
      </c>
      <c r="F197" s="545"/>
      <c r="G197" s="231">
        <f>E197*F197</f>
        <v>0</v>
      </c>
      <c r="H197" s="232">
        <v>1.0900000000000001</v>
      </c>
      <c r="I197" s="233">
        <f>E197*H197</f>
        <v>0.175817</v>
      </c>
      <c r="J197" s="232">
        <v>0</v>
      </c>
      <c r="K197" s="233">
        <f>E197*J197</f>
        <v>0</v>
      </c>
      <c r="O197" s="225">
        <v>2</v>
      </c>
      <c r="AA197" s="198">
        <v>1</v>
      </c>
      <c r="AB197" s="198">
        <v>1</v>
      </c>
      <c r="AC197" s="198">
        <v>1</v>
      </c>
      <c r="AZ197" s="198">
        <v>1</v>
      </c>
      <c r="BA197" s="198">
        <f>IF(AZ197=1,G197,0)</f>
        <v>0</v>
      </c>
      <c r="BB197" s="198">
        <f>IF(AZ197=2,G197,0)</f>
        <v>0</v>
      </c>
      <c r="BC197" s="198">
        <f>IF(AZ197=3,G197,0)</f>
        <v>0</v>
      </c>
      <c r="BD197" s="198">
        <f>IF(AZ197=4,G197,0)</f>
        <v>0</v>
      </c>
      <c r="BE197" s="198">
        <f>IF(AZ197=5,G197,0)</f>
        <v>0</v>
      </c>
      <c r="CA197" s="225">
        <v>1</v>
      </c>
      <c r="CB197" s="225">
        <v>1</v>
      </c>
    </row>
    <row r="198" spans="1:80">
      <c r="A198" s="234"/>
      <c r="B198" s="235"/>
      <c r="C198" s="593" t="s">
        <v>384</v>
      </c>
      <c r="D198" s="594"/>
      <c r="E198" s="594"/>
      <c r="F198" s="594"/>
      <c r="G198" s="595"/>
      <c r="I198" s="236"/>
      <c r="K198" s="236"/>
      <c r="L198" s="237" t="s">
        <v>384</v>
      </c>
      <c r="O198" s="225">
        <v>3</v>
      </c>
    </row>
    <row r="199" spans="1:80">
      <c r="A199" s="234"/>
      <c r="B199" s="238"/>
      <c r="C199" s="591" t="s">
        <v>228</v>
      </c>
      <c r="D199" s="592"/>
      <c r="E199" s="239">
        <v>0</v>
      </c>
      <c r="F199" s="240"/>
      <c r="G199" s="241"/>
      <c r="H199" s="242"/>
      <c r="I199" s="236"/>
      <c r="J199" s="243"/>
      <c r="K199" s="236"/>
      <c r="M199" s="237" t="s">
        <v>228</v>
      </c>
      <c r="O199" s="225"/>
    </row>
    <row r="200" spans="1:80">
      <c r="A200" s="234"/>
      <c r="B200" s="238"/>
      <c r="C200" s="591" t="s">
        <v>229</v>
      </c>
      <c r="D200" s="592"/>
      <c r="E200" s="239">
        <v>0</v>
      </c>
      <c r="F200" s="240"/>
      <c r="G200" s="241"/>
      <c r="H200" s="242"/>
      <c r="I200" s="236"/>
      <c r="J200" s="243"/>
      <c r="K200" s="236"/>
      <c r="M200" s="237" t="s">
        <v>229</v>
      </c>
      <c r="O200" s="225"/>
    </row>
    <row r="201" spans="1:80">
      <c r="A201" s="234"/>
      <c r="B201" s="238"/>
      <c r="C201" s="591" t="s">
        <v>380</v>
      </c>
      <c r="D201" s="592"/>
      <c r="E201" s="239">
        <v>0</v>
      </c>
      <c r="F201" s="240"/>
      <c r="G201" s="241"/>
      <c r="H201" s="242"/>
      <c r="I201" s="236"/>
      <c r="J201" s="243"/>
      <c r="K201" s="236"/>
      <c r="M201" s="237" t="s">
        <v>380</v>
      </c>
      <c r="O201" s="225"/>
    </row>
    <row r="202" spans="1:80">
      <c r="A202" s="234"/>
      <c r="B202" s="238"/>
      <c r="C202" s="591" t="s">
        <v>385</v>
      </c>
      <c r="D202" s="592"/>
      <c r="E202" s="239">
        <v>0.1613</v>
      </c>
      <c r="F202" s="240"/>
      <c r="G202" s="241"/>
      <c r="H202" s="242"/>
      <c r="I202" s="236"/>
      <c r="J202" s="243"/>
      <c r="K202" s="236"/>
      <c r="M202" s="237" t="s">
        <v>385</v>
      </c>
      <c r="O202" s="225"/>
    </row>
    <row r="203" spans="1:80" ht="22.5">
      <c r="A203" s="226">
        <v>22</v>
      </c>
      <c r="B203" s="227" t="s">
        <v>386</v>
      </c>
      <c r="C203" s="228" t="s">
        <v>387</v>
      </c>
      <c r="D203" s="229" t="s">
        <v>128</v>
      </c>
      <c r="E203" s="230">
        <v>146.04300000000001</v>
      </c>
      <c r="F203" s="545"/>
      <c r="G203" s="231">
        <f>E203*F203</f>
        <v>0</v>
      </c>
      <c r="H203" s="232">
        <v>2.5249999999999999</v>
      </c>
      <c r="I203" s="233">
        <f>E203*H203</f>
        <v>368.75857500000001</v>
      </c>
      <c r="J203" s="232">
        <v>0</v>
      </c>
      <c r="K203" s="233">
        <f>E203*J203</f>
        <v>0</v>
      </c>
      <c r="O203" s="225">
        <v>2</v>
      </c>
      <c r="AA203" s="198">
        <v>1</v>
      </c>
      <c r="AB203" s="198">
        <v>1</v>
      </c>
      <c r="AC203" s="198">
        <v>1</v>
      </c>
      <c r="AZ203" s="198">
        <v>1</v>
      </c>
      <c r="BA203" s="198">
        <f>IF(AZ203=1,G203,0)</f>
        <v>0</v>
      </c>
      <c r="BB203" s="198">
        <f>IF(AZ203=2,G203,0)</f>
        <v>0</v>
      </c>
      <c r="BC203" s="198">
        <f>IF(AZ203=3,G203,0)</f>
        <v>0</v>
      </c>
      <c r="BD203" s="198">
        <f>IF(AZ203=4,G203,0)</f>
        <v>0</v>
      </c>
      <c r="BE203" s="198">
        <f>IF(AZ203=5,G203,0)</f>
        <v>0</v>
      </c>
      <c r="CA203" s="225">
        <v>1</v>
      </c>
      <c r="CB203" s="225">
        <v>1</v>
      </c>
    </row>
    <row r="204" spans="1:80">
      <c r="A204" s="234"/>
      <c r="B204" s="235"/>
      <c r="C204" s="593" t="s">
        <v>388</v>
      </c>
      <c r="D204" s="594"/>
      <c r="E204" s="594"/>
      <c r="F204" s="594"/>
      <c r="G204" s="595"/>
      <c r="I204" s="236"/>
      <c r="K204" s="236"/>
      <c r="L204" s="237" t="s">
        <v>388</v>
      </c>
      <c r="O204" s="225">
        <v>3</v>
      </c>
    </row>
    <row r="205" spans="1:80">
      <c r="A205" s="234"/>
      <c r="B205" s="238"/>
      <c r="C205" s="591" t="s">
        <v>228</v>
      </c>
      <c r="D205" s="592"/>
      <c r="E205" s="239">
        <v>0</v>
      </c>
      <c r="F205" s="240"/>
      <c r="G205" s="241"/>
      <c r="H205" s="242"/>
      <c r="I205" s="236"/>
      <c r="J205" s="243"/>
      <c r="K205" s="236"/>
      <c r="M205" s="237" t="s">
        <v>228</v>
      </c>
      <c r="O205" s="225"/>
    </row>
    <row r="206" spans="1:80">
      <c r="A206" s="234"/>
      <c r="B206" s="238"/>
      <c r="C206" s="591" t="s">
        <v>269</v>
      </c>
      <c r="D206" s="592"/>
      <c r="E206" s="239">
        <v>0</v>
      </c>
      <c r="F206" s="240"/>
      <c r="G206" s="241"/>
      <c r="H206" s="242"/>
      <c r="I206" s="236"/>
      <c r="J206" s="243"/>
      <c r="K206" s="236"/>
      <c r="M206" s="237" t="s">
        <v>269</v>
      </c>
      <c r="O206" s="225"/>
    </row>
    <row r="207" spans="1:80">
      <c r="A207" s="234"/>
      <c r="B207" s="238"/>
      <c r="C207" s="591" t="s">
        <v>389</v>
      </c>
      <c r="D207" s="592"/>
      <c r="E207" s="239">
        <v>7.0464000000000002</v>
      </c>
      <c r="F207" s="240"/>
      <c r="G207" s="241"/>
      <c r="H207" s="242"/>
      <c r="I207" s="236"/>
      <c r="J207" s="243"/>
      <c r="K207" s="236"/>
      <c r="M207" s="237" t="s">
        <v>389</v>
      </c>
      <c r="O207" s="225"/>
    </row>
    <row r="208" spans="1:80">
      <c r="A208" s="234"/>
      <c r="B208" s="238"/>
      <c r="C208" s="591" t="s">
        <v>390</v>
      </c>
      <c r="D208" s="592"/>
      <c r="E208" s="239">
        <v>56.288400000000003</v>
      </c>
      <c r="F208" s="240"/>
      <c r="G208" s="241"/>
      <c r="H208" s="242"/>
      <c r="I208" s="236"/>
      <c r="J208" s="243"/>
      <c r="K208" s="236"/>
      <c r="M208" s="237" t="s">
        <v>390</v>
      </c>
      <c r="O208" s="225"/>
    </row>
    <row r="209" spans="1:80">
      <c r="A209" s="234"/>
      <c r="B209" s="238"/>
      <c r="C209" s="591" t="s">
        <v>391</v>
      </c>
      <c r="D209" s="592"/>
      <c r="E209" s="239">
        <v>82.708200000000005</v>
      </c>
      <c r="F209" s="240"/>
      <c r="G209" s="241"/>
      <c r="H209" s="242"/>
      <c r="I209" s="236"/>
      <c r="J209" s="243"/>
      <c r="K209" s="236"/>
      <c r="M209" s="237" t="s">
        <v>391</v>
      </c>
      <c r="O209" s="225"/>
    </row>
    <row r="210" spans="1:80">
      <c r="A210" s="226">
        <v>23</v>
      </c>
      <c r="B210" s="227" t="s">
        <v>392</v>
      </c>
      <c r="C210" s="228" t="s">
        <v>393</v>
      </c>
      <c r="D210" s="229" t="s">
        <v>96</v>
      </c>
      <c r="E210" s="230">
        <v>479.74119999999999</v>
      </c>
      <c r="F210" s="545"/>
      <c r="G210" s="231">
        <f>E210*F210</f>
        <v>0</v>
      </c>
      <c r="H210" s="232">
        <v>4.2939999999999999E-2</v>
      </c>
      <c r="I210" s="233">
        <f>E210*H210</f>
        <v>20.600087127999998</v>
      </c>
      <c r="J210" s="232">
        <v>0</v>
      </c>
      <c r="K210" s="233">
        <f>E210*J210</f>
        <v>0</v>
      </c>
      <c r="O210" s="225">
        <v>2</v>
      </c>
      <c r="AA210" s="198">
        <v>1</v>
      </c>
      <c r="AB210" s="198">
        <v>1</v>
      </c>
      <c r="AC210" s="198">
        <v>1</v>
      </c>
      <c r="AZ210" s="198">
        <v>1</v>
      </c>
      <c r="BA210" s="198">
        <f>IF(AZ210=1,G210,0)</f>
        <v>0</v>
      </c>
      <c r="BB210" s="198">
        <f>IF(AZ210=2,G210,0)</f>
        <v>0</v>
      </c>
      <c r="BC210" s="198">
        <f>IF(AZ210=3,G210,0)</f>
        <v>0</v>
      </c>
      <c r="BD210" s="198">
        <f>IF(AZ210=4,G210,0)</f>
        <v>0</v>
      </c>
      <c r="BE210" s="198">
        <f>IF(AZ210=5,G210,0)</f>
        <v>0</v>
      </c>
      <c r="CA210" s="225">
        <v>1</v>
      </c>
      <c r="CB210" s="225">
        <v>1</v>
      </c>
    </row>
    <row r="211" spans="1:80">
      <c r="A211" s="234"/>
      <c r="B211" s="238"/>
      <c r="C211" s="591" t="s">
        <v>228</v>
      </c>
      <c r="D211" s="592"/>
      <c r="E211" s="239">
        <v>0</v>
      </c>
      <c r="F211" s="240"/>
      <c r="G211" s="241"/>
      <c r="H211" s="242"/>
      <c r="I211" s="236"/>
      <c r="J211" s="243"/>
      <c r="K211" s="236"/>
      <c r="M211" s="237" t="s">
        <v>228</v>
      </c>
      <c r="O211" s="225"/>
    </row>
    <row r="212" spans="1:80">
      <c r="A212" s="234"/>
      <c r="B212" s="238"/>
      <c r="C212" s="591" t="s">
        <v>269</v>
      </c>
      <c r="D212" s="592"/>
      <c r="E212" s="239">
        <v>0</v>
      </c>
      <c r="F212" s="240"/>
      <c r="G212" s="241"/>
      <c r="H212" s="242"/>
      <c r="I212" s="236"/>
      <c r="J212" s="243"/>
      <c r="K212" s="236"/>
      <c r="M212" s="237" t="s">
        <v>269</v>
      </c>
      <c r="O212" s="225"/>
    </row>
    <row r="213" spans="1:80">
      <c r="A213" s="234"/>
      <c r="B213" s="238"/>
      <c r="C213" s="591" t="s">
        <v>394</v>
      </c>
      <c r="D213" s="592"/>
      <c r="E213" s="239">
        <v>64.096000000000004</v>
      </c>
      <c r="F213" s="240"/>
      <c r="G213" s="241"/>
      <c r="H213" s="242"/>
      <c r="I213" s="236"/>
      <c r="J213" s="243"/>
      <c r="K213" s="236"/>
      <c r="M213" s="237" t="s">
        <v>394</v>
      </c>
      <c r="O213" s="225"/>
    </row>
    <row r="214" spans="1:80">
      <c r="A214" s="234"/>
      <c r="B214" s="238"/>
      <c r="C214" s="591" t="s">
        <v>395</v>
      </c>
      <c r="D214" s="592"/>
      <c r="E214" s="239">
        <v>415.64519999999999</v>
      </c>
      <c r="F214" s="240"/>
      <c r="G214" s="241"/>
      <c r="H214" s="242"/>
      <c r="I214" s="236"/>
      <c r="J214" s="243"/>
      <c r="K214" s="236"/>
      <c r="M214" s="237" t="s">
        <v>395</v>
      </c>
      <c r="O214" s="225"/>
    </row>
    <row r="215" spans="1:80">
      <c r="A215" s="226">
        <v>24</v>
      </c>
      <c r="B215" s="227" t="s">
        <v>396</v>
      </c>
      <c r="C215" s="228" t="s">
        <v>397</v>
      </c>
      <c r="D215" s="229" t="s">
        <v>96</v>
      </c>
      <c r="E215" s="230">
        <v>479.74119999999999</v>
      </c>
      <c r="F215" s="545"/>
      <c r="G215" s="231">
        <f>E215*F215</f>
        <v>0</v>
      </c>
      <c r="H215" s="232">
        <v>0</v>
      </c>
      <c r="I215" s="233">
        <f>E215*H215</f>
        <v>0</v>
      </c>
      <c r="J215" s="232">
        <v>0</v>
      </c>
      <c r="K215" s="233">
        <f>E215*J215</f>
        <v>0</v>
      </c>
      <c r="O215" s="225">
        <v>2</v>
      </c>
      <c r="AA215" s="198">
        <v>1</v>
      </c>
      <c r="AB215" s="198">
        <v>1</v>
      </c>
      <c r="AC215" s="198">
        <v>1</v>
      </c>
      <c r="AZ215" s="198">
        <v>1</v>
      </c>
      <c r="BA215" s="198">
        <f>IF(AZ215=1,G215,0)</f>
        <v>0</v>
      </c>
      <c r="BB215" s="198">
        <f>IF(AZ215=2,G215,0)</f>
        <v>0</v>
      </c>
      <c r="BC215" s="198">
        <f>IF(AZ215=3,G215,0)</f>
        <v>0</v>
      </c>
      <c r="BD215" s="198">
        <f>IF(AZ215=4,G215,0)</f>
        <v>0</v>
      </c>
      <c r="BE215" s="198">
        <f>IF(AZ215=5,G215,0)</f>
        <v>0</v>
      </c>
      <c r="CA215" s="225">
        <v>1</v>
      </c>
      <c r="CB215" s="225">
        <v>1</v>
      </c>
    </row>
    <row r="216" spans="1:80">
      <c r="A216" s="234"/>
      <c r="B216" s="238"/>
      <c r="C216" s="591" t="s">
        <v>228</v>
      </c>
      <c r="D216" s="592"/>
      <c r="E216" s="239">
        <v>0</v>
      </c>
      <c r="F216" s="240"/>
      <c r="G216" s="241"/>
      <c r="H216" s="242"/>
      <c r="I216" s="236"/>
      <c r="J216" s="243"/>
      <c r="K216" s="236"/>
      <c r="M216" s="237" t="s">
        <v>228</v>
      </c>
      <c r="O216" s="225"/>
    </row>
    <row r="217" spans="1:80">
      <c r="A217" s="234"/>
      <c r="B217" s="238"/>
      <c r="C217" s="591" t="s">
        <v>269</v>
      </c>
      <c r="D217" s="592"/>
      <c r="E217" s="239">
        <v>0</v>
      </c>
      <c r="F217" s="240"/>
      <c r="G217" s="241"/>
      <c r="H217" s="242"/>
      <c r="I217" s="236"/>
      <c r="J217" s="243"/>
      <c r="K217" s="236"/>
      <c r="M217" s="237" t="s">
        <v>269</v>
      </c>
      <c r="O217" s="225"/>
    </row>
    <row r="218" spans="1:80">
      <c r="A218" s="234"/>
      <c r="B218" s="238"/>
      <c r="C218" s="591" t="s">
        <v>394</v>
      </c>
      <c r="D218" s="592"/>
      <c r="E218" s="239">
        <v>64.096000000000004</v>
      </c>
      <c r="F218" s="240"/>
      <c r="G218" s="241"/>
      <c r="H218" s="242"/>
      <c r="I218" s="236"/>
      <c r="J218" s="243"/>
      <c r="K218" s="236"/>
      <c r="M218" s="237" t="s">
        <v>394</v>
      </c>
      <c r="O218" s="225"/>
    </row>
    <row r="219" spans="1:80">
      <c r="A219" s="234"/>
      <c r="B219" s="238"/>
      <c r="C219" s="591" t="s">
        <v>395</v>
      </c>
      <c r="D219" s="592"/>
      <c r="E219" s="239">
        <v>415.64519999999999</v>
      </c>
      <c r="F219" s="240"/>
      <c r="G219" s="241"/>
      <c r="H219" s="242"/>
      <c r="I219" s="236"/>
      <c r="J219" s="243"/>
      <c r="K219" s="236"/>
      <c r="M219" s="237" t="s">
        <v>395</v>
      </c>
      <c r="O219" s="225"/>
    </row>
    <row r="220" spans="1:80">
      <c r="A220" s="226">
        <v>25</v>
      </c>
      <c r="B220" s="227" t="s">
        <v>398</v>
      </c>
      <c r="C220" s="228" t="s">
        <v>399</v>
      </c>
      <c r="D220" s="229" t="s">
        <v>195</v>
      </c>
      <c r="E220" s="230">
        <v>1.0427999999999999</v>
      </c>
      <c r="F220" s="545"/>
      <c r="G220" s="231">
        <f>E220*F220</f>
        <v>0</v>
      </c>
      <c r="H220" s="232">
        <v>1.01701</v>
      </c>
      <c r="I220" s="233">
        <f>E220*H220</f>
        <v>1.0605380279999999</v>
      </c>
      <c r="J220" s="232">
        <v>0</v>
      </c>
      <c r="K220" s="233">
        <f>E220*J220</f>
        <v>0</v>
      </c>
      <c r="O220" s="225">
        <v>2</v>
      </c>
      <c r="AA220" s="198">
        <v>1</v>
      </c>
      <c r="AB220" s="198">
        <v>1</v>
      </c>
      <c r="AC220" s="198">
        <v>1</v>
      </c>
      <c r="AZ220" s="198">
        <v>1</v>
      </c>
      <c r="BA220" s="198">
        <f>IF(AZ220=1,G220,0)</f>
        <v>0</v>
      </c>
      <c r="BB220" s="198">
        <f>IF(AZ220=2,G220,0)</f>
        <v>0</v>
      </c>
      <c r="BC220" s="198">
        <f>IF(AZ220=3,G220,0)</f>
        <v>0</v>
      </c>
      <c r="BD220" s="198">
        <f>IF(AZ220=4,G220,0)</f>
        <v>0</v>
      </c>
      <c r="BE220" s="198">
        <f>IF(AZ220=5,G220,0)</f>
        <v>0</v>
      </c>
      <c r="CA220" s="225">
        <v>1</v>
      </c>
      <c r="CB220" s="225">
        <v>1</v>
      </c>
    </row>
    <row r="221" spans="1:80">
      <c r="A221" s="234"/>
      <c r="B221" s="238"/>
      <c r="C221" s="591" t="s">
        <v>228</v>
      </c>
      <c r="D221" s="592"/>
      <c r="E221" s="239">
        <v>0</v>
      </c>
      <c r="F221" s="240"/>
      <c r="G221" s="241"/>
      <c r="H221" s="242"/>
      <c r="I221" s="236"/>
      <c r="J221" s="243"/>
      <c r="K221" s="236"/>
      <c r="M221" s="237" t="s">
        <v>228</v>
      </c>
      <c r="O221" s="225"/>
    </row>
    <row r="222" spans="1:80">
      <c r="A222" s="234"/>
      <c r="B222" s="238"/>
      <c r="C222" s="591" t="s">
        <v>269</v>
      </c>
      <c r="D222" s="592"/>
      <c r="E222" s="239">
        <v>0</v>
      </c>
      <c r="F222" s="240"/>
      <c r="G222" s="241"/>
      <c r="H222" s="242"/>
      <c r="I222" s="236"/>
      <c r="J222" s="243"/>
      <c r="K222" s="236"/>
      <c r="M222" s="237" t="s">
        <v>269</v>
      </c>
      <c r="O222" s="225"/>
    </row>
    <row r="223" spans="1:80">
      <c r="A223" s="234"/>
      <c r="B223" s="238"/>
      <c r="C223" s="591" t="s">
        <v>400</v>
      </c>
      <c r="D223" s="592"/>
      <c r="E223" s="239">
        <v>1.0427999999999999</v>
      </c>
      <c r="F223" s="240"/>
      <c r="G223" s="241"/>
      <c r="H223" s="242"/>
      <c r="I223" s="236"/>
      <c r="J223" s="243"/>
      <c r="K223" s="236"/>
      <c r="M223" s="237" t="s">
        <v>400</v>
      </c>
      <c r="O223" s="225"/>
    </row>
    <row r="224" spans="1:80">
      <c r="A224" s="226">
        <v>26</v>
      </c>
      <c r="B224" s="227" t="s">
        <v>401</v>
      </c>
      <c r="C224" s="228" t="s">
        <v>402</v>
      </c>
      <c r="D224" s="229" t="s">
        <v>195</v>
      </c>
      <c r="E224" s="230">
        <v>10.1381</v>
      </c>
      <c r="F224" s="545"/>
      <c r="G224" s="231">
        <f>E224*F224</f>
        <v>0</v>
      </c>
      <c r="H224" s="232">
        <v>1.01494</v>
      </c>
      <c r="I224" s="233">
        <f>E224*H224</f>
        <v>10.289563213999999</v>
      </c>
      <c r="J224" s="232">
        <v>0</v>
      </c>
      <c r="K224" s="233">
        <f>E224*J224</f>
        <v>0</v>
      </c>
      <c r="O224" s="225">
        <v>2</v>
      </c>
      <c r="AA224" s="198">
        <v>1</v>
      </c>
      <c r="AB224" s="198">
        <v>1</v>
      </c>
      <c r="AC224" s="198">
        <v>1</v>
      </c>
      <c r="AZ224" s="198">
        <v>1</v>
      </c>
      <c r="BA224" s="198">
        <f>IF(AZ224=1,G224,0)</f>
        <v>0</v>
      </c>
      <c r="BB224" s="198">
        <f>IF(AZ224=2,G224,0)</f>
        <v>0</v>
      </c>
      <c r="BC224" s="198">
        <f>IF(AZ224=3,G224,0)</f>
        <v>0</v>
      </c>
      <c r="BD224" s="198">
        <f>IF(AZ224=4,G224,0)</f>
        <v>0</v>
      </c>
      <c r="BE224" s="198">
        <f>IF(AZ224=5,G224,0)</f>
        <v>0</v>
      </c>
      <c r="CA224" s="225">
        <v>1</v>
      </c>
      <c r="CB224" s="225">
        <v>1</v>
      </c>
    </row>
    <row r="225" spans="1:80">
      <c r="A225" s="234"/>
      <c r="B225" s="238"/>
      <c r="C225" s="591" t="s">
        <v>228</v>
      </c>
      <c r="D225" s="592"/>
      <c r="E225" s="239">
        <v>0</v>
      </c>
      <c r="F225" s="240"/>
      <c r="G225" s="241"/>
      <c r="H225" s="242"/>
      <c r="I225" s="236"/>
      <c r="J225" s="243"/>
      <c r="K225" s="236"/>
      <c r="M225" s="237" t="s">
        <v>228</v>
      </c>
      <c r="O225" s="225"/>
    </row>
    <row r="226" spans="1:80">
      <c r="A226" s="234"/>
      <c r="B226" s="238"/>
      <c r="C226" s="591" t="s">
        <v>269</v>
      </c>
      <c r="D226" s="592"/>
      <c r="E226" s="239">
        <v>0</v>
      </c>
      <c r="F226" s="240"/>
      <c r="G226" s="241"/>
      <c r="H226" s="242"/>
      <c r="I226" s="236"/>
      <c r="J226" s="243"/>
      <c r="K226" s="236"/>
      <c r="M226" s="237" t="s">
        <v>269</v>
      </c>
      <c r="O226" s="225"/>
    </row>
    <row r="227" spans="1:80">
      <c r="A227" s="234"/>
      <c r="B227" s="238"/>
      <c r="C227" s="591" t="s">
        <v>403</v>
      </c>
      <c r="D227" s="592"/>
      <c r="E227" s="239">
        <v>10.1381</v>
      </c>
      <c r="F227" s="240"/>
      <c r="G227" s="241"/>
      <c r="H227" s="242"/>
      <c r="I227" s="236"/>
      <c r="J227" s="243"/>
      <c r="K227" s="236"/>
      <c r="M227" s="237" t="s">
        <v>403</v>
      </c>
      <c r="O227" s="225"/>
    </row>
    <row r="228" spans="1:80">
      <c r="A228" s="226">
        <v>27</v>
      </c>
      <c r="B228" s="227" t="s">
        <v>404</v>
      </c>
      <c r="C228" s="228" t="s">
        <v>405</v>
      </c>
      <c r="D228" s="229" t="s">
        <v>195</v>
      </c>
      <c r="E228" s="230">
        <v>0.71930000000000005</v>
      </c>
      <c r="F228" s="545"/>
      <c r="G228" s="231">
        <f>E228*F228</f>
        <v>0</v>
      </c>
      <c r="H228" s="232">
        <v>1.0531299999999999</v>
      </c>
      <c r="I228" s="233">
        <f>E228*H228</f>
        <v>0.75751640899999995</v>
      </c>
      <c r="J228" s="232">
        <v>0</v>
      </c>
      <c r="K228" s="233">
        <f>E228*J228</f>
        <v>0</v>
      </c>
      <c r="O228" s="225">
        <v>2</v>
      </c>
      <c r="AA228" s="198">
        <v>1</v>
      </c>
      <c r="AB228" s="198">
        <v>1</v>
      </c>
      <c r="AC228" s="198">
        <v>1</v>
      </c>
      <c r="AZ228" s="198">
        <v>1</v>
      </c>
      <c r="BA228" s="198">
        <f>IF(AZ228=1,G228,0)</f>
        <v>0</v>
      </c>
      <c r="BB228" s="198">
        <f>IF(AZ228=2,G228,0)</f>
        <v>0</v>
      </c>
      <c r="BC228" s="198">
        <f>IF(AZ228=3,G228,0)</f>
        <v>0</v>
      </c>
      <c r="BD228" s="198">
        <f>IF(AZ228=4,G228,0)</f>
        <v>0</v>
      </c>
      <c r="BE228" s="198">
        <f>IF(AZ228=5,G228,0)</f>
        <v>0</v>
      </c>
      <c r="CA228" s="225">
        <v>1</v>
      </c>
      <c r="CB228" s="225">
        <v>1</v>
      </c>
    </row>
    <row r="229" spans="1:80">
      <c r="A229" s="234"/>
      <c r="B229" s="238"/>
      <c r="C229" s="591" t="s">
        <v>228</v>
      </c>
      <c r="D229" s="592"/>
      <c r="E229" s="239">
        <v>0</v>
      </c>
      <c r="F229" s="240"/>
      <c r="G229" s="241"/>
      <c r="H229" s="242"/>
      <c r="I229" s="236"/>
      <c r="J229" s="243"/>
      <c r="K229" s="236"/>
      <c r="M229" s="237" t="s">
        <v>228</v>
      </c>
      <c r="O229" s="225"/>
    </row>
    <row r="230" spans="1:80">
      <c r="A230" s="234"/>
      <c r="B230" s="238"/>
      <c r="C230" s="591" t="s">
        <v>269</v>
      </c>
      <c r="D230" s="592"/>
      <c r="E230" s="239">
        <v>0</v>
      </c>
      <c r="F230" s="240"/>
      <c r="G230" s="241"/>
      <c r="H230" s="242"/>
      <c r="I230" s="236"/>
      <c r="J230" s="243"/>
      <c r="K230" s="236"/>
      <c r="M230" s="237" t="s">
        <v>269</v>
      </c>
      <c r="O230" s="225"/>
    </row>
    <row r="231" spans="1:80">
      <c r="A231" s="234"/>
      <c r="B231" s="238"/>
      <c r="C231" s="591" t="s">
        <v>406</v>
      </c>
      <c r="D231" s="592"/>
      <c r="E231" s="239">
        <v>0.71930000000000005</v>
      </c>
      <c r="F231" s="240"/>
      <c r="G231" s="241"/>
      <c r="H231" s="242"/>
      <c r="I231" s="236"/>
      <c r="J231" s="243"/>
      <c r="K231" s="236"/>
      <c r="M231" s="237" t="s">
        <v>406</v>
      </c>
      <c r="O231" s="225"/>
    </row>
    <row r="232" spans="1:80">
      <c r="A232" s="226">
        <v>28</v>
      </c>
      <c r="B232" s="227" t="s">
        <v>407</v>
      </c>
      <c r="C232" s="228" t="s">
        <v>408</v>
      </c>
      <c r="D232" s="229" t="s">
        <v>96</v>
      </c>
      <c r="E232" s="230">
        <v>2.25</v>
      </c>
      <c r="F232" s="545"/>
      <c r="G232" s="231">
        <f>E232*F232</f>
        <v>0</v>
      </c>
      <c r="H232" s="232">
        <v>0.28258</v>
      </c>
      <c r="I232" s="233">
        <f>E232*H232</f>
        <v>0.63580499999999995</v>
      </c>
      <c r="J232" s="232">
        <v>0</v>
      </c>
      <c r="K232" s="233">
        <f>E232*J232</f>
        <v>0</v>
      </c>
      <c r="O232" s="225">
        <v>2</v>
      </c>
      <c r="AA232" s="198">
        <v>1</v>
      </c>
      <c r="AB232" s="198">
        <v>1</v>
      </c>
      <c r="AC232" s="198">
        <v>1</v>
      </c>
      <c r="AZ232" s="198">
        <v>1</v>
      </c>
      <c r="BA232" s="198">
        <f>IF(AZ232=1,G232,0)</f>
        <v>0</v>
      </c>
      <c r="BB232" s="198">
        <f>IF(AZ232=2,G232,0)</f>
        <v>0</v>
      </c>
      <c r="BC232" s="198">
        <f>IF(AZ232=3,G232,0)</f>
        <v>0</v>
      </c>
      <c r="BD232" s="198">
        <f>IF(AZ232=4,G232,0)</f>
        <v>0</v>
      </c>
      <c r="BE232" s="198">
        <f>IF(AZ232=5,G232,0)</f>
        <v>0</v>
      </c>
      <c r="CA232" s="225">
        <v>1</v>
      </c>
      <c r="CB232" s="225">
        <v>1</v>
      </c>
    </row>
    <row r="233" spans="1:80">
      <c r="A233" s="234"/>
      <c r="B233" s="235"/>
      <c r="C233" s="593" t="s">
        <v>409</v>
      </c>
      <c r="D233" s="594"/>
      <c r="E233" s="594"/>
      <c r="F233" s="594"/>
      <c r="G233" s="595"/>
      <c r="I233" s="236"/>
      <c r="K233" s="236"/>
      <c r="L233" s="237" t="s">
        <v>409</v>
      </c>
      <c r="O233" s="225">
        <v>3</v>
      </c>
    </row>
    <row r="234" spans="1:80">
      <c r="A234" s="234"/>
      <c r="B234" s="238"/>
      <c r="C234" s="591" t="s">
        <v>228</v>
      </c>
      <c r="D234" s="592"/>
      <c r="E234" s="239">
        <v>0</v>
      </c>
      <c r="F234" s="240"/>
      <c r="G234" s="241"/>
      <c r="H234" s="242"/>
      <c r="I234" s="236"/>
      <c r="J234" s="243"/>
      <c r="K234" s="236"/>
      <c r="M234" s="237" t="s">
        <v>228</v>
      </c>
      <c r="O234" s="225"/>
    </row>
    <row r="235" spans="1:80">
      <c r="A235" s="234"/>
      <c r="B235" s="238"/>
      <c r="C235" s="591" t="s">
        <v>229</v>
      </c>
      <c r="D235" s="592"/>
      <c r="E235" s="239">
        <v>0</v>
      </c>
      <c r="F235" s="240"/>
      <c r="G235" s="241"/>
      <c r="H235" s="242"/>
      <c r="I235" s="236"/>
      <c r="J235" s="243"/>
      <c r="K235" s="236"/>
      <c r="M235" s="237" t="s">
        <v>229</v>
      </c>
      <c r="O235" s="225"/>
    </row>
    <row r="236" spans="1:80">
      <c r="A236" s="234"/>
      <c r="B236" s="238"/>
      <c r="C236" s="591" t="s">
        <v>410</v>
      </c>
      <c r="D236" s="592"/>
      <c r="E236" s="239">
        <v>2.25</v>
      </c>
      <c r="F236" s="240"/>
      <c r="G236" s="241"/>
      <c r="H236" s="242"/>
      <c r="I236" s="236"/>
      <c r="J236" s="243"/>
      <c r="K236" s="236"/>
      <c r="M236" s="237" t="s">
        <v>410</v>
      </c>
      <c r="O236" s="225"/>
    </row>
    <row r="237" spans="1:80">
      <c r="A237" s="226">
        <v>29</v>
      </c>
      <c r="B237" s="227" t="s">
        <v>411</v>
      </c>
      <c r="C237" s="228" t="s">
        <v>412</v>
      </c>
      <c r="D237" s="229" t="s">
        <v>96</v>
      </c>
      <c r="E237" s="230">
        <v>8.6940000000000008</v>
      </c>
      <c r="F237" s="545"/>
      <c r="G237" s="231">
        <f>E237*F237</f>
        <v>0</v>
      </c>
      <c r="H237" s="232">
        <v>0.27212999999999998</v>
      </c>
      <c r="I237" s="233">
        <f>E237*H237</f>
        <v>2.3658982200000001</v>
      </c>
      <c r="J237" s="232">
        <v>0</v>
      </c>
      <c r="K237" s="233">
        <f>E237*J237</f>
        <v>0</v>
      </c>
      <c r="O237" s="225">
        <v>2</v>
      </c>
      <c r="AA237" s="198">
        <v>1</v>
      </c>
      <c r="AB237" s="198">
        <v>1</v>
      </c>
      <c r="AC237" s="198">
        <v>1</v>
      </c>
      <c r="AZ237" s="198">
        <v>1</v>
      </c>
      <c r="BA237" s="198">
        <f>IF(AZ237=1,G237,0)</f>
        <v>0</v>
      </c>
      <c r="BB237" s="198">
        <f>IF(AZ237=2,G237,0)</f>
        <v>0</v>
      </c>
      <c r="BC237" s="198">
        <f>IF(AZ237=3,G237,0)</f>
        <v>0</v>
      </c>
      <c r="BD237" s="198">
        <f>IF(AZ237=4,G237,0)</f>
        <v>0</v>
      </c>
      <c r="BE237" s="198">
        <f>IF(AZ237=5,G237,0)</f>
        <v>0</v>
      </c>
      <c r="CA237" s="225">
        <v>1</v>
      </c>
      <c r="CB237" s="225">
        <v>1</v>
      </c>
    </row>
    <row r="238" spans="1:80">
      <c r="A238" s="234"/>
      <c r="B238" s="235"/>
      <c r="C238" s="593" t="s">
        <v>413</v>
      </c>
      <c r="D238" s="594"/>
      <c r="E238" s="594"/>
      <c r="F238" s="594"/>
      <c r="G238" s="595"/>
      <c r="I238" s="236"/>
      <c r="K238" s="236"/>
      <c r="L238" s="237" t="s">
        <v>413</v>
      </c>
      <c r="O238" s="225">
        <v>3</v>
      </c>
    </row>
    <row r="239" spans="1:80">
      <c r="A239" s="234"/>
      <c r="B239" s="238"/>
      <c r="C239" s="591" t="s">
        <v>228</v>
      </c>
      <c r="D239" s="592"/>
      <c r="E239" s="239">
        <v>0</v>
      </c>
      <c r="F239" s="240"/>
      <c r="G239" s="241"/>
      <c r="H239" s="242"/>
      <c r="I239" s="236"/>
      <c r="J239" s="243"/>
      <c r="K239" s="236"/>
      <c r="M239" s="237" t="s">
        <v>228</v>
      </c>
      <c r="O239" s="225"/>
    </row>
    <row r="240" spans="1:80">
      <c r="A240" s="234"/>
      <c r="B240" s="238"/>
      <c r="C240" s="591" t="s">
        <v>229</v>
      </c>
      <c r="D240" s="592"/>
      <c r="E240" s="239">
        <v>0</v>
      </c>
      <c r="F240" s="240"/>
      <c r="G240" s="241"/>
      <c r="H240" s="242"/>
      <c r="I240" s="236"/>
      <c r="J240" s="243"/>
      <c r="K240" s="236"/>
      <c r="M240" s="237" t="s">
        <v>229</v>
      </c>
      <c r="O240" s="225"/>
    </row>
    <row r="241" spans="1:80">
      <c r="A241" s="234"/>
      <c r="B241" s="238"/>
      <c r="C241" s="591" t="s">
        <v>380</v>
      </c>
      <c r="D241" s="592"/>
      <c r="E241" s="239">
        <v>0</v>
      </c>
      <c r="F241" s="240"/>
      <c r="G241" s="241"/>
      <c r="H241" s="242"/>
      <c r="I241" s="236"/>
      <c r="J241" s="243"/>
      <c r="K241" s="236"/>
      <c r="M241" s="237" t="s">
        <v>380</v>
      </c>
      <c r="O241" s="225"/>
    </row>
    <row r="242" spans="1:80">
      <c r="A242" s="234"/>
      <c r="B242" s="238"/>
      <c r="C242" s="591" t="s">
        <v>414</v>
      </c>
      <c r="D242" s="592"/>
      <c r="E242" s="239">
        <v>3.57</v>
      </c>
      <c r="F242" s="240"/>
      <c r="G242" s="241"/>
      <c r="H242" s="242"/>
      <c r="I242" s="236"/>
      <c r="J242" s="243"/>
      <c r="K242" s="236"/>
      <c r="M242" s="237" t="s">
        <v>414</v>
      </c>
      <c r="O242" s="225"/>
    </row>
    <row r="243" spans="1:80">
      <c r="A243" s="234"/>
      <c r="B243" s="238"/>
      <c r="C243" s="591" t="s">
        <v>415</v>
      </c>
      <c r="D243" s="592"/>
      <c r="E243" s="239">
        <v>5.1239999999999997</v>
      </c>
      <c r="F243" s="240"/>
      <c r="G243" s="241"/>
      <c r="H243" s="242"/>
      <c r="I243" s="236"/>
      <c r="J243" s="243"/>
      <c r="K243" s="236"/>
      <c r="M243" s="237" t="s">
        <v>415</v>
      </c>
      <c r="O243" s="225"/>
    </row>
    <row r="244" spans="1:80" ht="22.5">
      <c r="A244" s="226">
        <v>30</v>
      </c>
      <c r="B244" s="227" t="s">
        <v>416</v>
      </c>
      <c r="C244" s="228" t="s">
        <v>417</v>
      </c>
      <c r="D244" s="229" t="s">
        <v>96</v>
      </c>
      <c r="E244" s="230">
        <v>1.44</v>
      </c>
      <c r="F244" s="545"/>
      <c r="G244" s="231">
        <f>E244*F244</f>
        <v>0</v>
      </c>
      <c r="H244" s="232">
        <v>0.1656</v>
      </c>
      <c r="I244" s="233">
        <f>E244*H244</f>
        <v>0.23846399999999998</v>
      </c>
      <c r="J244" s="232">
        <v>0</v>
      </c>
      <c r="K244" s="233">
        <f>E244*J244</f>
        <v>0</v>
      </c>
      <c r="O244" s="225">
        <v>2</v>
      </c>
      <c r="AA244" s="198">
        <v>1</v>
      </c>
      <c r="AB244" s="198">
        <v>1</v>
      </c>
      <c r="AC244" s="198">
        <v>1</v>
      </c>
      <c r="AZ244" s="198">
        <v>1</v>
      </c>
      <c r="BA244" s="198">
        <f>IF(AZ244=1,G244,0)</f>
        <v>0</v>
      </c>
      <c r="BB244" s="198">
        <f>IF(AZ244=2,G244,0)</f>
        <v>0</v>
      </c>
      <c r="BC244" s="198">
        <f>IF(AZ244=3,G244,0)</f>
        <v>0</v>
      </c>
      <c r="BD244" s="198">
        <f>IF(AZ244=4,G244,0)</f>
        <v>0</v>
      </c>
      <c r="BE244" s="198">
        <f>IF(AZ244=5,G244,0)</f>
        <v>0</v>
      </c>
      <c r="CA244" s="225">
        <v>1</v>
      </c>
      <c r="CB244" s="225">
        <v>1</v>
      </c>
    </row>
    <row r="245" spans="1:80">
      <c r="A245" s="234"/>
      <c r="B245" s="238"/>
      <c r="C245" s="591" t="s">
        <v>228</v>
      </c>
      <c r="D245" s="592"/>
      <c r="E245" s="239">
        <v>0</v>
      </c>
      <c r="F245" s="240"/>
      <c r="G245" s="241"/>
      <c r="H245" s="242"/>
      <c r="I245" s="236"/>
      <c r="J245" s="243"/>
      <c r="K245" s="236"/>
      <c r="M245" s="237" t="s">
        <v>228</v>
      </c>
      <c r="O245" s="225"/>
    </row>
    <row r="246" spans="1:80">
      <c r="A246" s="234"/>
      <c r="B246" s="238"/>
      <c r="C246" s="591" t="s">
        <v>229</v>
      </c>
      <c r="D246" s="592"/>
      <c r="E246" s="239">
        <v>0</v>
      </c>
      <c r="F246" s="240"/>
      <c r="G246" s="241"/>
      <c r="H246" s="242"/>
      <c r="I246" s="236"/>
      <c r="J246" s="243"/>
      <c r="K246" s="236"/>
      <c r="M246" s="237" t="s">
        <v>229</v>
      </c>
      <c r="O246" s="225"/>
    </row>
    <row r="247" spans="1:80">
      <c r="A247" s="234"/>
      <c r="B247" s="238"/>
      <c r="C247" s="591" t="s">
        <v>380</v>
      </c>
      <c r="D247" s="592"/>
      <c r="E247" s="239">
        <v>0</v>
      </c>
      <c r="F247" s="240"/>
      <c r="G247" s="241"/>
      <c r="H247" s="242"/>
      <c r="I247" s="236"/>
      <c r="J247" s="243"/>
      <c r="K247" s="236"/>
      <c r="M247" s="237" t="s">
        <v>380</v>
      </c>
      <c r="O247" s="225"/>
    </row>
    <row r="248" spans="1:80">
      <c r="A248" s="234"/>
      <c r="B248" s="238"/>
      <c r="C248" s="591" t="s">
        <v>418</v>
      </c>
      <c r="D248" s="592"/>
      <c r="E248" s="239">
        <v>1.44</v>
      </c>
      <c r="F248" s="240"/>
      <c r="G248" s="241"/>
      <c r="H248" s="242"/>
      <c r="I248" s="236"/>
      <c r="J248" s="243"/>
      <c r="K248" s="236"/>
      <c r="M248" s="237" t="s">
        <v>418</v>
      </c>
      <c r="O248" s="225"/>
    </row>
    <row r="249" spans="1:80">
      <c r="A249" s="226">
        <v>31</v>
      </c>
      <c r="B249" s="227" t="s">
        <v>419</v>
      </c>
      <c r="C249" s="228" t="s">
        <v>420</v>
      </c>
      <c r="D249" s="229" t="s">
        <v>96</v>
      </c>
      <c r="E249" s="230">
        <v>35.04</v>
      </c>
      <c r="F249" s="545"/>
      <c r="G249" s="231">
        <f>E249*F249</f>
        <v>0</v>
      </c>
      <c r="H249" s="232">
        <v>1.336E-2</v>
      </c>
      <c r="I249" s="233">
        <f>E249*H249</f>
        <v>0.46813440000000001</v>
      </c>
      <c r="J249" s="232">
        <v>0</v>
      </c>
      <c r="K249" s="233">
        <f>E249*J249</f>
        <v>0</v>
      </c>
      <c r="O249" s="225">
        <v>2</v>
      </c>
      <c r="AA249" s="198">
        <v>1</v>
      </c>
      <c r="AB249" s="198">
        <v>1</v>
      </c>
      <c r="AC249" s="198">
        <v>1</v>
      </c>
      <c r="AZ249" s="198">
        <v>1</v>
      </c>
      <c r="BA249" s="198">
        <f>IF(AZ249=1,G249,0)</f>
        <v>0</v>
      </c>
      <c r="BB249" s="198">
        <f>IF(AZ249=2,G249,0)</f>
        <v>0</v>
      </c>
      <c r="BC249" s="198">
        <f>IF(AZ249=3,G249,0)</f>
        <v>0</v>
      </c>
      <c r="BD249" s="198">
        <f>IF(AZ249=4,G249,0)</f>
        <v>0</v>
      </c>
      <c r="BE249" s="198">
        <f>IF(AZ249=5,G249,0)</f>
        <v>0</v>
      </c>
      <c r="CA249" s="225">
        <v>1</v>
      </c>
      <c r="CB249" s="225">
        <v>1</v>
      </c>
    </row>
    <row r="250" spans="1:80">
      <c r="A250" s="234"/>
      <c r="B250" s="235"/>
      <c r="C250" s="593" t="s">
        <v>421</v>
      </c>
      <c r="D250" s="594"/>
      <c r="E250" s="594"/>
      <c r="F250" s="594"/>
      <c r="G250" s="595"/>
      <c r="I250" s="236"/>
      <c r="K250" s="236"/>
      <c r="L250" s="237" t="s">
        <v>421</v>
      </c>
      <c r="O250" s="225">
        <v>3</v>
      </c>
    </row>
    <row r="251" spans="1:80">
      <c r="A251" s="234"/>
      <c r="B251" s="235"/>
      <c r="C251" s="593" t="s">
        <v>422</v>
      </c>
      <c r="D251" s="594"/>
      <c r="E251" s="594"/>
      <c r="F251" s="594"/>
      <c r="G251" s="595"/>
      <c r="I251" s="236"/>
      <c r="K251" s="236"/>
      <c r="L251" s="237" t="s">
        <v>422</v>
      </c>
      <c r="O251" s="225">
        <v>3</v>
      </c>
    </row>
    <row r="252" spans="1:80">
      <c r="A252" s="234"/>
      <c r="B252" s="235"/>
      <c r="C252" s="593" t="s">
        <v>423</v>
      </c>
      <c r="D252" s="594"/>
      <c r="E252" s="594"/>
      <c r="F252" s="594"/>
      <c r="G252" s="595"/>
      <c r="I252" s="236"/>
      <c r="K252" s="236"/>
      <c r="L252" s="237" t="s">
        <v>423</v>
      </c>
      <c r="O252" s="225">
        <v>3</v>
      </c>
    </row>
    <row r="253" spans="1:80" ht="22.5">
      <c r="A253" s="234"/>
      <c r="B253" s="235"/>
      <c r="C253" s="593" t="s">
        <v>424</v>
      </c>
      <c r="D253" s="594"/>
      <c r="E253" s="594"/>
      <c r="F253" s="594"/>
      <c r="G253" s="595"/>
      <c r="I253" s="236"/>
      <c r="K253" s="236"/>
      <c r="L253" s="237" t="s">
        <v>424</v>
      </c>
      <c r="O253" s="225">
        <v>3</v>
      </c>
    </row>
    <row r="254" spans="1:80">
      <c r="A254" s="234"/>
      <c r="B254" s="235"/>
      <c r="C254" s="593" t="s">
        <v>425</v>
      </c>
      <c r="D254" s="594"/>
      <c r="E254" s="594"/>
      <c r="F254" s="594"/>
      <c r="G254" s="595"/>
      <c r="I254" s="236"/>
      <c r="K254" s="236"/>
      <c r="L254" s="237" t="s">
        <v>425</v>
      </c>
      <c r="O254" s="225">
        <v>3</v>
      </c>
    </row>
    <row r="255" spans="1:80">
      <c r="A255" s="234"/>
      <c r="B255" s="238"/>
      <c r="C255" s="591" t="s">
        <v>228</v>
      </c>
      <c r="D255" s="592"/>
      <c r="E255" s="239">
        <v>0</v>
      </c>
      <c r="F255" s="240"/>
      <c r="G255" s="241"/>
      <c r="H255" s="242"/>
      <c r="I255" s="236"/>
      <c r="J255" s="243"/>
      <c r="K255" s="236"/>
      <c r="M255" s="237" t="s">
        <v>228</v>
      </c>
      <c r="O255" s="225"/>
    </row>
    <row r="256" spans="1:80">
      <c r="A256" s="234"/>
      <c r="B256" s="238"/>
      <c r="C256" s="591" t="s">
        <v>229</v>
      </c>
      <c r="D256" s="592"/>
      <c r="E256" s="239">
        <v>0</v>
      </c>
      <c r="F256" s="240"/>
      <c r="G256" s="241"/>
      <c r="H256" s="242"/>
      <c r="I256" s="236"/>
      <c r="J256" s="243"/>
      <c r="K256" s="236"/>
      <c r="M256" s="237" t="s">
        <v>229</v>
      </c>
      <c r="O256" s="225"/>
    </row>
    <row r="257" spans="1:80">
      <c r="A257" s="234"/>
      <c r="B257" s="238"/>
      <c r="C257" s="591" t="s">
        <v>426</v>
      </c>
      <c r="D257" s="592"/>
      <c r="E257" s="239">
        <v>35.04</v>
      </c>
      <c r="F257" s="240"/>
      <c r="G257" s="241"/>
      <c r="H257" s="242"/>
      <c r="I257" s="236"/>
      <c r="J257" s="243"/>
      <c r="K257" s="236"/>
      <c r="M257" s="237" t="s">
        <v>426</v>
      </c>
      <c r="O257" s="225"/>
    </row>
    <row r="258" spans="1:80" ht="22.5">
      <c r="A258" s="226">
        <v>32</v>
      </c>
      <c r="B258" s="227" t="s">
        <v>427</v>
      </c>
      <c r="C258" s="228" t="s">
        <v>428</v>
      </c>
      <c r="D258" s="229" t="s">
        <v>96</v>
      </c>
      <c r="E258" s="230">
        <v>0.315</v>
      </c>
      <c r="F258" s="545"/>
      <c r="G258" s="231">
        <f>E258*F258</f>
        <v>0</v>
      </c>
      <c r="H258" s="232">
        <v>0.26563999999999999</v>
      </c>
      <c r="I258" s="233">
        <f>E258*H258</f>
        <v>8.367659999999999E-2</v>
      </c>
      <c r="J258" s="232">
        <v>0</v>
      </c>
      <c r="K258" s="233">
        <f>E258*J258</f>
        <v>0</v>
      </c>
      <c r="O258" s="225">
        <v>2</v>
      </c>
      <c r="AA258" s="198">
        <v>1</v>
      </c>
      <c r="AB258" s="198">
        <v>1</v>
      </c>
      <c r="AC258" s="198">
        <v>1</v>
      </c>
      <c r="AZ258" s="198">
        <v>1</v>
      </c>
      <c r="BA258" s="198">
        <f>IF(AZ258=1,G258,0)</f>
        <v>0</v>
      </c>
      <c r="BB258" s="198">
        <f>IF(AZ258=2,G258,0)</f>
        <v>0</v>
      </c>
      <c r="BC258" s="198">
        <f>IF(AZ258=3,G258,0)</f>
        <v>0</v>
      </c>
      <c r="BD258" s="198">
        <f>IF(AZ258=4,G258,0)</f>
        <v>0</v>
      </c>
      <c r="BE258" s="198">
        <f>IF(AZ258=5,G258,0)</f>
        <v>0</v>
      </c>
      <c r="CA258" s="225">
        <v>1</v>
      </c>
      <c r="CB258" s="225">
        <v>1</v>
      </c>
    </row>
    <row r="259" spans="1:80">
      <c r="A259" s="234"/>
      <c r="B259" s="238"/>
      <c r="C259" s="591" t="s">
        <v>228</v>
      </c>
      <c r="D259" s="592"/>
      <c r="E259" s="239">
        <v>0</v>
      </c>
      <c r="F259" s="240"/>
      <c r="G259" s="241"/>
      <c r="H259" s="242"/>
      <c r="I259" s="236"/>
      <c r="J259" s="243"/>
      <c r="K259" s="236"/>
      <c r="M259" s="237" t="s">
        <v>228</v>
      </c>
      <c r="O259" s="225"/>
    </row>
    <row r="260" spans="1:80">
      <c r="A260" s="234"/>
      <c r="B260" s="238"/>
      <c r="C260" s="591" t="s">
        <v>229</v>
      </c>
      <c r="D260" s="592"/>
      <c r="E260" s="239">
        <v>0</v>
      </c>
      <c r="F260" s="240"/>
      <c r="G260" s="241"/>
      <c r="H260" s="242"/>
      <c r="I260" s="236"/>
      <c r="J260" s="243"/>
      <c r="K260" s="236"/>
      <c r="M260" s="237" t="s">
        <v>229</v>
      </c>
      <c r="O260" s="225"/>
    </row>
    <row r="261" spans="1:80">
      <c r="A261" s="234"/>
      <c r="B261" s="238"/>
      <c r="C261" s="591" t="s">
        <v>429</v>
      </c>
      <c r="D261" s="592"/>
      <c r="E261" s="239">
        <v>0.315</v>
      </c>
      <c r="F261" s="240"/>
      <c r="G261" s="241"/>
      <c r="H261" s="242"/>
      <c r="I261" s="236"/>
      <c r="J261" s="243"/>
      <c r="K261" s="236"/>
      <c r="M261" s="237" t="s">
        <v>429</v>
      </c>
      <c r="O261" s="225"/>
    </row>
    <row r="262" spans="1:80">
      <c r="A262" s="244"/>
      <c r="B262" s="245" t="s">
        <v>90</v>
      </c>
      <c r="C262" s="246" t="s">
        <v>372</v>
      </c>
      <c r="D262" s="247"/>
      <c r="E262" s="248"/>
      <c r="F262" s="249"/>
      <c r="G262" s="250">
        <f>SUM(G185:G261)</f>
        <v>0</v>
      </c>
      <c r="H262" s="251"/>
      <c r="I262" s="252">
        <f>SUM(I185:I261)</f>
        <v>408.94242277900003</v>
      </c>
      <c r="J262" s="251"/>
      <c r="K262" s="252">
        <f>SUM(K185:K261)</f>
        <v>0</v>
      </c>
      <c r="O262" s="225">
        <v>4</v>
      </c>
      <c r="BA262" s="253">
        <f>SUM(BA185:BA261)</f>
        <v>0</v>
      </c>
      <c r="BB262" s="253">
        <f>SUM(BB185:BB261)</f>
        <v>0</v>
      </c>
      <c r="BC262" s="253">
        <f>SUM(BC185:BC261)</f>
        <v>0</v>
      </c>
      <c r="BD262" s="253">
        <f>SUM(BD185:BD261)</f>
        <v>0</v>
      </c>
      <c r="BE262" s="253">
        <f>SUM(BE185:BE261)</f>
        <v>0</v>
      </c>
    </row>
    <row r="263" spans="1:80">
      <c r="A263" s="215" t="s">
        <v>87</v>
      </c>
      <c r="B263" s="216" t="s">
        <v>430</v>
      </c>
      <c r="C263" s="217" t="s">
        <v>431</v>
      </c>
      <c r="D263" s="218"/>
      <c r="E263" s="219"/>
      <c r="F263" s="219"/>
      <c r="G263" s="220"/>
      <c r="H263" s="221"/>
      <c r="I263" s="222"/>
      <c r="J263" s="223"/>
      <c r="K263" s="224"/>
      <c r="O263" s="225">
        <v>1</v>
      </c>
    </row>
    <row r="264" spans="1:80">
      <c r="A264" s="226">
        <v>33</v>
      </c>
      <c r="B264" s="227" t="s">
        <v>433</v>
      </c>
      <c r="C264" s="228" t="s">
        <v>434</v>
      </c>
      <c r="D264" s="229" t="s">
        <v>96</v>
      </c>
      <c r="E264" s="230">
        <v>11.61</v>
      </c>
      <c r="F264" s="545"/>
      <c r="G264" s="231">
        <f>E264*F264</f>
        <v>0</v>
      </c>
      <c r="H264" s="232">
        <v>1.319E-2</v>
      </c>
      <c r="I264" s="233">
        <f>E264*H264</f>
        <v>0.15313589999999999</v>
      </c>
      <c r="J264" s="232">
        <v>0</v>
      </c>
      <c r="K264" s="233">
        <f>E264*J264</f>
        <v>0</v>
      </c>
      <c r="O264" s="225">
        <v>2</v>
      </c>
      <c r="AA264" s="198">
        <v>1</v>
      </c>
      <c r="AB264" s="198">
        <v>1</v>
      </c>
      <c r="AC264" s="198">
        <v>1</v>
      </c>
      <c r="AZ264" s="198">
        <v>1</v>
      </c>
      <c r="BA264" s="198">
        <f>IF(AZ264=1,G264,0)</f>
        <v>0</v>
      </c>
      <c r="BB264" s="198">
        <f>IF(AZ264=2,G264,0)</f>
        <v>0</v>
      </c>
      <c r="BC264" s="198">
        <f>IF(AZ264=3,G264,0)</f>
        <v>0</v>
      </c>
      <c r="BD264" s="198">
        <f>IF(AZ264=4,G264,0)</f>
        <v>0</v>
      </c>
      <c r="BE264" s="198">
        <f>IF(AZ264=5,G264,0)</f>
        <v>0</v>
      </c>
      <c r="CA264" s="225">
        <v>1</v>
      </c>
      <c r="CB264" s="225">
        <v>1</v>
      </c>
    </row>
    <row r="265" spans="1:80">
      <c r="A265" s="234"/>
      <c r="B265" s="235"/>
      <c r="C265" s="593" t="s">
        <v>435</v>
      </c>
      <c r="D265" s="594"/>
      <c r="E265" s="594"/>
      <c r="F265" s="594"/>
      <c r="G265" s="595"/>
      <c r="I265" s="236"/>
      <c r="K265" s="236"/>
      <c r="L265" s="237" t="s">
        <v>435</v>
      </c>
      <c r="O265" s="225">
        <v>3</v>
      </c>
    </row>
    <row r="266" spans="1:80">
      <c r="A266" s="234"/>
      <c r="B266" s="238"/>
      <c r="C266" s="591" t="s">
        <v>228</v>
      </c>
      <c r="D266" s="592"/>
      <c r="E266" s="239">
        <v>0</v>
      </c>
      <c r="F266" s="240"/>
      <c r="G266" s="241"/>
      <c r="H266" s="242"/>
      <c r="I266" s="236"/>
      <c r="J266" s="243"/>
      <c r="K266" s="236"/>
      <c r="M266" s="237" t="s">
        <v>228</v>
      </c>
      <c r="O266" s="225"/>
    </row>
    <row r="267" spans="1:80">
      <c r="A267" s="234"/>
      <c r="B267" s="238"/>
      <c r="C267" s="591" t="s">
        <v>229</v>
      </c>
      <c r="D267" s="592"/>
      <c r="E267" s="239">
        <v>0</v>
      </c>
      <c r="F267" s="240"/>
      <c r="G267" s="241"/>
      <c r="H267" s="242"/>
      <c r="I267" s="236"/>
      <c r="J267" s="243"/>
      <c r="K267" s="236"/>
      <c r="M267" s="237" t="s">
        <v>229</v>
      </c>
      <c r="O267" s="225"/>
    </row>
    <row r="268" spans="1:80">
      <c r="A268" s="234"/>
      <c r="B268" s="238"/>
      <c r="C268" s="591" t="s">
        <v>436</v>
      </c>
      <c r="D268" s="592"/>
      <c r="E268" s="239">
        <v>11.61</v>
      </c>
      <c r="F268" s="240"/>
      <c r="G268" s="241"/>
      <c r="H268" s="242"/>
      <c r="I268" s="236"/>
      <c r="J268" s="243"/>
      <c r="K268" s="236"/>
      <c r="M268" s="237" t="s">
        <v>436</v>
      </c>
      <c r="O268" s="225"/>
    </row>
    <row r="269" spans="1:80">
      <c r="A269" s="244"/>
      <c r="B269" s="245" t="s">
        <v>90</v>
      </c>
      <c r="C269" s="246" t="s">
        <v>432</v>
      </c>
      <c r="D269" s="247"/>
      <c r="E269" s="248"/>
      <c r="F269" s="249"/>
      <c r="G269" s="250">
        <f>SUM(G263:G268)</f>
        <v>0</v>
      </c>
      <c r="H269" s="251"/>
      <c r="I269" s="252">
        <f>SUM(I263:I268)</f>
        <v>0.15313589999999999</v>
      </c>
      <c r="J269" s="251"/>
      <c r="K269" s="252">
        <f>SUM(K263:K268)</f>
        <v>0</v>
      </c>
      <c r="O269" s="225">
        <v>4</v>
      </c>
      <c r="BA269" s="253">
        <f>SUM(BA263:BA268)</f>
        <v>0</v>
      </c>
      <c r="BB269" s="253">
        <f>SUM(BB263:BB268)</f>
        <v>0</v>
      </c>
      <c r="BC269" s="253">
        <f>SUM(BC263:BC268)</f>
        <v>0</v>
      </c>
      <c r="BD269" s="253">
        <f>SUM(BD263:BD268)</f>
        <v>0</v>
      </c>
      <c r="BE269" s="253">
        <f>SUM(BE263:BE268)</f>
        <v>0</v>
      </c>
    </row>
    <row r="270" spans="1:80">
      <c r="A270" s="215" t="s">
        <v>87</v>
      </c>
      <c r="B270" s="216" t="s">
        <v>437</v>
      </c>
      <c r="C270" s="217" t="s">
        <v>438</v>
      </c>
      <c r="D270" s="218"/>
      <c r="E270" s="219"/>
      <c r="F270" s="219"/>
      <c r="G270" s="220"/>
      <c r="H270" s="221"/>
      <c r="I270" s="222"/>
      <c r="J270" s="223"/>
      <c r="K270" s="224"/>
      <c r="O270" s="225">
        <v>1</v>
      </c>
    </row>
    <row r="271" spans="1:80" ht="22.5">
      <c r="A271" s="226">
        <v>34</v>
      </c>
      <c r="B271" s="227" t="s">
        <v>440</v>
      </c>
      <c r="C271" s="228" t="s">
        <v>441</v>
      </c>
      <c r="D271" s="229" t="s">
        <v>107</v>
      </c>
      <c r="E271" s="230">
        <v>2</v>
      </c>
      <c r="F271" s="545"/>
      <c r="G271" s="231">
        <f>E271*F271</f>
        <v>0</v>
      </c>
      <c r="H271" s="232">
        <v>3.7810000000000003E-2</v>
      </c>
      <c r="I271" s="233">
        <f>E271*H271</f>
        <v>7.5620000000000007E-2</v>
      </c>
      <c r="J271" s="232">
        <v>0</v>
      </c>
      <c r="K271" s="233">
        <f>E271*J271</f>
        <v>0</v>
      </c>
      <c r="O271" s="225">
        <v>2</v>
      </c>
      <c r="AA271" s="198">
        <v>1</v>
      </c>
      <c r="AB271" s="198">
        <v>1</v>
      </c>
      <c r="AC271" s="198">
        <v>1</v>
      </c>
      <c r="AZ271" s="198">
        <v>1</v>
      </c>
      <c r="BA271" s="198">
        <f>IF(AZ271=1,G271,0)</f>
        <v>0</v>
      </c>
      <c r="BB271" s="198">
        <f>IF(AZ271=2,G271,0)</f>
        <v>0</v>
      </c>
      <c r="BC271" s="198">
        <f>IF(AZ271=3,G271,0)</f>
        <v>0</v>
      </c>
      <c r="BD271" s="198">
        <f>IF(AZ271=4,G271,0)</f>
        <v>0</v>
      </c>
      <c r="BE271" s="198">
        <f>IF(AZ271=5,G271,0)</f>
        <v>0</v>
      </c>
      <c r="CA271" s="225">
        <v>1</v>
      </c>
      <c r="CB271" s="225">
        <v>1</v>
      </c>
    </row>
    <row r="272" spans="1:80">
      <c r="A272" s="234"/>
      <c r="B272" s="238"/>
      <c r="C272" s="591" t="s">
        <v>228</v>
      </c>
      <c r="D272" s="592"/>
      <c r="E272" s="239">
        <v>0</v>
      </c>
      <c r="F272" s="240"/>
      <c r="G272" s="241"/>
      <c r="H272" s="242"/>
      <c r="I272" s="236"/>
      <c r="J272" s="243"/>
      <c r="K272" s="236"/>
      <c r="M272" s="237" t="s">
        <v>228</v>
      </c>
      <c r="O272" s="225"/>
    </row>
    <row r="273" spans="1:80">
      <c r="A273" s="234"/>
      <c r="B273" s="238"/>
      <c r="C273" s="591" t="s">
        <v>229</v>
      </c>
      <c r="D273" s="592"/>
      <c r="E273" s="239">
        <v>0</v>
      </c>
      <c r="F273" s="240"/>
      <c r="G273" s="241"/>
      <c r="H273" s="242"/>
      <c r="I273" s="236"/>
      <c r="J273" s="243"/>
      <c r="K273" s="236"/>
      <c r="M273" s="237" t="s">
        <v>229</v>
      </c>
      <c r="O273" s="225"/>
    </row>
    <row r="274" spans="1:80">
      <c r="A274" s="234"/>
      <c r="B274" s="238"/>
      <c r="C274" s="591" t="s">
        <v>442</v>
      </c>
      <c r="D274" s="592"/>
      <c r="E274" s="239">
        <v>2</v>
      </c>
      <c r="F274" s="240"/>
      <c r="G274" s="241"/>
      <c r="H274" s="242"/>
      <c r="I274" s="236"/>
      <c r="J274" s="243"/>
      <c r="K274" s="236"/>
      <c r="M274" s="237" t="s">
        <v>442</v>
      </c>
      <c r="O274" s="225"/>
    </row>
    <row r="275" spans="1:80" ht="22.5">
      <c r="A275" s="226">
        <v>35</v>
      </c>
      <c r="B275" s="227" t="s">
        <v>443</v>
      </c>
      <c r="C275" s="228" t="s">
        <v>444</v>
      </c>
      <c r="D275" s="229" t="s">
        <v>96</v>
      </c>
      <c r="E275" s="230">
        <v>7.22</v>
      </c>
      <c r="F275" s="545"/>
      <c r="G275" s="231">
        <f>E275*F275</f>
        <v>0</v>
      </c>
      <c r="H275" s="232">
        <v>3.3709999999999997E-2</v>
      </c>
      <c r="I275" s="233">
        <f>E275*H275</f>
        <v>0.24338619999999997</v>
      </c>
      <c r="J275" s="232">
        <v>0</v>
      </c>
      <c r="K275" s="233">
        <f>E275*J275</f>
        <v>0</v>
      </c>
      <c r="O275" s="225">
        <v>2</v>
      </c>
      <c r="AA275" s="198">
        <v>1</v>
      </c>
      <c r="AB275" s="198">
        <v>1</v>
      </c>
      <c r="AC275" s="198">
        <v>1</v>
      </c>
      <c r="AZ275" s="198">
        <v>1</v>
      </c>
      <c r="BA275" s="198">
        <f>IF(AZ275=1,G275,0)</f>
        <v>0</v>
      </c>
      <c r="BB275" s="198">
        <f>IF(AZ275=2,G275,0)</f>
        <v>0</v>
      </c>
      <c r="BC275" s="198">
        <f>IF(AZ275=3,G275,0)</f>
        <v>0</v>
      </c>
      <c r="BD275" s="198">
        <f>IF(AZ275=4,G275,0)</f>
        <v>0</v>
      </c>
      <c r="BE275" s="198">
        <f>IF(AZ275=5,G275,0)</f>
        <v>0</v>
      </c>
      <c r="CA275" s="225">
        <v>1</v>
      </c>
      <c r="CB275" s="225">
        <v>1</v>
      </c>
    </row>
    <row r="276" spans="1:80">
      <c r="A276" s="234"/>
      <c r="B276" s="238"/>
      <c r="C276" s="591" t="s">
        <v>228</v>
      </c>
      <c r="D276" s="592"/>
      <c r="E276" s="239">
        <v>0</v>
      </c>
      <c r="F276" s="240"/>
      <c r="G276" s="241"/>
      <c r="H276" s="242"/>
      <c r="I276" s="236"/>
      <c r="J276" s="243"/>
      <c r="K276" s="236"/>
      <c r="M276" s="237" t="s">
        <v>228</v>
      </c>
      <c r="O276" s="225"/>
    </row>
    <row r="277" spans="1:80">
      <c r="A277" s="234"/>
      <c r="B277" s="238"/>
      <c r="C277" s="591" t="s">
        <v>229</v>
      </c>
      <c r="D277" s="592"/>
      <c r="E277" s="239">
        <v>0</v>
      </c>
      <c r="F277" s="240"/>
      <c r="G277" s="241"/>
      <c r="H277" s="242"/>
      <c r="I277" s="236"/>
      <c r="J277" s="243"/>
      <c r="K277" s="236"/>
      <c r="M277" s="237" t="s">
        <v>229</v>
      </c>
      <c r="O277" s="225"/>
    </row>
    <row r="278" spans="1:80">
      <c r="A278" s="234"/>
      <c r="B278" s="238"/>
      <c r="C278" s="591" t="s">
        <v>445</v>
      </c>
      <c r="D278" s="592"/>
      <c r="E278" s="239">
        <v>0</v>
      </c>
      <c r="F278" s="240"/>
      <c r="G278" s="241"/>
      <c r="H278" s="242"/>
      <c r="I278" s="236"/>
      <c r="J278" s="243"/>
      <c r="K278" s="236"/>
      <c r="M278" s="237" t="s">
        <v>445</v>
      </c>
      <c r="O278" s="225"/>
    </row>
    <row r="279" spans="1:80">
      <c r="A279" s="234"/>
      <c r="B279" s="238"/>
      <c r="C279" s="591" t="s">
        <v>446</v>
      </c>
      <c r="D279" s="592"/>
      <c r="E279" s="239">
        <v>4.9400000000000004</v>
      </c>
      <c r="F279" s="240"/>
      <c r="G279" s="241"/>
      <c r="H279" s="242"/>
      <c r="I279" s="236"/>
      <c r="J279" s="243"/>
      <c r="K279" s="236"/>
      <c r="M279" s="237" t="s">
        <v>446</v>
      </c>
      <c r="O279" s="225"/>
    </row>
    <row r="280" spans="1:80">
      <c r="A280" s="234"/>
      <c r="B280" s="238"/>
      <c r="C280" s="591" t="s">
        <v>447</v>
      </c>
      <c r="D280" s="592"/>
      <c r="E280" s="239">
        <v>2.2799999999999998</v>
      </c>
      <c r="F280" s="240"/>
      <c r="G280" s="241"/>
      <c r="H280" s="242"/>
      <c r="I280" s="236"/>
      <c r="J280" s="243"/>
      <c r="K280" s="236"/>
      <c r="M280" s="237" t="s">
        <v>447</v>
      </c>
      <c r="O280" s="225"/>
    </row>
    <row r="281" spans="1:80">
      <c r="A281" s="226">
        <v>36</v>
      </c>
      <c r="B281" s="227" t="s">
        <v>448</v>
      </c>
      <c r="C281" s="228" t="s">
        <v>449</v>
      </c>
      <c r="D281" s="229" t="s">
        <v>96</v>
      </c>
      <c r="E281" s="230">
        <v>46.029000000000003</v>
      </c>
      <c r="F281" s="545"/>
      <c r="G281" s="231">
        <f>E281*F281</f>
        <v>0</v>
      </c>
      <c r="H281" s="232">
        <v>2.7980000000000001E-2</v>
      </c>
      <c r="I281" s="233">
        <f>E281*H281</f>
        <v>1.2878914200000002</v>
      </c>
      <c r="J281" s="232">
        <v>0</v>
      </c>
      <c r="K281" s="233">
        <f>E281*J281</f>
        <v>0</v>
      </c>
      <c r="O281" s="225">
        <v>2</v>
      </c>
      <c r="AA281" s="198">
        <v>1</v>
      </c>
      <c r="AB281" s="198">
        <v>1</v>
      </c>
      <c r="AC281" s="198">
        <v>1</v>
      </c>
      <c r="AZ281" s="198">
        <v>1</v>
      </c>
      <c r="BA281" s="198">
        <f>IF(AZ281=1,G281,0)</f>
        <v>0</v>
      </c>
      <c r="BB281" s="198">
        <f>IF(AZ281=2,G281,0)</f>
        <v>0</v>
      </c>
      <c r="BC281" s="198">
        <f>IF(AZ281=3,G281,0)</f>
        <v>0</v>
      </c>
      <c r="BD281" s="198">
        <f>IF(AZ281=4,G281,0)</f>
        <v>0</v>
      </c>
      <c r="BE281" s="198">
        <f>IF(AZ281=5,G281,0)</f>
        <v>0</v>
      </c>
      <c r="CA281" s="225">
        <v>1</v>
      </c>
      <c r="CB281" s="225">
        <v>1</v>
      </c>
    </row>
    <row r="282" spans="1:80">
      <c r="A282" s="234"/>
      <c r="B282" s="238"/>
      <c r="C282" s="591" t="s">
        <v>228</v>
      </c>
      <c r="D282" s="592"/>
      <c r="E282" s="239">
        <v>0</v>
      </c>
      <c r="F282" s="240"/>
      <c r="G282" s="241"/>
      <c r="H282" s="242"/>
      <c r="I282" s="236"/>
      <c r="J282" s="243"/>
      <c r="K282" s="236"/>
      <c r="M282" s="237" t="s">
        <v>228</v>
      </c>
      <c r="O282" s="225"/>
    </row>
    <row r="283" spans="1:80">
      <c r="A283" s="234"/>
      <c r="B283" s="238"/>
      <c r="C283" s="591" t="s">
        <v>229</v>
      </c>
      <c r="D283" s="592"/>
      <c r="E283" s="239">
        <v>0</v>
      </c>
      <c r="F283" s="240"/>
      <c r="G283" s="241"/>
      <c r="H283" s="242"/>
      <c r="I283" s="236"/>
      <c r="J283" s="243"/>
      <c r="K283" s="236"/>
      <c r="M283" s="237" t="s">
        <v>229</v>
      </c>
      <c r="O283" s="225"/>
    </row>
    <row r="284" spans="1:80">
      <c r="A284" s="234"/>
      <c r="B284" s="238"/>
      <c r="C284" s="591" t="s">
        <v>450</v>
      </c>
      <c r="D284" s="592"/>
      <c r="E284" s="239">
        <v>34.299999999999997</v>
      </c>
      <c r="F284" s="240"/>
      <c r="G284" s="241"/>
      <c r="H284" s="242"/>
      <c r="I284" s="236"/>
      <c r="J284" s="243"/>
      <c r="K284" s="236"/>
      <c r="M284" s="237" t="s">
        <v>450</v>
      </c>
      <c r="O284" s="225"/>
    </row>
    <row r="285" spans="1:80">
      <c r="A285" s="234"/>
      <c r="B285" s="238"/>
      <c r="C285" s="591" t="s">
        <v>451</v>
      </c>
      <c r="D285" s="592"/>
      <c r="E285" s="239">
        <v>-2.0499999999999998</v>
      </c>
      <c r="F285" s="240"/>
      <c r="G285" s="241"/>
      <c r="H285" s="242"/>
      <c r="I285" s="236"/>
      <c r="J285" s="243"/>
      <c r="K285" s="236"/>
      <c r="M285" s="237" t="s">
        <v>451</v>
      </c>
      <c r="O285" s="225"/>
    </row>
    <row r="286" spans="1:80">
      <c r="A286" s="234"/>
      <c r="B286" s="238"/>
      <c r="C286" s="591" t="s">
        <v>452</v>
      </c>
      <c r="D286" s="592"/>
      <c r="E286" s="239">
        <v>-2.3639999999999999</v>
      </c>
      <c r="F286" s="240"/>
      <c r="G286" s="241"/>
      <c r="H286" s="242"/>
      <c r="I286" s="236"/>
      <c r="J286" s="243"/>
      <c r="K286" s="236"/>
      <c r="M286" s="237" t="s">
        <v>452</v>
      </c>
      <c r="O286" s="225"/>
    </row>
    <row r="287" spans="1:80">
      <c r="A287" s="234"/>
      <c r="B287" s="238"/>
      <c r="C287" s="591" t="s">
        <v>453</v>
      </c>
      <c r="D287" s="592"/>
      <c r="E287" s="239">
        <v>-2.4</v>
      </c>
      <c r="F287" s="240"/>
      <c r="G287" s="241"/>
      <c r="H287" s="242"/>
      <c r="I287" s="236"/>
      <c r="J287" s="243"/>
      <c r="K287" s="236"/>
      <c r="M287" s="237" t="s">
        <v>453</v>
      </c>
      <c r="O287" s="225"/>
    </row>
    <row r="288" spans="1:80">
      <c r="A288" s="234"/>
      <c r="B288" s="238"/>
      <c r="C288" s="591" t="s">
        <v>454</v>
      </c>
      <c r="D288" s="592"/>
      <c r="E288" s="239">
        <v>24.5</v>
      </c>
      <c r="F288" s="240"/>
      <c r="G288" s="241"/>
      <c r="H288" s="242"/>
      <c r="I288" s="236"/>
      <c r="J288" s="243"/>
      <c r="K288" s="236"/>
      <c r="M288" s="237" t="s">
        <v>454</v>
      </c>
      <c r="O288" s="225"/>
    </row>
    <row r="289" spans="1:80">
      <c r="A289" s="234"/>
      <c r="B289" s="238"/>
      <c r="C289" s="591" t="s">
        <v>455</v>
      </c>
      <c r="D289" s="592"/>
      <c r="E289" s="239">
        <v>-1.1819999999999999</v>
      </c>
      <c r="F289" s="240"/>
      <c r="G289" s="241"/>
      <c r="H289" s="242"/>
      <c r="I289" s="236"/>
      <c r="J289" s="243"/>
      <c r="K289" s="236"/>
      <c r="M289" s="237" t="s">
        <v>455</v>
      </c>
      <c r="O289" s="225"/>
    </row>
    <row r="290" spans="1:80">
      <c r="A290" s="234"/>
      <c r="B290" s="238"/>
      <c r="C290" s="591" t="s">
        <v>456</v>
      </c>
      <c r="D290" s="592"/>
      <c r="E290" s="239">
        <v>-0.27500000000000002</v>
      </c>
      <c r="F290" s="240"/>
      <c r="G290" s="241"/>
      <c r="H290" s="242"/>
      <c r="I290" s="236"/>
      <c r="J290" s="243"/>
      <c r="K290" s="236"/>
      <c r="M290" s="237" t="s">
        <v>456</v>
      </c>
      <c r="O290" s="225"/>
    </row>
    <row r="291" spans="1:80">
      <c r="A291" s="234"/>
      <c r="B291" s="238"/>
      <c r="C291" s="591" t="s">
        <v>457</v>
      </c>
      <c r="D291" s="592"/>
      <c r="E291" s="239">
        <v>-4.5</v>
      </c>
      <c r="F291" s="240"/>
      <c r="G291" s="241"/>
      <c r="H291" s="242"/>
      <c r="I291" s="236"/>
      <c r="J291" s="243"/>
      <c r="K291" s="236"/>
      <c r="M291" s="237" t="s">
        <v>457</v>
      </c>
      <c r="O291" s="225"/>
    </row>
    <row r="292" spans="1:80" ht="22.5">
      <c r="A292" s="226">
        <v>37</v>
      </c>
      <c r="B292" s="227" t="s">
        <v>458</v>
      </c>
      <c r="C292" s="228" t="s">
        <v>459</v>
      </c>
      <c r="D292" s="229" t="s">
        <v>96</v>
      </c>
      <c r="E292" s="230">
        <v>9.9540000000000006</v>
      </c>
      <c r="F292" s="545"/>
      <c r="G292" s="231">
        <f>E292*F292</f>
        <v>0</v>
      </c>
      <c r="H292" s="232">
        <v>3.2250000000000001E-2</v>
      </c>
      <c r="I292" s="233">
        <f>E292*H292</f>
        <v>0.32101650000000004</v>
      </c>
      <c r="J292" s="232">
        <v>0</v>
      </c>
      <c r="K292" s="233">
        <f>E292*J292</f>
        <v>0</v>
      </c>
      <c r="O292" s="225">
        <v>2</v>
      </c>
      <c r="AA292" s="198">
        <v>1</v>
      </c>
      <c r="AB292" s="198">
        <v>1</v>
      </c>
      <c r="AC292" s="198">
        <v>1</v>
      </c>
      <c r="AZ292" s="198">
        <v>1</v>
      </c>
      <c r="BA292" s="198">
        <f>IF(AZ292=1,G292,0)</f>
        <v>0</v>
      </c>
      <c r="BB292" s="198">
        <f>IF(AZ292=2,G292,0)</f>
        <v>0</v>
      </c>
      <c r="BC292" s="198">
        <f>IF(AZ292=3,G292,0)</f>
        <v>0</v>
      </c>
      <c r="BD292" s="198">
        <f>IF(AZ292=4,G292,0)</f>
        <v>0</v>
      </c>
      <c r="BE292" s="198">
        <f>IF(AZ292=5,G292,0)</f>
        <v>0</v>
      </c>
      <c r="CA292" s="225">
        <v>1</v>
      </c>
      <c r="CB292" s="225">
        <v>1</v>
      </c>
    </row>
    <row r="293" spans="1:80">
      <c r="A293" s="234"/>
      <c r="B293" s="238"/>
      <c r="C293" s="591" t="s">
        <v>228</v>
      </c>
      <c r="D293" s="592"/>
      <c r="E293" s="239">
        <v>0</v>
      </c>
      <c r="F293" s="240"/>
      <c r="G293" s="241"/>
      <c r="H293" s="242"/>
      <c r="I293" s="236"/>
      <c r="J293" s="243"/>
      <c r="K293" s="236"/>
      <c r="M293" s="237" t="s">
        <v>228</v>
      </c>
      <c r="O293" s="225"/>
    </row>
    <row r="294" spans="1:80">
      <c r="A294" s="234"/>
      <c r="B294" s="238"/>
      <c r="C294" s="591" t="s">
        <v>229</v>
      </c>
      <c r="D294" s="592"/>
      <c r="E294" s="239">
        <v>0</v>
      </c>
      <c r="F294" s="240"/>
      <c r="G294" s="241"/>
      <c r="H294" s="242"/>
      <c r="I294" s="236"/>
      <c r="J294" s="243"/>
      <c r="K294" s="236"/>
      <c r="M294" s="237" t="s">
        <v>229</v>
      </c>
      <c r="O294" s="225"/>
    </row>
    <row r="295" spans="1:80">
      <c r="A295" s="234"/>
      <c r="B295" s="238"/>
      <c r="C295" s="591" t="s">
        <v>380</v>
      </c>
      <c r="D295" s="592"/>
      <c r="E295" s="239">
        <v>0</v>
      </c>
      <c r="F295" s="240"/>
      <c r="G295" s="241"/>
      <c r="H295" s="242"/>
      <c r="I295" s="236"/>
      <c r="J295" s="243"/>
      <c r="K295" s="236"/>
      <c r="M295" s="237" t="s">
        <v>380</v>
      </c>
      <c r="O295" s="225"/>
    </row>
    <row r="296" spans="1:80">
      <c r="A296" s="234"/>
      <c r="B296" s="238"/>
      <c r="C296" s="591" t="s">
        <v>414</v>
      </c>
      <c r="D296" s="592"/>
      <c r="E296" s="239">
        <v>3.57</v>
      </c>
      <c r="F296" s="240"/>
      <c r="G296" s="241"/>
      <c r="H296" s="242"/>
      <c r="I296" s="236"/>
      <c r="J296" s="243"/>
      <c r="K296" s="236"/>
      <c r="M296" s="237" t="s">
        <v>414</v>
      </c>
      <c r="O296" s="225"/>
    </row>
    <row r="297" spans="1:80">
      <c r="A297" s="234"/>
      <c r="B297" s="238"/>
      <c r="C297" s="591" t="s">
        <v>460</v>
      </c>
      <c r="D297" s="592"/>
      <c r="E297" s="239">
        <v>6.3840000000000003</v>
      </c>
      <c r="F297" s="240"/>
      <c r="G297" s="241"/>
      <c r="H297" s="242"/>
      <c r="I297" s="236"/>
      <c r="J297" s="243"/>
      <c r="K297" s="236"/>
      <c r="M297" s="237" t="s">
        <v>460</v>
      </c>
      <c r="O297" s="225"/>
    </row>
    <row r="298" spans="1:80">
      <c r="A298" s="244"/>
      <c r="B298" s="245" t="s">
        <v>90</v>
      </c>
      <c r="C298" s="246" t="s">
        <v>439</v>
      </c>
      <c r="D298" s="247"/>
      <c r="E298" s="248"/>
      <c r="F298" s="249"/>
      <c r="G298" s="250">
        <f>SUM(G270:G297)</f>
        <v>0</v>
      </c>
      <c r="H298" s="251"/>
      <c r="I298" s="252">
        <f>SUM(I270:I297)</f>
        <v>1.9279141200000003</v>
      </c>
      <c r="J298" s="251"/>
      <c r="K298" s="252">
        <f>SUM(K270:K297)</f>
        <v>0</v>
      </c>
      <c r="O298" s="225">
        <v>4</v>
      </c>
      <c r="BA298" s="253">
        <f>SUM(BA270:BA297)</f>
        <v>0</v>
      </c>
      <c r="BB298" s="253">
        <f>SUM(BB270:BB297)</f>
        <v>0</v>
      </c>
      <c r="BC298" s="253">
        <f>SUM(BC270:BC297)</f>
        <v>0</v>
      </c>
      <c r="BD298" s="253">
        <f>SUM(BD270:BD297)</f>
        <v>0</v>
      </c>
      <c r="BE298" s="253">
        <f>SUM(BE270:BE297)</f>
        <v>0</v>
      </c>
    </row>
    <row r="299" spans="1:80">
      <c r="A299" s="215" t="s">
        <v>87</v>
      </c>
      <c r="B299" s="216" t="s">
        <v>461</v>
      </c>
      <c r="C299" s="217" t="s">
        <v>462</v>
      </c>
      <c r="D299" s="218"/>
      <c r="E299" s="219"/>
      <c r="F299" s="219"/>
      <c r="G299" s="220"/>
      <c r="H299" s="221"/>
      <c r="I299" s="222"/>
      <c r="J299" s="223"/>
      <c r="K299" s="224"/>
      <c r="O299" s="225">
        <v>1</v>
      </c>
    </row>
    <row r="300" spans="1:80" ht="22.5">
      <c r="A300" s="226">
        <v>38</v>
      </c>
      <c r="B300" s="227" t="s">
        <v>464</v>
      </c>
      <c r="C300" s="228" t="s">
        <v>465</v>
      </c>
      <c r="D300" s="229" t="s">
        <v>96</v>
      </c>
      <c r="E300" s="230">
        <v>4.6500000000000004</v>
      </c>
      <c r="F300" s="545"/>
      <c r="G300" s="231">
        <f>E300*F300</f>
        <v>0</v>
      </c>
      <c r="H300" s="232">
        <v>1.2880000000000001E-2</v>
      </c>
      <c r="I300" s="233">
        <f>E300*H300</f>
        <v>5.9892000000000008E-2</v>
      </c>
      <c r="J300" s="232">
        <v>0</v>
      </c>
      <c r="K300" s="233">
        <f>E300*J300</f>
        <v>0</v>
      </c>
      <c r="O300" s="225">
        <v>2</v>
      </c>
      <c r="AA300" s="198">
        <v>1</v>
      </c>
      <c r="AB300" s="198">
        <v>1</v>
      </c>
      <c r="AC300" s="198">
        <v>1</v>
      </c>
      <c r="AZ300" s="198">
        <v>1</v>
      </c>
      <c r="BA300" s="198">
        <f>IF(AZ300=1,G300,0)</f>
        <v>0</v>
      </c>
      <c r="BB300" s="198">
        <f>IF(AZ300=2,G300,0)</f>
        <v>0</v>
      </c>
      <c r="BC300" s="198">
        <f>IF(AZ300=3,G300,0)</f>
        <v>0</v>
      </c>
      <c r="BD300" s="198">
        <f>IF(AZ300=4,G300,0)</f>
        <v>0</v>
      </c>
      <c r="BE300" s="198">
        <f>IF(AZ300=5,G300,0)</f>
        <v>0</v>
      </c>
      <c r="CA300" s="225">
        <v>1</v>
      </c>
      <c r="CB300" s="225">
        <v>1</v>
      </c>
    </row>
    <row r="301" spans="1:80" ht="45">
      <c r="A301" s="234"/>
      <c r="B301" s="235"/>
      <c r="C301" s="593" t="s">
        <v>466</v>
      </c>
      <c r="D301" s="594"/>
      <c r="E301" s="594"/>
      <c r="F301" s="594"/>
      <c r="G301" s="595"/>
      <c r="I301" s="236"/>
      <c r="K301" s="236"/>
      <c r="L301" s="237" t="s">
        <v>466</v>
      </c>
      <c r="O301" s="225">
        <v>3</v>
      </c>
    </row>
    <row r="302" spans="1:80">
      <c r="A302" s="234"/>
      <c r="B302" s="238"/>
      <c r="C302" s="591" t="s">
        <v>228</v>
      </c>
      <c r="D302" s="592"/>
      <c r="E302" s="239">
        <v>0</v>
      </c>
      <c r="F302" s="240"/>
      <c r="G302" s="241"/>
      <c r="H302" s="242"/>
      <c r="I302" s="236"/>
      <c r="J302" s="243"/>
      <c r="K302" s="236"/>
      <c r="M302" s="237" t="s">
        <v>228</v>
      </c>
      <c r="O302" s="225"/>
    </row>
    <row r="303" spans="1:80">
      <c r="A303" s="234"/>
      <c r="B303" s="238"/>
      <c r="C303" s="591" t="s">
        <v>229</v>
      </c>
      <c r="D303" s="592"/>
      <c r="E303" s="239">
        <v>0</v>
      </c>
      <c r="F303" s="240"/>
      <c r="G303" s="241"/>
      <c r="H303" s="242"/>
      <c r="I303" s="236"/>
      <c r="J303" s="243"/>
      <c r="K303" s="236"/>
      <c r="M303" s="237" t="s">
        <v>229</v>
      </c>
      <c r="O303" s="225"/>
    </row>
    <row r="304" spans="1:80">
      <c r="A304" s="234"/>
      <c r="B304" s="238"/>
      <c r="C304" s="591" t="s">
        <v>467</v>
      </c>
      <c r="D304" s="592"/>
      <c r="E304" s="239">
        <v>1.1399999999999999</v>
      </c>
      <c r="F304" s="240"/>
      <c r="G304" s="241"/>
      <c r="H304" s="242"/>
      <c r="I304" s="236"/>
      <c r="J304" s="243"/>
      <c r="K304" s="236"/>
      <c r="M304" s="237" t="s">
        <v>467</v>
      </c>
      <c r="O304" s="225"/>
    </row>
    <row r="305" spans="1:80">
      <c r="A305" s="234"/>
      <c r="B305" s="238"/>
      <c r="C305" s="591" t="s">
        <v>468</v>
      </c>
      <c r="D305" s="592"/>
      <c r="E305" s="239">
        <v>2.56</v>
      </c>
      <c r="F305" s="240"/>
      <c r="G305" s="241"/>
      <c r="H305" s="242"/>
      <c r="I305" s="236"/>
      <c r="J305" s="243"/>
      <c r="K305" s="236"/>
      <c r="M305" s="237" t="s">
        <v>468</v>
      </c>
      <c r="O305" s="225"/>
    </row>
    <row r="306" spans="1:80">
      <c r="A306" s="234"/>
      <c r="B306" s="238"/>
      <c r="C306" s="591" t="s">
        <v>469</v>
      </c>
      <c r="D306" s="592"/>
      <c r="E306" s="239">
        <v>0.5</v>
      </c>
      <c r="F306" s="240"/>
      <c r="G306" s="241"/>
      <c r="H306" s="242"/>
      <c r="I306" s="236"/>
      <c r="J306" s="243"/>
      <c r="K306" s="236"/>
      <c r="M306" s="237" t="s">
        <v>469</v>
      </c>
      <c r="O306" s="225"/>
    </row>
    <row r="307" spans="1:80">
      <c r="A307" s="234"/>
      <c r="B307" s="238"/>
      <c r="C307" s="591" t="s">
        <v>470</v>
      </c>
      <c r="D307" s="592"/>
      <c r="E307" s="239">
        <v>0.45</v>
      </c>
      <c r="F307" s="240"/>
      <c r="G307" s="241"/>
      <c r="H307" s="242"/>
      <c r="I307" s="236"/>
      <c r="J307" s="243"/>
      <c r="K307" s="236"/>
      <c r="M307" s="237" t="s">
        <v>470</v>
      </c>
      <c r="O307" s="225"/>
    </row>
    <row r="308" spans="1:80">
      <c r="A308" s="244"/>
      <c r="B308" s="245" t="s">
        <v>90</v>
      </c>
      <c r="C308" s="246" t="s">
        <v>463</v>
      </c>
      <c r="D308" s="247"/>
      <c r="E308" s="248"/>
      <c r="F308" s="249"/>
      <c r="G308" s="250">
        <f>SUM(G299:G307)</f>
        <v>0</v>
      </c>
      <c r="H308" s="251"/>
      <c r="I308" s="252">
        <f>SUM(I299:I307)</f>
        <v>5.9892000000000008E-2</v>
      </c>
      <c r="J308" s="251"/>
      <c r="K308" s="252">
        <f>SUM(K299:K307)</f>
        <v>0</v>
      </c>
      <c r="O308" s="225">
        <v>4</v>
      </c>
      <c r="BA308" s="253">
        <f>SUM(BA299:BA307)</f>
        <v>0</v>
      </c>
      <c r="BB308" s="253">
        <f>SUM(BB299:BB307)</f>
        <v>0</v>
      </c>
      <c r="BC308" s="253">
        <f>SUM(BC299:BC307)</f>
        <v>0</v>
      </c>
      <c r="BD308" s="253">
        <f>SUM(BD299:BD307)</f>
        <v>0</v>
      </c>
      <c r="BE308" s="253">
        <f>SUM(BE299:BE307)</f>
        <v>0</v>
      </c>
    </row>
    <row r="309" spans="1:80">
      <c r="A309" s="215" t="s">
        <v>87</v>
      </c>
      <c r="B309" s="216" t="s">
        <v>471</v>
      </c>
      <c r="C309" s="217" t="s">
        <v>472</v>
      </c>
      <c r="D309" s="218"/>
      <c r="E309" s="219"/>
      <c r="F309" s="219"/>
      <c r="G309" s="220"/>
      <c r="H309" s="221"/>
      <c r="I309" s="222"/>
      <c r="J309" s="223"/>
      <c r="K309" s="224"/>
      <c r="O309" s="225">
        <v>1</v>
      </c>
    </row>
    <row r="310" spans="1:80">
      <c r="A310" s="226">
        <v>39</v>
      </c>
      <c r="B310" s="227" t="s">
        <v>474</v>
      </c>
      <c r="C310" s="228" t="s">
        <v>475</v>
      </c>
      <c r="D310" s="229" t="s">
        <v>128</v>
      </c>
      <c r="E310" s="230">
        <v>0.25</v>
      </c>
      <c r="F310" s="545"/>
      <c r="G310" s="231">
        <f>E310*F310</f>
        <v>0</v>
      </c>
      <c r="H310" s="232">
        <v>2.5</v>
      </c>
      <c r="I310" s="233">
        <f>E310*H310</f>
        <v>0.625</v>
      </c>
      <c r="J310" s="232">
        <v>0</v>
      </c>
      <c r="K310" s="233">
        <f>E310*J310</f>
        <v>0</v>
      </c>
      <c r="O310" s="225">
        <v>2</v>
      </c>
      <c r="AA310" s="198">
        <v>1</v>
      </c>
      <c r="AB310" s="198">
        <v>1</v>
      </c>
      <c r="AC310" s="198">
        <v>1</v>
      </c>
      <c r="AZ310" s="198">
        <v>1</v>
      </c>
      <c r="BA310" s="198">
        <f>IF(AZ310=1,G310,0)</f>
        <v>0</v>
      </c>
      <c r="BB310" s="198">
        <f>IF(AZ310=2,G310,0)</f>
        <v>0</v>
      </c>
      <c r="BC310" s="198">
        <f>IF(AZ310=3,G310,0)</f>
        <v>0</v>
      </c>
      <c r="BD310" s="198">
        <f>IF(AZ310=4,G310,0)</f>
        <v>0</v>
      </c>
      <c r="BE310" s="198">
        <f>IF(AZ310=5,G310,0)</f>
        <v>0</v>
      </c>
      <c r="CA310" s="225">
        <v>1</v>
      </c>
      <c r="CB310" s="225">
        <v>1</v>
      </c>
    </row>
    <row r="311" spans="1:80">
      <c r="A311" s="234"/>
      <c r="B311" s="238"/>
      <c r="C311" s="591" t="s">
        <v>241</v>
      </c>
      <c r="D311" s="592"/>
      <c r="E311" s="239">
        <v>0</v>
      </c>
      <c r="F311" s="240"/>
      <c r="G311" s="241"/>
      <c r="H311" s="242"/>
      <c r="I311" s="236"/>
      <c r="J311" s="243"/>
      <c r="K311" s="236"/>
      <c r="M311" s="237" t="s">
        <v>241</v>
      </c>
      <c r="O311" s="225"/>
    </row>
    <row r="312" spans="1:80">
      <c r="A312" s="234"/>
      <c r="B312" s="238"/>
      <c r="C312" s="591" t="s">
        <v>476</v>
      </c>
      <c r="D312" s="592"/>
      <c r="E312" s="239">
        <v>0</v>
      </c>
      <c r="F312" s="240"/>
      <c r="G312" s="241"/>
      <c r="H312" s="242"/>
      <c r="I312" s="236"/>
      <c r="J312" s="243"/>
      <c r="K312" s="236"/>
      <c r="M312" s="237" t="s">
        <v>476</v>
      </c>
      <c r="O312" s="225"/>
    </row>
    <row r="313" spans="1:80">
      <c r="A313" s="234"/>
      <c r="B313" s="238"/>
      <c r="C313" s="591" t="s">
        <v>477</v>
      </c>
      <c r="D313" s="592"/>
      <c r="E313" s="239">
        <v>0.12</v>
      </c>
      <c r="F313" s="240"/>
      <c r="G313" s="241"/>
      <c r="H313" s="242"/>
      <c r="I313" s="236"/>
      <c r="J313" s="243"/>
      <c r="K313" s="236"/>
      <c r="M313" s="237" t="s">
        <v>477</v>
      </c>
      <c r="O313" s="225"/>
    </row>
    <row r="314" spans="1:80">
      <c r="A314" s="234"/>
      <c r="B314" s="238"/>
      <c r="C314" s="591" t="s">
        <v>478</v>
      </c>
      <c r="D314" s="592"/>
      <c r="E314" s="239">
        <v>0</v>
      </c>
      <c r="F314" s="240"/>
      <c r="G314" s="241"/>
      <c r="H314" s="242"/>
      <c r="I314" s="236"/>
      <c r="J314" s="243"/>
      <c r="K314" s="236"/>
      <c r="M314" s="237" t="s">
        <v>478</v>
      </c>
      <c r="O314" s="225"/>
    </row>
    <row r="315" spans="1:80">
      <c r="A315" s="234"/>
      <c r="B315" s="238"/>
      <c r="C315" s="591" t="s">
        <v>479</v>
      </c>
      <c r="D315" s="592"/>
      <c r="E315" s="239">
        <v>0.13</v>
      </c>
      <c r="F315" s="240"/>
      <c r="G315" s="241"/>
      <c r="H315" s="242"/>
      <c r="I315" s="236"/>
      <c r="J315" s="243"/>
      <c r="K315" s="236"/>
      <c r="M315" s="237" t="s">
        <v>479</v>
      </c>
      <c r="O315" s="225"/>
    </row>
    <row r="316" spans="1:80">
      <c r="A316" s="226">
        <v>40</v>
      </c>
      <c r="B316" s="227" t="s">
        <v>480</v>
      </c>
      <c r="C316" s="228" t="s">
        <v>481</v>
      </c>
      <c r="D316" s="229" t="s">
        <v>128</v>
      </c>
      <c r="E316" s="230">
        <v>54.75</v>
      </c>
      <c r="F316" s="545"/>
      <c r="G316" s="231">
        <f>E316*F316</f>
        <v>0</v>
      </c>
      <c r="H316" s="232">
        <v>2.5249999999999999</v>
      </c>
      <c r="I316" s="233">
        <f>E316*H316</f>
        <v>138.24375000000001</v>
      </c>
      <c r="J316" s="232">
        <v>0</v>
      </c>
      <c r="K316" s="233">
        <f>E316*J316</f>
        <v>0</v>
      </c>
      <c r="O316" s="225">
        <v>2</v>
      </c>
      <c r="AA316" s="198">
        <v>1</v>
      </c>
      <c r="AB316" s="198">
        <v>1</v>
      </c>
      <c r="AC316" s="198">
        <v>1</v>
      </c>
      <c r="AZ316" s="198">
        <v>1</v>
      </c>
      <c r="BA316" s="198">
        <f>IF(AZ316=1,G316,0)</f>
        <v>0</v>
      </c>
      <c r="BB316" s="198">
        <f>IF(AZ316=2,G316,0)</f>
        <v>0</v>
      </c>
      <c r="BC316" s="198">
        <f>IF(AZ316=3,G316,0)</f>
        <v>0</v>
      </c>
      <c r="BD316" s="198">
        <f>IF(AZ316=4,G316,0)</f>
        <v>0</v>
      </c>
      <c r="BE316" s="198">
        <f>IF(AZ316=5,G316,0)</f>
        <v>0</v>
      </c>
      <c r="CA316" s="225">
        <v>1</v>
      </c>
      <c r="CB316" s="225">
        <v>1</v>
      </c>
    </row>
    <row r="317" spans="1:80">
      <c r="A317" s="234"/>
      <c r="B317" s="235"/>
      <c r="C317" s="593"/>
      <c r="D317" s="594"/>
      <c r="E317" s="594"/>
      <c r="F317" s="594"/>
      <c r="G317" s="595"/>
      <c r="I317" s="236"/>
      <c r="K317" s="236"/>
      <c r="L317" s="237"/>
      <c r="O317" s="225">
        <v>3</v>
      </c>
    </row>
    <row r="318" spans="1:80">
      <c r="A318" s="234"/>
      <c r="B318" s="238"/>
      <c r="C318" s="591" t="s">
        <v>228</v>
      </c>
      <c r="D318" s="592"/>
      <c r="E318" s="239">
        <v>0</v>
      </c>
      <c r="F318" s="240"/>
      <c r="G318" s="241"/>
      <c r="H318" s="242"/>
      <c r="I318" s="236"/>
      <c r="J318" s="243"/>
      <c r="K318" s="236"/>
      <c r="M318" s="237" t="s">
        <v>228</v>
      </c>
      <c r="O318" s="225"/>
    </row>
    <row r="319" spans="1:80">
      <c r="A319" s="234"/>
      <c r="B319" s="238"/>
      <c r="C319" s="591" t="s">
        <v>229</v>
      </c>
      <c r="D319" s="592"/>
      <c r="E319" s="239">
        <v>0</v>
      </c>
      <c r="F319" s="240"/>
      <c r="G319" s="241"/>
      <c r="H319" s="242"/>
      <c r="I319" s="236"/>
      <c r="J319" s="243"/>
      <c r="K319" s="236"/>
      <c r="M319" s="237" t="s">
        <v>229</v>
      </c>
      <c r="O319" s="225"/>
    </row>
    <row r="320" spans="1:80" ht="22.5">
      <c r="A320" s="234"/>
      <c r="B320" s="238"/>
      <c r="C320" s="591" t="s">
        <v>482</v>
      </c>
      <c r="D320" s="592"/>
      <c r="E320" s="239">
        <v>54.75</v>
      </c>
      <c r="F320" s="240"/>
      <c r="G320" s="241"/>
      <c r="H320" s="242"/>
      <c r="I320" s="236"/>
      <c r="J320" s="243"/>
      <c r="K320" s="236"/>
      <c r="M320" s="237" t="s">
        <v>482</v>
      </c>
      <c r="O320" s="225"/>
    </row>
    <row r="321" spans="1:80" ht="22.5">
      <c r="A321" s="226">
        <v>41</v>
      </c>
      <c r="B321" s="227" t="s">
        <v>483</v>
      </c>
      <c r="C321" s="228" t="s">
        <v>484</v>
      </c>
      <c r="D321" s="229" t="s">
        <v>128</v>
      </c>
      <c r="E321" s="230">
        <v>339.15</v>
      </c>
      <c r="F321" s="545"/>
      <c r="G321" s="231">
        <f>E321*F321</f>
        <v>0</v>
      </c>
      <c r="H321" s="232">
        <v>2.5499999999999998</v>
      </c>
      <c r="I321" s="233">
        <f>E321*H321</f>
        <v>864.83249999999987</v>
      </c>
      <c r="J321" s="232">
        <v>0</v>
      </c>
      <c r="K321" s="233">
        <f>E321*J321</f>
        <v>0</v>
      </c>
      <c r="O321" s="225">
        <v>2</v>
      </c>
      <c r="AA321" s="198">
        <v>1</v>
      </c>
      <c r="AB321" s="198">
        <v>1</v>
      </c>
      <c r="AC321" s="198">
        <v>1</v>
      </c>
      <c r="AZ321" s="198">
        <v>1</v>
      </c>
      <c r="BA321" s="198">
        <f>IF(AZ321=1,G321,0)</f>
        <v>0</v>
      </c>
      <c r="BB321" s="198">
        <f>IF(AZ321=2,G321,0)</f>
        <v>0</v>
      </c>
      <c r="BC321" s="198">
        <f>IF(AZ321=3,G321,0)</f>
        <v>0</v>
      </c>
      <c r="BD321" s="198">
        <f>IF(AZ321=4,G321,0)</f>
        <v>0</v>
      </c>
      <c r="BE321" s="198">
        <f>IF(AZ321=5,G321,0)</f>
        <v>0</v>
      </c>
      <c r="CA321" s="225">
        <v>1</v>
      </c>
      <c r="CB321" s="225">
        <v>1</v>
      </c>
    </row>
    <row r="322" spans="1:80">
      <c r="A322" s="234"/>
      <c r="B322" s="235"/>
      <c r="C322" s="593" t="s">
        <v>485</v>
      </c>
      <c r="D322" s="594"/>
      <c r="E322" s="594"/>
      <c r="F322" s="594"/>
      <c r="G322" s="595"/>
      <c r="I322" s="236"/>
      <c r="K322" s="236"/>
      <c r="L322" s="237" t="s">
        <v>485</v>
      </c>
      <c r="O322" s="225">
        <v>3</v>
      </c>
    </row>
    <row r="323" spans="1:80">
      <c r="A323" s="234"/>
      <c r="B323" s="235"/>
      <c r="C323" s="593" t="s">
        <v>486</v>
      </c>
      <c r="D323" s="594"/>
      <c r="E323" s="594"/>
      <c r="F323" s="594"/>
      <c r="G323" s="595"/>
      <c r="I323" s="236"/>
      <c r="K323" s="236"/>
      <c r="L323" s="237" t="s">
        <v>486</v>
      </c>
      <c r="O323" s="225">
        <v>3</v>
      </c>
    </row>
    <row r="324" spans="1:80">
      <c r="A324" s="234"/>
      <c r="B324" s="238"/>
      <c r="C324" s="591" t="s">
        <v>228</v>
      </c>
      <c r="D324" s="592"/>
      <c r="E324" s="239">
        <v>0</v>
      </c>
      <c r="F324" s="240"/>
      <c r="G324" s="241"/>
      <c r="H324" s="242"/>
      <c r="I324" s="236"/>
      <c r="J324" s="243"/>
      <c r="K324" s="236"/>
      <c r="M324" s="237" t="s">
        <v>228</v>
      </c>
      <c r="O324" s="225"/>
    </row>
    <row r="325" spans="1:80">
      <c r="A325" s="234"/>
      <c r="B325" s="238"/>
      <c r="C325" s="591" t="s">
        <v>229</v>
      </c>
      <c r="D325" s="592"/>
      <c r="E325" s="239">
        <v>0</v>
      </c>
      <c r="F325" s="240"/>
      <c r="G325" s="241"/>
      <c r="H325" s="242"/>
      <c r="I325" s="236"/>
      <c r="J325" s="243"/>
      <c r="K325" s="236"/>
      <c r="M325" s="237" t="s">
        <v>229</v>
      </c>
      <c r="O325" s="225"/>
    </row>
    <row r="326" spans="1:80">
      <c r="A326" s="234"/>
      <c r="B326" s="238"/>
      <c r="C326" s="591" t="s">
        <v>487</v>
      </c>
      <c r="D326" s="592"/>
      <c r="E326" s="239">
        <v>174.9</v>
      </c>
      <c r="F326" s="240"/>
      <c r="G326" s="241"/>
      <c r="H326" s="242"/>
      <c r="I326" s="236"/>
      <c r="J326" s="243"/>
      <c r="K326" s="236"/>
      <c r="M326" s="237" t="s">
        <v>487</v>
      </c>
      <c r="O326" s="225"/>
    </row>
    <row r="327" spans="1:80">
      <c r="A327" s="234"/>
      <c r="B327" s="238"/>
      <c r="C327" s="591" t="s">
        <v>488</v>
      </c>
      <c r="D327" s="592"/>
      <c r="E327" s="239">
        <v>164.25</v>
      </c>
      <c r="F327" s="240"/>
      <c r="G327" s="241"/>
      <c r="H327" s="242"/>
      <c r="I327" s="236"/>
      <c r="J327" s="243"/>
      <c r="K327" s="236"/>
      <c r="M327" s="237" t="s">
        <v>488</v>
      </c>
      <c r="O327" s="225"/>
    </row>
    <row r="328" spans="1:80">
      <c r="A328" s="226">
        <v>42</v>
      </c>
      <c r="B328" s="227" t="s">
        <v>489</v>
      </c>
      <c r="C328" s="228" t="s">
        <v>490</v>
      </c>
      <c r="D328" s="229" t="s">
        <v>96</v>
      </c>
      <c r="E328" s="230">
        <v>2261</v>
      </c>
      <c r="F328" s="545"/>
      <c r="G328" s="231">
        <f>E328*F328</f>
        <v>0</v>
      </c>
      <c r="H328" s="232">
        <v>2.2000000000000001E-4</v>
      </c>
      <c r="I328" s="233">
        <f>E328*H328</f>
        <v>0.49742000000000003</v>
      </c>
      <c r="J328" s="232">
        <v>0</v>
      </c>
      <c r="K328" s="233">
        <f>E328*J328</f>
        <v>0</v>
      </c>
      <c r="O328" s="225">
        <v>2</v>
      </c>
      <c r="AA328" s="198">
        <v>1</v>
      </c>
      <c r="AB328" s="198">
        <v>1</v>
      </c>
      <c r="AC328" s="198">
        <v>1</v>
      </c>
      <c r="AZ328" s="198">
        <v>1</v>
      </c>
      <c r="BA328" s="198">
        <f>IF(AZ328=1,G328,0)</f>
        <v>0</v>
      </c>
      <c r="BB328" s="198">
        <f>IF(AZ328=2,G328,0)</f>
        <v>0</v>
      </c>
      <c r="BC328" s="198">
        <f>IF(AZ328=3,G328,0)</f>
        <v>0</v>
      </c>
      <c r="BD328" s="198">
        <f>IF(AZ328=4,G328,0)</f>
        <v>0</v>
      </c>
      <c r="BE328" s="198">
        <f>IF(AZ328=5,G328,0)</f>
        <v>0</v>
      </c>
      <c r="CA328" s="225">
        <v>1</v>
      </c>
      <c r="CB328" s="225">
        <v>1</v>
      </c>
    </row>
    <row r="329" spans="1:80">
      <c r="A329" s="234"/>
      <c r="B329" s="238"/>
      <c r="C329" s="591" t="s">
        <v>228</v>
      </c>
      <c r="D329" s="592"/>
      <c r="E329" s="239">
        <v>0</v>
      </c>
      <c r="F329" s="240"/>
      <c r="G329" s="241"/>
      <c r="H329" s="242"/>
      <c r="I329" s="236"/>
      <c r="J329" s="243"/>
      <c r="K329" s="236"/>
      <c r="M329" s="237" t="s">
        <v>228</v>
      </c>
      <c r="O329" s="225"/>
    </row>
    <row r="330" spans="1:80">
      <c r="A330" s="234"/>
      <c r="B330" s="238"/>
      <c r="C330" s="591" t="s">
        <v>229</v>
      </c>
      <c r="D330" s="592"/>
      <c r="E330" s="239">
        <v>0</v>
      </c>
      <c r="F330" s="240"/>
      <c r="G330" s="241"/>
      <c r="H330" s="242"/>
      <c r="I330" s="236"/>
      <c r="J330" s="243"/>
      <c r="K330" s="236"/>
      <c r="M330" s="237" t="s">
        <v>229</v>
      </c>
      <c r="O330" s="225"/>
    </row>
    <row r="331" spans="1:80">
      <c r="A331" s="234"/>
      <c r="B331" s="238"/>
      <c r="C331" s="591" t="s">
        <v>491</v>
      </c>
      <c r="D331" s="592"/>
      <c r="E331" s="239">
        <v>2470</v>
      </c>
      <c r="F331" s="240"/>
      <c r="G331" s="241"/>
      <c r="H331" s="242"/>
      <c r="I331" s="236"/>
      <c r="J331" s="243"/>
      <c r="K331" s="236"/>
      <c r="M331" s="237" t="s">
        <v>491</v>
      </c>
      <c r="O331" s="225"/>
    </row>
    <row r="332" spans="1:80">
      <c r="A332" s="234"/>
      <c r="B332" s="238"/>
      <c r="C332" s="591" t="s">
        <v>492</v>
      </c>
      <c r="D332" s="592"/>
      <c r="E332" s="239">
        <v>-209</v>
      </c>
      <c r="F332" s="240"/>
      <c r="G332" s="241"/>
      <c r="H332" s="242"/>
      <c r="I332" s="236"/>
      <c r="J332" s="243"/>
      <c r="K332" s="236"/>
      <c r="M332" s="237" t="s">
        <v>492</v>
      </c>
      <c r="O332" s="225"/>
    </row>
    <row r="333" spans="1:80" ht="22.5">
      <c r="A333" s="226">
        <v>43</v>
      </c>
      <c r="B333" s="227" t="s">
        <v>493</v>
      </c>
      <c r="C333" s="228" t="s">
        <v>494</v>
      </c>
      <c r="D333" s="229" t="s">
        <v>96</v>
      </c>
      <c r="E333" s="230">
        <v>2261</v>
      </c>
      <c r="F333" s="545"/>
      <c r="G333" s="231">
        <f>E333*F333</f>
        <v>0</v>
      </c>
      <c r="H333" s="232">
        <v>5.0000000000000001E-3</v>
      </c>
      <c r="I333" s="233">
        <f>E333*H333</f>
        <v>11.305</v>
      </c>
      <c r="J333" s="232">
        <v>0</v>
      </c>
      <c r="K333" s="233">
        <f>E333*J333</f>
        <v>0</v>
      </c>
      <c r="O333" s="225">
        <v>2</v>
      </c>
      <c r="AA333" s="198">
        <v>1</v>
      </c>
      <c r="AB333" s="198">
        <v>1</v>
      </c>
      <c r="AC333" s="198">
        <v>1</v>
      </c>
      <c r="AZ333" s="198">
        <v>1</v>
      </c>
      <c r="BA333" s="198">
        <f>IF(AZ333=1,G333,0)</f>
        <v>0</v>
      </c>
      <c r="BB333" s="198">
        <f>IF(AZ333=2,G333,0)</f>
        <v>0</v>
      </c>
      <c r="BC333" s="198">
        <f>IF(AZ333=3,G333,0)</f>
        <v>0</v>
      </c>
      <c r="BD333" s="198">
        <f>IF(AZ333=4,G333,0)</f>
        <v>0</v>
      </c>
      <c r="BE333" s="198">
        <f>IF(AZ333=5,G333,0)</f>
        <v>0</v>
      </c>
      <c r="CA333" s="225">
        <v>1</v>
      </c>
      <c r="CB333" s="225">
        <v>1</v>
      </c>
    </row>
    <row r="334" spans="1:80" ht="45">
      <c r="A334" s="234"/>
      <c r="B334" s="235"/>
      <c r="C334" s="593" t="s">
        <v>495</v>
      </c>
      <c r="D334" s="594"/>
      <c r="E334" s="594"/>
      <c r="F334" s="594"/>
      <c r="G334" s="595"/>
      <c r="I334" s="236"/>
      <c r="K334" s="236"/>
      <c r="L334" s="237" t="s">
        <v>495</v>
      </c>
      <c r="O334" s="225">
        <v>3</v>
      </c>
    </row>
    <row r="335" spans="1:80">
      <c r="A335" s="234"/>
      <c r="B335" s="238"/>
      <c r="C335" s="591" t="s">
        <v>228</v>
      </c>
      <c r="D335" s="592"/>
      <c r="E335" s="239">
        <v>0</v>
      </c>
      <c r="F335" s="240"/>
      <c r="G335" s="241"/>
      <c r="H335" s="242"/>
      <c r="I335" s="236"/>
      <c r="J335" s="243"/>
      <c r="K335" s="236"/>
      <c r="M335" s="237" t="s">
        <v>228</v>
      </c>
      <c r="O335" s="225"/>
    </row>
    <row r="336" spans="1:80">
      <c r="A336" s="234"/>
      <c r="B336" s="238"/>
      <c r="C336" s="591" t="s">
        <v>229</v>
      </c>
      <c r="D336" s="592"/>
      <c r="E336" s="239">
        <v>0</v>
      </c>
      <c r="F336" s="240"/>
      <c r="G336" s="241"/>
      <c r="H336" s="242"/>
      <c r="I336" s="236"/>
      <c r="J336" s="243"/>
      <c r="K336" s="236"/>
      <c r="M336" s="237" t="s">
        <v>229</v>
      </c>
      <c r="O336" s="225"/>
    </row>
    <row r="337" spans="1:80">
      <c r="A337" s="234"/>
      <c r="B337" s="238"/>
      <c r="C337" s="591" t="s">
        <v>491</v>
      </c>
      <c r="D337" s="592"/>
      <c r="E337" s="239">
        <v>2470</v>
      </c>
      <c r="F337" s="240"/>
      <c r="G337" s="241"/>
      <c r="H337" s="242"/>
      <c r="I337" s="236"/>
      <c r="J337" s="243"/>
      <c r="K337" s="236"/>
      <c r="M337" s="237" t="s">
        <v>491</v>
      </c>
      <c r="O337" s="225"/>
    </row>
    <row r="338" spans="1:80">
      <c r="A338" s="234"/>
      <c r="B338" s="238"/>
      <c r="C338" s="591" t="s">
        <v>492</v>
      </c>
      <c r="D338" s="592"/>
      <c r="E338" s="239">
        <v>-209</v>
      </c>
      <c r="F338" s="240"/>
      <c r="G338" s="241"/>
      <c r="H338" s="242"/>
      <c r="I338" s="236"/>
      <c r="J338" s="243"/>
      <c r="K338" s="236"/>
      <c r="M338" s="237" t="s">
        <v>492</v>
      </c>
      <c r="O338" s="225"/>
    </row>
    <row r="339" spans="1:80">
      <c r="A339" s="226">
        <v>44</v>
      </c>
      <c r="B339" s="227" t="s">
        <v>496</v>
      </c>
      <c r="C339" s="228" t="s">
        <v>497</v>
      </c>
      <c r="D339" s="229" t="s">
        <v>96</v>
      </c>
      <c r="E339" s="230">
        <v>1166</v>
      </c>
      <c r="F339" s="545"/>
      <c r="G339" s="231">
        <f>E339*F339</f>
        <v>0</v>
      </c>
      <c r="H339" s="232">
        <v>5.5109999999999999E-2</v>
      </c>
      <c r="I339" s="233">
        <f>E339*H339</f>
        <v>64.258259999999993</v>
      </c>
      <c r="J339" s="232">
        <v>0</v>
      </c>
      <c r="K339" s="233">
        <f>E339*J339</f>
        <v>0</v>
      </c>
      <c r="O339" s="225">
        <v>2</v>
      </c>
      <c r="AA339" s="198">
        <v>1</v>
      </c>
      <c r="AB339" s="198">
        <v>1</v>
      </c>
      <c r="AC339" s="198">
        <v>1</v>
      </c>
      <c r="AZ339" s="198">
        <v>1</v>
      </c>
      <c r="BA339" s="198">
        <f>IF(AZ339=1,G339,0)</f>
        <v>0</v>
      </c>
      <c r="BB339" s="198">
        <f>IF(AZ339=2,G339,0)</f>
        <v>0</v>
      </c>
      <c r="BC339" s="198">
        <f>IF(AZ339=3,G339,0)</f>
        <v>0</v>
      </c>
      <c r="BD339" s="198">
        <f>IF(AZ339=4,G339,0)</f>
        <v>0</v>
      </c>
      <c r="BE339" s="198">
        <f>IF(AZ339=5,G339,0)</f>
        <v>0</v>
      </c>
      <c r="CA339" s="225">
        <v>1</v>
      </c>
      <c r="CB339" s="225">
        <v>1</v>
      </c>
    </row>
    <row r="340" spans="1:80">
      <c r="A340" s="234"/>
      <c r="B340" s="238"/>
      <c r="C340" s="591" t="s">
        <v>228</v>
      </c>
      <c r="D340" s="592"/>
      <c r="E340" s="239">
        <v>0</v>
      </c>
      <c r="F340" s="240"/>
      <c r="G340" s="241"/>
      <c r="H340" s="242"/>
      <c r="I340" s="236"/>
      <c r="J340" s="243"/>
      <c r="K340" s="236"/>
      <c r="M340" s="237" t="s">
        <v>228</v>
      </c>
      <c r="O340" s="225"/>
    </row>
    <row r="341" spans="1:80">
      <c r="A341" s="234"/>
      <c r="B341" s="238"/>
      <c r="C341" s="591" t="s">
        <v>229</v>
      </c>
      <c r="D341" s="592"/>
      <c r="E341" s="239">
        <v>0</v>
      </c>
      <c r="F341" s="240"/>
      <c r="G341" s="241"/>
      <c r="H341" s="242"/>
      <c r="I341" s="236"/>
      <c r="J341" s="243"/>
      <c r="K341" s="236"/>
      <c r="M341" s="237" t="s">
        <v>229</v>
      </c>
      <c r="O341" s="225"/>
    </row>
    <row r="342" spans="1:80">
      <c r="A342" s="234"/>
      <c r="B342" s="238"/>
      <c r="C342" s="591" t="s">
        <v>491</v>
      </c>
      <c r="D342" s="592"/>
      <c r="E342" s="239">
        <v>2470</v>
      </c>
      <c r="F342" s="240"/>
      <c r="G342" s="241"/>
      <c r="H342" s="242"/>
      <c r="I342" s="236"/>
      <c r="J342" s="243"/>
      <c r="K342" s="236"/>
      <c r="M342" s="237" t="s">
        <v>491</v>
      </c>
      <c r="O342" s="225"/>
    </row>
    <row r="343" spans="1:80">
      <c r="A343" s="234"/>
      <c r="B343" s="238"/>
      <c r="C343" s="591" t="s">
        <v>498</v>
      </c>
      <c r="D343" s="592"/>
      <c r="E343" s="239">
        <v>-874</v>
      </c>
      <c r="F343" s="240"/>
      <c r="G343" s="241"/>
      <c r="H343" s="242"/>
      <c r="I343" s="236"/>
      <c r="J343" s="243"/>
      <c r="K343" s="236"/>
      <c r="M343" s="237" t="s">
        <v>498</v>
      </c>
      <c r="O343" s="225"/>
    </row>
    <row r="344" spans="1:80">
      <c r="A344" s="234"/>
      <c r="B344" s="238"/>
      <c r="C344" s="591" t="s">
        <v>499</v>
      </c>
      <c r="D344" s="592"/>
      <c r="E344" s="239">
        <v>-430</v>
      </c>
      <c r="F344" s="240"/>
      <c r="G344" s="241"/>
      <c r="H344" s="242"/>
      <c r="I344" s="236"/>
      <c r="J344" s="243"/>
      <c r="K344" s="236"/>
      <c r="M344" s="237" t="s">
        <v>499</v>
      </c>
      <c r="O344" s="225"/>
    </row>
    <row r="345" spans="1:80" ht="22.5">
      <c r="A345" s="226">
        <v>45</v>
      </c>
      <c r="B345" s="227" t="s">
        <v>500</v>
      </c>
      <c r="C345" s="228" t="s">
        <v>501</v>
      </c>
      <c r="D345" s="229" t="s">
        <v>96</v>
      </c>
      <c r="E345" s="230">
        <v>17.5</v>
      </c>
      <c r="F345" s="545"/>
      <c r="G345" s="231">
        <f>E345*F345</f>
        <v>0</v>
      </c>
      <c r="H345" s="232">
        <v>7.0000000000000001E-3</v>
      </c>
      <c r="I345" s="233">
        <f>E345*H345</f>
        <v>0.1225</v>
      </c>
      <c r="J345" s="232">
        <v>0</v>
      </c>
      <c r="K345" s="233">
        <f>E345*J345</f>
        <v>0</v>
      </c>
      <c r="O345" s="225">
        <v>2</v>
      </c>
      <c r="AA345" s="198">
        <v>1</v>
      </c>
      <c r="AB345" s="198">
        <v>1</v>
      </c>
      <c r="AC345" s="198">
        <v>1</v>
      </c>
      <c r="AZ345" s="198">
        <v>1</v>
      </c>
      <c r="BA345" s="198">
        <f>IF(AZ345=1,G345,0)</f>
        <v>0</v>
      </c>
      <c r="BB345" s="198">
        <f>IF(AZ345=2,G345,0)</f>
        <v>0</v>
      </c>
      <c r="BC345" s="198">
        <f>IF(AZ345=3,G345,0)</f>
        <v>0</v>
      </c>
      <c r="BD345" s="198">
        <f>IF(AZ345=4,G345,0)</f>
        <v>0</v>
      </c>
      <c r="BE345" s="198">
        <f>IF(AZ345=5,G345,0)</f>
        <v>0</v>
      </c>
      <c r="CA345" s="225">
        <v>1</v>
      </c>
      <c r="CB345" s="225">
        <v>1</v>
      </c>
    </row>
    <row r="346" spans="1:80">
      <c r="A346" s="234"/>
      <c r="B346" s="238"/>
      <c r="C346" s="591" t="s">
        <v>228</v>
      </c>
      <c r="D346" s="592"/>
      <c r="E346" s="239">
        <v>0</v>
      </c>
      <c r="F346" s="240"/>
      <c r="G346" s="241"/>
      <c r="H346" s="242"/>
      <c r="I346" s="236"/>
      <c r="J346" s="243"/>
      <c r="K346" s="236"/>
      <c r="M346" s="237" t="s">
        <v>228</v>
      </c>
      <c r="O346" s="225"/>
    </row>
    <row r="347" spans="1:80">
      <c r="A347" s="234"/>
      <c r="B347" s="238"/>
      <c r="C347" s="591" t="s">
        <v>229</v>
      </c>
      <c r="D347" s="592"/>
      <c r="E347" s="239">
        <v>0</v>
      </c>
      <c r="F347" s="240"/>
      <c r="G347" s="241"/>
      <c r="H347" s="242"/>
      <c r="I347" s="236"/>
      <c r="J347" s="243"/>
      <c r="K347" s="236"/>
      <c r="M347" s="237" t="s">
        <v>229</v>
      </c>
      <c r="O347" s="225"/>
    </row>
    <row r="348" spans="1:80">
      <c r="A348" s="234"/>
      <c r="B348" s="238"/>
      <c r="C348" s="591" t="s">
        <v>502</v>
      </c>
      <c r="D348" s="592"/>
      <c r="E348" s="239">
        <v>5.8</v>
      </c>
      <c r="F348" s="240"/>
      <c r="G348" s="241"/>
      <c r="H348" s="242"/>
      <c r="I348" s="236"/>
      <c r="J348" s="243"/>
      <c r="K348" s="236"/>
      <c r="M348" s="237" t="s">
        <v>502</v>
      </c>
      <c r="O348" s="225"/>
    </row>
    <row r="349" spans="1:80">
      <c r="A349" s="234"/>
      <c r="B349" s="238"/>
      <c r="C349" s="591" t="s">
        <v>503</v>
      </c>
      <c r="D349" s="592"/>
      <c r="E349" s="239">
        <v>11.7</v>
      </c>
      <c r="F349" s="240"/>
      <c r="G349" s="241"/>
      <c r="H349" s="242"/>
      <c r="I349" s="236"/>
      <c r="J349" s="243"/>
      <c r="K349" s="236"/>
      <c r="M349" s="237" t="s">
        <v>503</v>
      </c>
      <c r="O349" s="225"/>
    </row>
    <row r="350" spans="1:80">
      <c r="A350" s="244"/>
      <c r="B350" s="245" t="s">
        <v>90</v>
      </c>
      <c r="C350" s="246" t="s">
        <v>473</v>
      </c>
      <c r="D350" s="247"/>
      <c r="E350" s="248"/>
      <c r="F350" s="249"/>
      <c r="G350" s="250">
        <f>SUM(G309:G349)</f>
        <v>0</v>
      </c>
      <c r="H350" s="251"/>
      <c r="I350" s="252">
        <f>SUM(I309:I349)</f>
        <v>1079.8844299999998</v>
      </c>
      <c r="J350" s="251"/>
      <c r="K350" s="252">
        <f>SUM(K309:K349)</f>
        <v>0</v>
      </c>
      <c r="O350" s="225">
        <v>4</v>
      </c>
      <c r="BA350" s="253">
        <f>SUM(BA309:BA349)</f>
        <v>0</v>
      </c>
      <c r="BB350" s="253">
        <f>SUM(BB309:BB349)</f>
        <v>0</v>
      </c>
      <c r="BC350" s="253">
        <f>SUM(BC309:BC349)</f>
        <v>0</v>
      </c>
      <c r="BD350" s="253">
        <f>SUM(BD309:BD349)</f>
        <v>0</v>
      </c>
      <c r="BE350" s="253">
        <f>SUM(BE309:BE349)</f>
        <v>0</v>
      </c>
    </row>
    <row r="351" spans="1:80">
      <c r="A351" s="215" t="s">
        <v>87</v>
      </c>
      <c r="B351" s="216" t="s">
        <v>504</v>
      </c>
      <c r="C351" s="217" t="s">
        <v>505</v>
      </c>
      <c r="D351" s="218"/>
      <c r="E351" s="219"/>
      <c r="F351" s="219"/>
      <c r="G351" s="220"/>
      <c r="H351" s="221"/>
      <c r="I351" s="222"/>
      <c r="J351" s="223"/>
      <c r="K351" s="224"/>
      <c r="O351" s="225">
        <v>1</v>
      </c>
    </row>
    <row r="352" spans="1:80">
      <c r="A352" s="226">
        <v>46</v>
      </c>
      <c r="B352" s="227" t="s">
        <v>507</v>
      </c>
      <c r="C352" s="228" t="s">
        <v>508</v>
      </c>
      <c r="D352" s="229" t="s">
        <v>96</v>
      </c>
      <c r="E352" s="230">
        <v>60</v>
      </c>
      <c r="F352" s="545"/>
      <c r="G352" s="231">
        <f>E352*F352</f>
        <v>0</v>
      </c>
      <c r="H352" s="232">
        <v>1.58E-3</v>
      </c>
      <c r="I352" s="233">
        <f>E352*H352</f>
        <v>9.4799999999999995E-2</v>
      </c>
      <c r="J352" s="232">
        <v>0</v>
      </c>
      <c r="K352" s="233">
        <f>E352*J352</f>
        <v>0</v>
      </c>
      <c r="O352" s="225">
        <v>2</v>
      </c>
      <c r="AA352" s="198">
        <v>1</v>
      </c>
      <c r="AB352" s="198">
        <v>1</v>
      </c>
      <c r="AC352" s="198">
        <v>1</v>
      </c>
      <c r="AZ352" s="198">
        <v>1</v>
      </c>
      <c r="BA352" s="198">
        <f>IF(AZ352=1,G352,0)</f>
        <v>0</v>
      </c>
      <c r="BB352" s="198">
        <f>IF(AZ352=2,G352,0)</f>
        <v>0</v>
      </c>
      <c r="BC352" s="198">
        <f>IF(AZ352=3,G352,0)</f>
        <v>0</v>
      </c>
      <c r="BD352" s="198">
        <f>IF(AZ352=4,G352,0)</f>
        <v>0</v>
      </c>
      <c r="BE352" s="198">
        <f>IF(AZ352=5,G352,0)</f>
        <v>0</v>
      </c>
      <c r="CA352" s="225">
        <v>1</v>
      </c>
      <c r="CB352" s="225">
        <v>1</v>
      </c>
    </row>
    <row r="353" spans="1:80">
      <c r="A353" s="234"/>
      <c r="B353" s="238"/>
      <c r="C353" s="591" t="s">
        <v>228</v>
      </c>
      <c r="D353" s="592"/>
      <c r="E353" s="239">
        <v>0</v>
      </c>
      <c r="F353" s="240"/>
      <c r="G353" s="241"/>
      <c r="H353" s="242"/>
      <c r="I353" s="236"/>
      <c r="J353" s="243"/>
      <c r="K353" s="236"/>
      <c r="M353" s="237" t="s">
        <v>228</v>
      </c>
      <c r="O353" s="225"/>
    </row>
    <row r="354" spans="1:80">
      <c r="A354" s="234"/>
      <c r="B354" s="238"/>
      <c r="C354" s="591" t="s">
        <v>229</v>
      </c>
      <c r="D354" s="592"/>
      <c r="E354" s="239">
        <v>0</v>
      </c>
      <c r="F354" s="240"/>
      <c r="G354" s="241"/>
      <c r="H354" s="242"/>
      <c r="I354" s="236"/>
      <c r="J354" s="243"/>
      <c r="K354" s="236"/>
      <c r="M354" s="237" t="s">
        <v>229</v>
      </c>
      <c r="O354" s="225"/>
    </row>
    <row r="355" spans="1:80">
      <c r="A355" s="234"/>
      <c r="B355" s="238"/>
      <c r="C355" s="591" t="s">
        <v>509</v>
      </c>
      <c r="D355" s="592"/>
      <c r="E355" s="239">
        <v>25</v>
      </c>
      <c r="F355" s="240"/>
      <c r="G355" s="241"/>
      <c r="H355" s="242"/>
      <c r="I355" s="236"/>
      <c r="J355" s="243"/>
      <c r="K355" s="236"/>
      <c r="M355" s="237" t="s">
        <v>509</v>
      </c>
      <c r="O355" s="225"/>
    </row>
    <row r="356" spans="1:80">
      <c r="A356" s="234"/>
      <c r="B356" s="238"/>
      <c r="C356" s="591" t="s">
        <v>510</v>
      </c>
      <c r="D356" s="592"/>
      <c r="E356" s="239">
        <v>11.6</v>
      </c>
      <c r="F356" s="240"/>
      <c r="G356" s="241"/>
      <c r="H356" s="242"/>
      <c r="I356" s="236"/>
      <c r="J356" s="243"/>
      <c r="K356" s="236"/>
      <c r="M356" s="237" t="s">
        <v>510</v>
      </c>
      <c r="O356" s="225"/>
    </row>
    <row r="357" spans="1:80">
      <c r="A357" s="234"/>
      <c r="B357" s="238"/>
      <c r="C357" s="591" t="s">
        <v>511</v>
      </c>
      <c r="D357" s="592"/>
      <c r="E357" s="239">
        <v>23.4</v>
      </c>
      <c r="F357" s="240"/>
      <c r="G357" s="241"/>
      <c r="H357" s="242"/>
      <c r="I357" s="236"/>
      <c r="J357" s="243"/>
      <c r="K357" s="236"/>
      <c r="M357" s="237" t="s">
        <v>511</v>
      </c>
      <c r="O357" s="225"/>
    </row>
    <row r="358" spans="1:80">
      <c r="A358" s="226">
        <v>47</v>
      </c>
      <c r="B358" s="227" t="s">
        <v>512</v>
      </c>
      <c r="C358" s="228" t="s">
        <v>513</v>
      </c>
      <c r="D358" s="229" t="s">
        <v>96</v>
      </c>
      <c r="E358" s="230">
        <v>73.2</v>
      </c>
      <c r="F358" s="545"/>
      <c r="G358" s="231">
        <f>E358*F358</f>
        <v>0</v>
      </c>
      <c r="H358" s="232">
        <v>5.9199999999999999E-3</v>
      </c>
      <c r="I358" s="233">
        <f>E358*H358</f>
        <v>0.43334400000000001</v>
      </c>
      <c r="J358" s="232">
        <v>0</v>
      </c>
      <c r="K358" s="233">
        <f>E358*J358</f>
        <v>0</v>
      </c>
      <c r="O358" s="225">
        <v>2</v>
      </c>
      <c r="AA358" s="198">
        <v>1</v>
      </c>
      <c r="AB358" s="198">
        <v>1</v>
      </c>
      <c r="AC358" s="198">
        <v>1</v>
      </c>
      <c r="AZ358" s="198">
        <v>1</v>
      </c>
      <c r="BA358" s="198">
        <f>IF(AZ358=1,G358,0)</f>
        <v>0</v>
      </c>
      <c r="BB358" s="198">
        <f>IF(AZ358=2,G358,0)</f>
        <v>0</v>
      </c>
      <c r="BC358" s="198">
        <f>IF(AZ358=3,G358,0)</f>
        <v>0</v>
      </c>
      <c r="BD358" s="198">
        <f>IF(AZ358=4,G358,0)</f>
        <v>0</v>
      </c>
      <c r="BE358" s="198">
        <f>IF(AZ358=5,G358,0)</f>
        <v>0</v>
      </c>
      <c r="CA358" s="225">
        <v>1</v>
      </c>
      <c r="CB358" s="225">
        <v>1</v>
      </c>
    </row>
    <row r="359" spans="1:80">
      <c r="A359" s="234"/>
      <c r="B359" s="238"/>
      <c r="C359" s="591" t="s">
        <v>228</v>
      </c>
      <c r="D359" s="592"/>
      <c r="E359" s="239">
        <v>0</v>
      </c>
      <c r="F359" s="240"/>
      <c r="G359" s="241"/>
      <c r="H359" s="242"/>
      <c r="I359" s="236"/>
      <c r="J359" s="243"/>
      <c r="K359" s="236"/>
      <c r="M359" s="237" t="s">
        <v>228</v>
      </c>
      <c r="O359" s="225"/>
    </row>
    <row r="360" spans="1:80">
      <c r="A360" s="234"/>
      <c r="B360" s="238"/>
      <c r="C360" s="591" t="s">
        <v>229</v>
      </c>
      <c r="D360" s="592"/>
      <c r="E360" s="239">
        <v>0</v>
      </c>
      <c r="F360" s="240"/>
      <c r="G360" s="241"/>
      <c r="H360" s="242"/>
      <c r="I360" s="236"/>
      <c r="J360" s="243"/>
      <c r="K360" s="236"/>
      <c r="M360" s="237" t="s">
        <v>229</v>
      </c>
      <c r="O360" s="225"/>
    </row>
    <row r="361" spans="1:80">
      <c r="A361" s="234"/>
      <c r="B361" s="238"/>
      <c r="C361" s="591" t="s">
        <v>514</v>
      </c>
      <c r="D361" s="592"/>
      <c r="E361" s="239">
        <v>73.2</v>
      </c>
      <c r="F361" s="240"/>
      <c r="G361" s="241"/>
      <c r="H361" s="242"/>
      <c r="I361" s="236"/>
      <c r="J361" s="243"/>
      <c r="K361" s="236"/>
      <c r="M361" s="237" t="s">
        <v>514</v>
      </c>
      <c r="O361" s="225"/>
    </row>
    <row r="362" spans="1:80">
      <c r="A362" s="244"/>
      <c r="B362" s="245" t="s">
        <v>90</v>
      </c>
      <c r="C362" s="246" t="s">
        <v>506</v>
      </c>
      <c r="D362" s="247"/>
      <c r="E362" s="248"/>
      <c r="F362" s="249"/>
      <c r="G362" s="250">
        <f>SUM(G351:G361)</f>
        <v>0</v>
      </c>
      <c r="H362" s="251"/>
      <c r="I362" s="252">
        <f>SUM(I351:I361)</f>
        <v>0.52814399999999995</v>
      </c>
      <c r="J362" s="251"/>
      <c r="K362" s="252">
        <f>SUM(K351:K361)</f>
        <v>0</v>
      </c>
      <c r="O362" s="225">
        <v>4</v>
      </c>
      <c r="BA362" s="253">
        <f>SUM(BA351:BA361)</f>
        <v>0</v>
      </c>
      <c r="BB362" s="253">
        <f>SUM(BB351:BB361)</f>
        <v>0</v>
      </c>
      <c r="BC362" s="253">
        <f>SUM(BC351:BC361)</f>
        <v>0</v>
      </c>
      <c r="BD362" s="253">
        <f>SUM(BD351:BD361)</f>
        <v>0</v>
      </c>
      <c r="BE362" s="253">
        <f>SUM(BE351:BE361)</f>
        <v>0</v>
      </c>
    </row>
    <row r="363" spans="1:80">
      <c r="A363" s="215" t="s">
        <v>87</v>
      </c>
      <c r="B363" s="216" t="s">
        <v>515</v>
      </c>
      <c r="C363" s="217" t="s">
        <v>516</v>
      </c>
      <c r="D363" s="218"/>
      <c r="E363" s="219"/>
      <c r="F363" s="219"/>
      <c r="G363" s="220"/>
      <c r="H363" s="221"/>
      <c r="I363" s="222"/>
      <c r="J363" s="223"/>
      <c r="K363" s="224"/>
      <c r="O363" s="225">
        <v>1</v>
      </c>
    </row>
    <row r="364" spans="1:80">
      <c r="A364" s="226">
        <v>48</v>
      </c>
      <c r="B364" s="227" t="s">
        <v>518</v>
      </c>
      <c r="C364" s="228" t="s">
        <v>519</v>
      </c>
      <c r="D364" s="229" t="s">
        <v>96</v>
      </c>
      <c r="E364" s="230">
        <v>2830</v>
      </c>
      <c r="F364" s="545"/>
      <c r="G364" s="231">
        <f>E364*F364</f>
        <v>0</v>
      </c>
      <c r="H364" s="232">
        <v>4.0000000000000003E-5</v>
      </c>
      <c r="I364" s="233">
        <f>E364*H364</f>
        <v>0.11320000000000001</v>
      </c>
      <c r="J364" s="232">
        <v>0</v>
      </c>
      <c r="K364" s="233">
        <f>E364*J364</f>
        <v>0</v>
      </c>
      <c r="O364" s="225">
        <v>2</v>
      </c>
      <c r="AA364" s="198">
        <v>1</v>
      </c>
      <c r="AB364" s="198">
        <v>1</v>
      </c>
      <c r="AC364" s="198">
        <v>1</v>
      </c>
      <c r="AZ364" s="198">
        <v>1</v>
      </c>
      <c r="BA364" s="198">
        <f>IF(AZ364=1,G364,0)</f>
        <v>0</v>
      </c>
      <c r="BB364" s="198">
        <f>IF(AZ364=2,G364,0)</f>
        <v>0</v>
      </c>
      <c r="BC364" s="198">
        <f>IF(AZ364=3,G364,0)</f>
        <v>0</v>
      </c>
      <c r="BD364" s="198">
        <f>IF(AZ364=4,G364,0)</f>
        <v>0</v>
      </c>
      <c r="BE364" s="198">
        <f>IF(AZ364=5,G364,0)</f>
        <v>0</v>
      </c>
      <c r="CA364" s="225">
        <v>1</v>
      </c>
      <c r="CB364" s="225">
        <v>1</v>
      </c>
    </row>
    <row r="365" spans="1:80" ht="45">
      <c r="A365" s="234"/>
      <c r="B365" s="235"/>
      <c r="C365" s="593" t="s">
        <v>520</v>
      </c>
      <c r="D365" s="594"/>
      <c r="E365" s="594"/>
      <c r="F365" s="594"/>
      <c r="G365" s="595"/>
      <c r="I365" s="236"/>
      <c r="K365" s="236"/>
      <c r="L365" s="237" t="s">
        <v>520</v>
      </c>
      <c r="O365" s="225">
        <v>3</v>
      </c>
    </row>
    <row r="366" spans="1:80">
      <c r="A366" s="234"/>
      <c r="B366" s="238"/>
      <c r="C366" s="591" t="s">
        <v>228</v>
      </c>
      <c r="D366" s="592"/>
      <c r="E366" s="239">
        <v>0</v>
      </c>
      <c r="F366" s="240"/>
      <c r="G366" s="241"/>
      <c r="H366" s="242"/>
      <c r="I366" s="236"/>
      <c r="J366" s="243"/>
      <c r="K366" s="236"/>
      <c r="M366" s="237" t="s">
        <v>228</v>
      </c>
      <c r="O366" s="225"/>
    </row>
    <row r="367" spans="1:80">
      <c r="A367" s="234"/>
      <c r="B367" s="238"/>
      <c r="C367" s="591" t="s">
        <v>229</v>
      </c>
      <c r="D367" s="592"/>
      <c r="E367" s="239">
        <v>0</v>
      </c>
      <c r="F367" s="240"/>
      <c r="G367" s="241"/>
      <c r="H367" s="242"/>
      <c r="I367" s="236"/>
      <c r="J367" s="243"/>
      <c r="K367" s="236"/>
      <c r="M367" s="237" t="s">
        <v>229</v>
      </c>
      <c r="O367" s="225"/>
    </row>
    <row r="368" spans="1:80">
      <c r="A368" s="234"/>
      <c r="B368" s="238"/>
      <c r="C368" s="591" t="s">
        <v>521</v>
      </c>
      <c r="D368" s="592"/>
      <c r="E368" s="239">
        <v>2830</v>
      </c>
      <c r="F368" s="240"/>
      <c r="G368" s="241"/>
      <c r="H368" s="242"/>
      <c r="I368" s="236"/>
      <c r="J368" s="243"/>
      <c r="K368" s="236"/>
      <c r="M368" s="237" t="s">
        <v>521</v>
      </c>
      <c r="O368" s="225"/>
    </row>
    <row r="369" spans="1:80">
      <c r="A369" s="226">
        <v>49</v>
      </c>
      <c r="B369" s="227" t="s">
        <v>522</v>
      </c>
      <c r="C369" s="228" t="s">
        <v>523</v>
      </c>
      <c r="D369" s="229" t="s">
        <v>107</v>
      </c>
      <c r="E369" s="230">
        <v>45</v>
      </c>
      <c r="F369" s="545"/>
      <c r="G369" s="231">
        <f>E369*F369</f>
        <v>0</v>
      </c>
      <c r="H369" s="232">
        <v>8.0000000000000007E-5</v>
      </c>
      <c r="I369" s="233">
        <f>E369*H369</f>
        <v>3.6000000000000003E-3</v>
      </c>
      <c r="J369" s="232">
        <v>0</v>
      </c>
      <c r="K369" s="233">
        <f>E369*J369</f>
        <v>0</v>
      </c>
      <c r="O369" s="225">
        <v>2</v>
      </c>
      <c r="AA369" s="198">
        <v>1</v>
      </c>
      <c r="AB369" s="198">
        <v>1</v>
      </c>
      <c r="AC369" s="198">
        <v>1</v>
      </c>
      <c r="AZ369" s="198">
        <v>1</v>
      </c>
      <c r="BA369" s="198">
        <f>IF(AZ369=1,G369,0)</f>
        <v>0</v>
      </c>
      <c r="BB369" s="198">
        <f>IF(AZ369=2,G369,0)</f>
        <v>0</v>
      </c>
      <c r="BC369" s="198">
        <f>IF(AZ369=3,G369,0)</f>
        <v>0</v>
      </c>
      <c r="BD369" s="198">
        <f>IF(AZ369=4,G369,0)</f>
        <v>0</v>
      </c>
      <c r="BE369" s="198">
        <f>IF(AZ369=5,G369,0)</f>
        <v>0</v>
      </c>
      <c r="CA369" s="225">
        <v>1</v>
      </c>
      <c r="CB369" s="225">
        <v>1</v>
      </c>
    </row>
    <row r="370" spans="1:80" ht="22.5">
      <c r="A370" s="234"/>
      <c r="B370" s="235"/>
      <c r="C370" s="593" t="s">
        <v>524</v>
      </c>
      <c r="D370" s="594"/>
      <c r="E370" s="594"/>
      <c r="F370" s="594"/>
      <c r="G370" s="595"/>
      <c r="I370" s="236"/>
      <c r="K370" s="236"/>
      <c r="L370" s="237" t="s">
        <v>524</v>
      </c>
      <c r="O370" s="225">
        <v>3</v>
      </c>
    </row>
    <row r="371" spans="1:80">
      <c r="A371" s="234"/>
      <c r="B371" s="238"/>
      <c r="C371" s="591" t="s">
        <v>241</v>
      </c>
      <c r="D371" s="592"/>
      <c r="E371" s="239">
        <v>0</v>
      </c>
      <c r="F371" s="240"/>
      <c r="G371" s="241"/>
      <c r="H371" s="242"/>
      <c r="I371" s="236"/>
      <c r="J371" s="243"/>
      <c r="K371" s="236"/>
      <c r="M371" s="237" t="s">
        <v>241</v>
      </c>
      <c r="O371" s="225"/>
    </row>
    <row r="372" spans="1:80">
      <c r="A372" s="234"/>
      <c r="B372" s="238"/>
      <c r="C372" s="591" t="s">
        <v>242</v>
      </c>
      <c r="D372" s="592"/>
      <c r="E372" s="239">
        <v>0</v>
      </c>
      <c r="F372" s="240"/>
      <c r="G372" s="241"/>
      <c r="H372" s="242"/>
      <c r="I372" s="236"/>
      <c r="J372" s="243"/>
      <c r="K372" s="236"/>
      <c r="M372" s="237" t="s">
        <v>242</v>
      </c>
      <c r="O372" s="225"/>
    </row>
    <row r="373" spans="1:80">
      <c r="A373" s="234"/>
      <c r="B373" s="238"/>
      <c r="C373" s="591" t="s">
        <v>525</v>
      </c>
      <c r="D373" s="592"/>
      <c r="E373" s="239">
        <v>0</v>
      </c>
      <c r="F373" s="240"/>
      <c r="G373" s="241"/>
      <c r="H373" s="242"/>
      <c r="I373" s="236"/>
      <c r="J373" s="243"/>
      <c r="K373" s="236"/>
      <c r="M373" s="237" t="s">
        <v>525</v>
      </c>
      <c r="O373" s="225"/>
    </row>
    <row r="374" spans="1:80">
      <c r="A374" s="234"/>
      <c r="B374" s="238"/>
      <c r="C374" s="591" t="s">
        <v>526</v>
      </c>
      <c r="D374" s="592"/>
      <c r="E374" s="239">
        <v>9</v>
      </c>
      <c r="F374" s="240"/>
      <c r="G374" s="241"/>
      <c r="H374" s="242"/>
      <c r="I374" s="236"/>
      <c r="J374" s="243"/>
      <c r="K374" s="236"/>
      <c r="M374" s="237" t="s">
        <v>526</v>
      </c>
      <c r="O374" s="225"/>
    </row>
    <row r="375" spans="1:80">
      <c r="A375" s="234"/>
      <c r="B375" s="238"/>
      <c r="C375" s="591" t="s">
        <v>527</v>
      </c>
      <c r="D375" s="592"/>
      <c r="E375" s="239">
        <v>9</v>
      </c>
      <c r="F375" s="240"/>
      <c r="G375" s="241"/>
      <c r="H375" s="242"/>
      <c r="I375" s="236"/>
      <c r="J375" s="243"/>
      <c r="K375" s="236"/>
      <c r="M375" s="237" t="s">
        <v>527</v>
      </c>
      <c r="O375" s="225"/>
    </row>
    <row r="376" spans="1:80">
      <c r="A376" s="234"/>
      <c r="B376" s="238"/>
      <c r="C376" s="591" t="s">
        <v>528</v>
      </c>
      <c r="D376" s="592"/>
      <c r="E376" s="239">
        <v>9</v>
      </c>
      <c r="F376" s="240"/>
      <c r="G376" s="241"/>
      <c r="H376" s="242"/>
      <c r="I376" s="236"/>
      <c r="J376" s="243"/>
      <c r="K376" s="236"/>
      <c r="M376" s="237" t="s">
        <v>528</v>
      </c>
      <c r="O376" s="225"/>
    </row>
    <row r="377" spans="1:80">
      <c r="A377" s="234"/>
      <c r="B377" s="238"/>
      <c r="C377" s="591" t="s">
        <v>529</v>
      </c>
      <c r="D377" s="592"/>
      <c r="E377" s="239">
        <v>18</v>
      </c>
      <c r="F377" s="240"/>
      <c r="G377" s="241"/>
      <c r="H377" s="242"/>
      <c r="I377" s="236"/>
      <c r="J377" s="243"/>
      <c r="K377" s="236"/>
      <c r="M377" s="237" t="s">
        <v>529</v>
      </c>
      <c r="O377" s="225"/>
    </row>
    <row r="378" spans="1:80">
      <c r="A378" s="226">
        <v>50</v>
      </c>
      <c r="B378" s="227" t="s">
        <v>530</v>
      </c>
      <c r="C378" s="228" t="s">
        <v>531</v>
      </c>
      <c r="D378" s="229" t="s">
        <v>532</v>
      </c>
      <c r="E378" s="230">
        <v>9</v>
      </c>
      <c r="F378" s="545"/>
      <c r="G378" s="231">
        <f>E378*F378</f>
        <v>0</v>
      </c>
      <c r="H378" s="232">
        <v>0</v>
      </c>
      <c r="I378" s="233">
        <f>E378*H378</f>
        <v>0</v>
      </c>
      <c r="J378" s="232"/>
      <c r="K378" s="233">
        <f>E378*J378</f>
        <v>0</v>
      </c>
      <c r="O378" s="225">
        <v>2</v>
      </c>
      <c r="AA378" s="198">
        <v>12</v>
      </c>
      <c r="AB378" s="198">
        <v>0</v>
      </c>
      <c r="AC378" s="198">
        <v>29</v>
      </c>
      <c r="AZ378" s="198">
        <v>1</v>
      </c>
      <c r="BA378" s="198">
        <f>IF(AZ378=1,G378,0)</f>
        <v>0</v>
      </c>
      <c r="BB378" s="198">
        <f>IF(AZ378=2,G378,0)</f>
        <v>0</v>
      </c>
      <c r="BC378" s="198">
        <f>IF(AZ378=3,G378,0)</f>
        <v>0</v>
      </c>
      <c r="BD378" s="198">
        <f>IF(AZ378=4,G378,0)</f>
        <v>0</v>
      </c>
      <c r="BE378" s="198">
        <f>IF(AZ378=5,G378,0)</f>
        <v>0</v>
      </c>
      <c r="CA378" s="225">
        <v>12</v>
      </c>
      <c r="CB378" s="225">
        <v>0</v>
      </c>
    </row>
    <row r="379" spans="1:80">
      <c r="A379" s="234"/>
      <c r="B379" s="235"/>
      <c r="C379" s="593" t="s">
        <v>533</v>
      </c>
      <c r="D379" s="594"/>
      <c r="E379" s="594"/>
      <c r="F379" s="594"/>
      <c r="G379" s="595"/>
      <c r="I379" s="236"/>
      <c r="K379" s="236"/>
      <c r="L379" s="237" t="s">
        <v>533</v>
      </c>
      <c r="O379" s="225">
        <v>3</v>
      </c>
    </row>
    <row r="380" spans="1:80">
      <c r="A380" s="234"/>
      <c r="B380" s="238"/>
      <c r="C380" s="591" t="s">
        <v>534</v>
      </c>
      <c r="D380" s="592"/>
      <c r="E380" s="239">
        <v>0</v>
      </c>
      <c r="F380" s="240"/>
      <c r="G380" s="241"/>
      <c r="H380" s="242"/>
      <c r="I380" s="236"/>
      <c r="J380" s="243"/>
      <c r="K380" s="236"/>
      <c r="M380" s="237" t="s">
        <v>534</v>
      </c>
      <c r="O380" s="225"/>
    </row>
    <row r="381" spans="1:80">
      <c r="A381" s="234"/>
      <c r="B381" s="238"/>
      <c r="C381" s="591" t="s">
        <v>535</v>
      </c>
      <c r="D381" s="592"/>
      <c r="E381" s="239">
        <v>9</v>
      </c>
      <c r="F381" s="240"/>
      <c r="G381" s="241"/>
      <c r="H381" s="242"/>
      <c r="I381" s="236"/>
      <c r="J381" s="243"/>
      <c r="K381" s="236"/>
      <c r="M381" s="237" t="s">
        <v>535</v>
      </c>
      <c r="O381" s="225"/>
    </row>
    <row r="382" spans="1:80">
      <c r="A382" s="226">
        <v>51</v>
      </c>
      <c r="B382" s="227" t="s">
        <v>536</v>
      </c>
      <c r="C382" s="228" t="s">
        <v>537</v>
      </c>
      <c r="D382" s="229" t="s">
        <v>172</v>
      </c>
      <c r="E382" s="230">
        <v>2.3800000000000002E-2</v>
      </c>
      <c r="F382" s="545"/>
      <c r="G382" s="231">
        <f>E382*F382</f>
        <v>0</v>
      </c>
      <c r="H382" s="232">
        <v>1</v>
      </c>
      <c r="I382" s="233">
        <f>E382*H382</f>
        <v>2.3800000000000002E-2</v>
      </c>
      <c r="J382" s="232"/>
      <c r="K382" s="233">
        <f>E382*J382</f>
        <v>0</v>
      </c>
      <c r="O382" s="225">
        <v>2</v>
      </c>
      <c r="AA382" s="198">
        <v>3</v>
      </c>
      <c r="AB382" s="198">
        <v>1</v>
      </c>
      <c r="AC382" s="198">
        <v>58953340</v>
      </c>
      <c r="AZ382" s="198">
        <v>1</v>
      </c>
      <c r="BA382" s="198">
        <f>IF(AZ382=1,G382,0)</f>
        <v>0</v>
      </c>
      <c r="BB382" s="198">
        <f>IF(AZ382=2,G382,0)</f>
        <v>0</v>
      </c>
      <c r="BC382" s="198">
        <f>IF(AZ382=3,G382,0)</f>
        <v>0</v>
      </c>
      <c r="BD382" s="198">
        <f>IF(AZ382=4,G382,0)</f>
        <v>0</v>
      </c>
      <c r="BE382" s="198">
        <f>IF(AZ382=5,G382,0)</f>
        <v>0</v>
      </c>
      <c r="CA382" s="225">
        <v>3</v>
      </c>
      <c r="CB382" s="225">
        <v>1</v>
      </c>
    </row>
    <row r="383" spans="1:80">
      <c r="A383" s="234"/>
      <c r="B383" s="238"/>
      <c r="C383" s="591" t="s">
        <v>241</v>
      </c>
      <c r="D383" s="592"/>
      <c r="E383" s="239">
        <v>0</v>
      </c>
      <c r="F383" s="240"/>
      <c r="G383" s="241"/>
      <c r="H383" s="242"/>
      <c r="I383" s="236"/>
      <c r="J383" s="243"/>
      <c r="K383" s="236"/>
      <c r="M383" s="237" t="s">
        <v>241</v>
      </c>
      <c r="O383" s="225"/>
    </row>
    <row r="384" spans="1:80">
      <c r="A384" s="234"/>
      <c r="B384" s="238"/>
      <c r="C384" s="591" t="s">
        <v>242</v>
      </c>
      <c r="D384" s="592"/>
      <c r="E384" s="239">
        <v>0</v>
      </c>
      <c r="F384" s="240"/>
      <c r="G384" s="241"/>
      <c r="H384" s="242"/>
      <c r="I384" s="236"/>
      <c r="J384" s="243"/>
      <c r="K384" s="236"/>
      <c r="M384" s="237" t="s">
        <v>242</v>
      </c>
      <c r="O384" s="225"/>
    </row>
    <row r="385" spans="1:80">
      <c r="A385" s="234"/>
      <c r="B385" s="238"/>
      <c r="C385" s="591" t="s">
        <v>525</v>
      </c>
      <c r="D385" s="592"/>
      <c r="E385" s="239">
        <v>0</v>
      </c>
      <c r="F385" s="240"/>
      <c r="G385" s="241"/>
      <c r="H385" s="242"/>
      <c r="I385" s="236"/>
      <c r="J385" s="243"/>
      <c r="K385" s="236"/>
      <c r="M385" s="237" t="s">
        <v>525</v>
      </c>
      <c r="O385" s="225"/>
    </row>
    <row r="386" spans="1:80">
      <c r="A386" s="234"/>
      <c r="B386" s="238"/>
      <c r="C386" s="591" t="s">
        <v>538</v>
      </c>
      <c r="D386" s="592"/>
      <c r="E386" s="239">
        <v>4.7999999999999996E-3</v>
      </c>
      <c r="F386" s="240"/>
      <c r="G386" s="241"/>
      <c r="H386" s="242"/>
      <c r="I386" s="236"/>
      <c r="J386" s="243"/>
      <c r="K386" s="236"/>
      <c r="M386" s="237" t="s">
        <v>538</v>
      </c>
      <c r="O386" s="225"/>
    </row>
    <row r="387" spans="1:80">
      <c r="A387" s="234"/>
      <c r="B387" s="238"/>
      <c r="C387" s="591" t="s">
        <v>539</v>
      </c>
      <c r="D387" s="592"/>
      <c r="E387" s="239">
        <v>4.7999999999999996E-3</v>
      </c>
      <c r="F387" s="240"/>
      <c r="G387" s="241"/>
      <c r="H387" s="242"/>
      <c r="I387" s="236"/>
      <c r="J387" s="243"/>
      <c r="K387" s="236"/>
      <c r="M387" s="237" t="s">
        <v>539</v>
      </c>
      <c r="O387" s="225"/>
    </row>
    <row r="388" spans="1:80">
      <c r="A388" s="234"/>
      <c r="B388" s="238"/>
      <c r="C388" s="591" t="s">
        <v>540</v>
      </c>
      <c r="D388" s="592"/>
      <c r="E388" s="239">
        <v>4.7999999999999996E-3</v>
      </c>
      <c r="F388" s="240"/>
      <c r="G388" s="241"/>
      <c r="H388" s="242"/>
      <c r="I388" s="236"/>
      <c r="J388" s="243"/>
      <c r="K388" s="236"/>
      <c r="M388" s="237" t="s">
        <v>540</v>
      </c>
      <c r="O388" s="225"/>
    </row>
    <row r="389" spans="1:80">
      <c r="A389" s="234"/>
      <c r="B389" s="238"/>
      <c r="C389" s="591" t="s">
        <v>541</v>
      </c>
      <c r="D389" s="592"/>
      <c r="E389" s="239">
        <v>9.4999999999999998E-3</v>
      </c>
      <c r="F389" s="240"/>
      <c r="G389" s="241"/>
      <c r="H389" s="242"/>
      <c r="I389" s="236"/>
      <c r="J389" s="243"/>
      <c r="K389" s="236"/>
      <c r="M389" s="237" t="s">
        <v>541</v>
      </c>
      <c r="O389" s="225"/>
    </row>
    <row r="390" spans="1:80">
      <c r="A390" s="244"/>
      <c r="B390" s="245" t="s">
        <v>90</v>
      </c>
      <c r="C390" s="246" t="s">
        <v>517</v>
      </c>
      <c r="D390" s="247"/>
      <c r="E390" s="248"/>
      <c r="F390" s="249"/>
      <c r="G390" s="250">
        <f>SUM(G363:G389)</f>
        <v>0</v>
      </c>
      <c r="H390" s="251"/>
      <c r="I390" s="252">
        <f>SUM(I363:I389)</f>
        <v>0.1406</v>
      </c>
      <c r="J390" s="251"/>
      <c r="K390" s="252">
        <f>SUM(K363:K389)</f>
        <v>0</v>
      </c>
      <c r="O390" s="225">
        <v>4</v>
      </c>
      <c r="BA390" s="253">
        <f>SUM(BA363:BA389)</f>
        <v>0</v>
      </c>
      <c r="BB390" s="253">
        <f>SUM(BB363:BB389)</f>
        <v>0</v>
      </c>
      <c r="BC390" s="253">
        <f>SUM(BC363:BC389)</f>
        <v>0</v>
      </c>
      <c r="BD390" s="253">
        <f>SUM(BD363:BD389)</f>
        <v>0</v>
      </c>
      <c r="BE390" s="253">
        <f>SUM(BE363:BE389)</f>
        <v>0</v>
      </c>
    </row>
    <row r="391" spans="1:80">
      <c r="A391" s="215" t="s">
        <v>87</v>
      </c>
      <c r="B391" s="216" t="s">
        <v>542</v>
      </c>
      <c r="C391" s="217" t="s">
        <v>543</v>
      </c>
      <c r="D391" s="218"/>
      <c r="E391" s="219"/>
      <c r="F391" s="219"/>
      <c r="G391" s="220"/>
      <c r="H391" s="221"/>
      <c r="I391" s="222"/>
      <c r="J391" s="223"/>
      <c r="K391" s="224"/>
      <c r="O391" s="225">
        <v>1</v>
      </c>
    </row>
    <row r="392" spans="1:80">
      <c r="A392" s="226">
        <v>52</v>
      </c>
      <c r="B392" s="227" t="s">
        <v>545</v>
      </c>
      <c r="C392" s="228" t="s">
        <v>546</v>
      </c>
      <c r="D392" s="229" t="s">
        <v>128</v>
      </c>
      <c r="E392" s="230">
        <v>33.15</v>
      </c>
      <c r="F392" s="545"/>
      <c r="G392" s="231">
        <f>E392*F392</f>
        <v>0</v>
      </c>
      <c r="H392" s="232">
        <v>0</v>
      </c>
      <c r="I392" s="233">
        <f>E392*H392</f>
        <v>0</v>
      </c>
      <c r="J392" s="232">
        <v>-1.6</v>
      </c>
      <c r="K392" s="233">
        <f>E392*J392</f>
        <v>-53.04</v>
      </c>
      <c r="O392" s="225">
        <v>2</v>
      </c>
      <c r="AA392" s="198">
        <v>1</v>
      </c>
      <c r="AB392" s="198">
        <v>1</v>
      </c>
      <c r="AC392" s="198">
        <v>1</v>
      </c>
      <c r="AZ392" s="198">
        <v>1</v>
      </c>
      <c r="BA392" s="198">
        <f>IF(AZ392=1,G392,0)</f>
        <v>0</v>
      </c>
      <c r="BB392" s="198">
        <f>IF(AZ392=2,G392,0)</f>
        <v>0</v>
      </c>
      <c r="BC392" s="198">
        <f>IF(AZ392=3,G392,0)</f>
        <v>0</v>
      </c>
      <c r="BD392" s="198">
        <f>IF(AZ392=4,G392,0)</f>
        <v>0</v>
      </c>
      <c r="BE392" s="198">
        <f>IF(AZ392=5,G392,0)</f>
        <v>0</v>
      </c>
      <c r="CA392" s="225">
        <v>1</v>
      </c>
      <c r="CB392" s="225">
        <v>1</v>
      </c>
    </row>
    <row r="393" spans="1:80">
      <c r="A393" s="234"/>
      <c r="B393" s="238"/>
      <c r="C393" s="591" t="s">
        <v>228</v>
      </c>
      <c r="D393" s="592"/>
      <c r="E393" s="239">
        <v>0</v>
      </c>
      <c r="F393" s="240"/>
      <c r="G393" s="241"/>
      <c r="H393" s="242"/>
      <c r="I393" s="236"/>
      <c r="J393" s="243"/>
      <c r="K393" s="236"/>
      <c r="M393" s="237" t="s">
        <v>228</v>
      </c>
      <c r="O393" s="225"/>
    </row>
    <row r="394" spans="1:80">
      <c r="A394" s="234"/>
      <c r="B394" s="238"/>
      <c r="C394" s="591" t="s">
        <v>229</v>
      </c>
      <c r="D394" s="592"/>
      <c r="E394" s="239">
        <v>0</v>
      </c>
      <c r="F394" s="240"/>
      <c r="G394" s="241"/>
      <c r="H394" s="242"/>
      <c r="I394" s="236"/>
      <c r="J394" s="243"/>
      <c r="K394" s="236"/>
      <c r="M394" s="237" t="s">
        <v>229</v>
      </c>
      <c r="O394" s="225"/>
    </row>
    <row r="395" spans="1:80">
      <c r="A395" s="234"/>
      <c r="B395" s="238"/>
      <c r="C395" s="591" t="s">
        <v>547</v>
      </c>
      <c r="D395" s="592"/>
      <c r="E395" s="239">
        <v>33.15</v>
      </c>
      <c r="F395" s="240"/>
      <c r="G395" s="241"/>
      <c r="H395" s="242"/>
      <c r="I395" s="236"/>
      <c r="J395" s="243"/>
      <c r="K395" s="236"/>
      <c r="M395" s="237" t="s">
        <v>547</v>
      </c>
      <c r="O395" s="225"/>
    </row>
    <row r="396" spans="1:80" ht="22.5">
      <c r="A396" s="226">
        <v>53</v>
      </c>
      <c r="B396" s="227" t="s">
        <v>548</v>
      </c>
      <c r="C396" s="228" t="s">
        <v>549</v>
      </c>
      <c r="D396" s="229" t="s">
        <v>96</v>
      </c>
      <c r="E396" s="230">
        <v>11.61</v>
      </c>
      <c r="F396" s="545"/>
      <c r="G396" s="231">
        <f>E396*F396</f>
        <v>0</v>
      </c>
      <c r="H396" s="232">
        <v>0</v>
      </c>
      <c r="I396" s="233">
        <f>E396*H396</f>
        <v>0</v>
      </c>
      <c r="J396" s="232">
        <v>-0.02</v>
      </c>
      <c r="K396" s="233">
        <f>E396*J396</f>
        <v>-0.23219999999999999</v>
      </c>
      <c r="O396" s="225">
        <v>2</v>
      </c>
      <c r="AA396" s="198">
        <v>1</v>
      </c>
      <c r="AB396" s="198">
        <v>1</v>
      </c>
      <c r="AC396" s="198">
        <v>1</v>
      </c>
      <c r="AZ396" s="198">
        <v>1</v>
      </c>
      <c r="BA396" s="198">
        <f>IF(AZ396=1,G396,0)</f>
        <v>0</v>
      </c>
      <c r="BB396" s="198">
        <f>IF(AZ396=2,G396,0)</f>
        <v>0</v>
      </c>
      <c r="BC396" s="198">
        <f>IF(AZ396=3,G396,0)</f>
        <v>0</v>
      </c>
      <c r="BD396" s="198">
        <f>IF(AZ396=4,G396,0)</f>
        <v>0</v>
      </c>
      <c r="BE396" s="198">
        <f>IF(AZ396=5,G396,0)</f>
        <v>0</v>
      </c>
      <c r="CA396" s="225">
        <v>1</v>
      </c>
      <c r="CB396" s="225">
        <v>1</v>
      </c>
    </row>
    <row r="397" spans="1:80">
      <c r="A397" s="234"/>
      <c r="B397" s="238"/>
      <c r="C397" s="591" t="s">
        <v>228</v>
      </c>
      <c r="D397" s="592"/>
      <c r="E397" s="239">
        <v>0</v>
      </c>
      <c r="F397" s="240"/>
      <c r="G397" s="241"/>
      <c r="H397" s="242"/>
      <c r="I397" s="236"/>
      <c r="J397" s="243"/>
      <c r="K397" s="236"/>
      <c r="M397" s="237" t="s">
        <v>228</v>
      </c>
      <c r="O397" s="225"/>
    </row>
    <row r="398" spans="1:80">
      <c r="A398" s="234"/>
      <c r="B398" s="238"/>
      <c r="C398" s="591" t="s">
        <v>229</v>
      </c>
      <c r="D398" s="592"/>
      <c r="E398" s="239">
        <v>0</v>
      </c>
      <c r="F398" s="240"/>
      <c r="G398" s="241"/>
      <c r="H398" s="242"/>
      <c r="I398" s="236"/>
      <c r="J398" s="243"/>
      <c r="K398" s="236"/>
      <c r="M398" s="237" t="s">
        <v>229</v>
      </c>
      <c r="O398" s="225"/>
    </row>
    <row r="399" spans="1:80">
      <c r="A399" s="234"/>
      <c r="B399" s="238"/>
      <c r="C399" s="591" t="s">
        <v>436</v>
      </c>
      <c r="D399" s="592"/>
      <c r="E399" s="239">
        <v>11.61</v>
      </c>
      <c r="F399" s="240"/>
      <c r="G399" s="241"/>
      <c r="H399" s="242"/>
      <c r="I399" s="236"/>
      <c r="J399" s="243"/>
      <c r="K399" s="236"/>
      <c r="M399" s="237" t="s">
        <v>436</v>
      </c>
      <c r="O399" s="225"/>
    </row>
    <row r="400" spans="1:80">
      <c r="A400" s="226">
        <v>54</v>
      </c>
      <c r="B400" s="227" t="s">
        <v>550</v>
      </c>
      <c r="C400" s="228" t="s">
        <v>551</v>
      </c>
      <c r="D400" s="229" t="s">
        <v>96</v>
      </c>
      <c r="E400" s="230">
        <v>3.1</v>
      </c>
      <c r="F400" s="545"/>
      <c r="G400" s="231">
        <f>E400*F400</f>
        <v>0</v>
      </c>
      <c r="H400" s="232">
        <v>0</v>
      </c>
      <c r="I400" s="233">
        <f>E400*H400</f>
        <v>0</v>
      </c>
      <c r="J400" s="232">
        <v>-5.5E-2</v>
      </c>
      <c r="K400" s="233">
        <f>E400*J400</f>
        <v>-0.17050000000000001</v>
      </c>
      <c r="O400" s="225">
        <v>2</v>
      </c>
      <c r="AA400" s="198">
        <v>1</v>
      </c>
      <c r="AB400" s="198">
        <v>1</v>
      </c>
      <c r="AC400" s="198">
        <v>1</v>
      </c>
      <c r="AZ400" s="198">
        <v>1</v>
      </c>
      <c r="BA400" s="198">
        <f>IF(AZ400=1,G400,0)</f>
        <v>0</v>
      </c>
      <c r="BB400" s="198">
        <f>IF(AZ400=2,G400,0)</f>
        <v>0</v>
      </c>
      <c r="BC400" s="198">
        <f>IF(AZ400=3,G400,0)</f>
        <v>0</v>
      </c>
      <c r="BD400" s="198">
        <f>IF(AZ400=4,G400,0)</f>
        <v>0</v>
      </c>
      <c r="BE400" s="198">
        <f>IF(AZ400=5,G400,0)</f>
        <v>0</v>
      </c>
      <c r="CA400" s="225">
        <v>1</v>
      </c>
      <c r="CB400" s="225">
        <v>1</v>
      </c>
    </row>
    <row r="401" spans="1:80">
      <c r="A401" s="234"/>
      <c r="B401" s="238"/>
      <c r="C401" s="591" t="s">
        <v>228</v>
      </c>
      <c r="D401" s="592"/>
      <c r="E401" s="239">
        <v>0</v>
      </c>
      <c r="F401" s="240"/>
      <c r="G401" s="241"/>
      <c r="H401" s="242"/>
      <c r="I401" s="236"/>
      <c r="J401" s="243"/>
      <c r="K401" s="236"/>
      <c r="M401" s="237" t="s">
        <v>228</v>
      </c>
      <c r="O401" s="225"/>
    </row>
    <row r="402" spans="1:80">
      <c r="A402" s="234"/>
      <c r="B402" s="238"/>
      <c r="C402" s="591" t="s">
        <v>229</v>
      </c>
      <c r="D402" s="592"/>
      <c r="E402" s="239">
        <v>0</v>
      </c>
      <c r="F402" s="240"/>
      <c r="G402" s="241"/>
      <c r="H402" s="242"/>
      <c r="I402" s="236"/>
      <c r="J402" s="243"/>
      <c r="K402" s="236"/>
      <c r="M402" s="237" t="s">
        <v>229</v>
      </c>
      <c r="O402" s="225"/>
    </row>
    <row r="403" spans="1:80">
      <c r="A403" s="234"/>
      <c r="B403" s="238"/>
      <c r="C403" s="591" t="s">
        <v>552</v>
      </c>
      <c r="D403" s="592"/>
      <c r="E403" s="239">
        <v>2</v>
      </c>
      <c r="F403" s="240"/>
      <c r="G403" s="241"/>
      <c r="H403" s="242"/>
      <c r="I403" s="236"/>
      <c r="J403" s="243"/>
      <c r="K403" s="236"/>
      <c r="M403" s="237" t="s">
        <v>552</v>
      </c>
      <c r="O403" s="225"/>
    </row>
    <row r="404" spans="1:80">
      <c r="A404" s="234"/>
      <c r="B404" s="238"/>
      <c r="C404" s="591" t="s">
        <v>553</v>
      </c>
      <c r="D404" s="592"/>
      <c r="E404" s="239">
        <v>1.1000000000000001</v>
      </c>
      <c r="F404" s="240"/>
      <c r="G404" s="241"/>
      <c r="H404" s="242"/>
      <c r="I404" s="236"/>
      <c r="J404" s="243"/>
      <c r="K404" s="236"/>
      <c r="M404" s="237" t="s">
        <v>553</v>
      </c>
      <c r="O404" s="225"/>
    </row>
    <row r="405" spans="1:80">
      <c r="A405" s="226">
        <v>55</v>
      </c>
      <c r="B405" s="227" t="s">
        <v>554</v>
      </c>
      <c r="C405" s="228" t="s">
        <v>555</v>
      </c>
      <c r="D405" s="229" t="s">
        <v>96</v>
      </c>
      <c r="E405" s="230">
        <v>2.4350000000000001</v>
      </c>
      <c r="F405" s="545"/>
      <c r="G405" s="231">
        <f>E405*F405</f>
        <v>0</v>
      </c>
      <c r="H405" s="232">
        <v>2.1900000000000001E-3</v>
      </c>
      <c r="I405" s="233">
        <f>E405*H405</f>
        <v>5.3326500000000004E-3</v>
      </c>
      <c r="J405" s="232">
        <v>-7.4999999999999997E-2</v>
      </c>
      <c r="K405" s="233">
        <f>E405*J405</f>
        <v>-0.18262500000000001</v>
      </c>
      <c r="O405" s="225">
        <v>2</v>
      </c>
      <c r="AA405" s="198">
        <v>1</v>
      </c>
      <c r="AB405" s="198">
        <v>1</v>
      </c>
      <c r="AC405" s="198">
        <v>1</v>
      </c>
      <c r="AZ405" s="198">
        <v>1</v>
      </c>
      <c r="BA405" s="198">
        <f>IF(AZ405=1,G405,0)</f>
        <v>0</v>
      </c>
      <c r="BB405" s="198">
        <f>IF(AZ405=2,G405,0)</f>
        <v>0</v>
      </c>
      <c r="BC405" s="198">
        <f>IF(AZ405=3,G405,0)</f>
        <v>0</v>
      </c>
      <c r="BD405" s="198">
        <f>IF(AZ405=4,G405,0)</f>
        <v>0</v>
      </c>
      <c r="BE405" s="198">
        <f>IF(AZ405=5,G405,0)</f>
        <v>0</v>
      </c>
      <c r="CA405" s="225">
        <v>1</v>
      </c>
      <c r="CB405" s="225">
        <v>1</v>
      </c>
    </row>
    <row r="406" spans="1:80">
      <c r="A406" s="234"/>
      <c r="B406" s="238"/>
      <c r="C406" s="591" t="s">
        <v>228</v>
      </c>
      <c r="D406" s="592"/>
      <c r="E406" s="239">
        <v>0</v>
      </c>
      <c r="F406" s="240"/>
      <c r="G406" s="241"/>
      <c r="H406" s="242"/>
      <c r="I406" s="236"/>
      <c r="J406" s="243"/>
      <c r="K406" s="236"/>
      <c r="M406" s="237" t="s">
        <v>228</v>
      </c>
      <c r="O406" s="225"/>
    </row>
    <row r="407" spans="1:80">
      <c r="A407" s="234"/>
      <c r="B407" s="238"/>
      <c r="C407" s="591" t="s">
        <v>229</v>
      </c>
      <c r="D407" s="592"/>
      <c r="E407" s="239">
        <v>0</v>
      </c>
      <c r="F407" s="240"/>
      <c r="G407" s="241"/>
      <c r="H407" s="242"/>
      <c r="I407" s="236"/>
      <c r="J407" s="243"/>
      <c r="K407" s="236"/>
      <c r="M407" s="237" t="s">
        <v>229</v>
      </c>
      <c r="O407" s="225"/>
    </row>
    <row r="408" spans="1:80">
      <c r="A408" s="234"/>
      <c r="B408" s="238"/>
      <c r="C408" s="591" t="s">
        <v>556</v>
      </c>
      <c r="D408" s="592"/>
      <c r="E408" s="239">
        <v>1.5</v>
      </c>
      <c r="F408" s="240"/>
      <c r="G408" s="241"/>
      <c r="H408" s="242"/>
      <c r="I408" s="236"/>
      <c r="J408" s="243"/>
      <c r="K408" s="236"/>
      <c r="M408" s="237" t="s">
        <v>556</v>
      </c>
      <c r="O408" s="225"/>
    </row>
    <row r="409" spans="1:80">
      <c r="A409" s="234"/>
      <c r="B409" s="238"/>
      <c r="C409" s="591" t="s">
        <v>557</v>
      </c>
      <c r="D409" s="592"/>
      <c r="E409" s="239">
        <v>0.93500000000000005</v>
      </c>
      <c r="F409" s="240"/>
      <c r="G409" s="241"/>
      <c r="H409" s="242"/>
      <c r="I409" s="236"/>
      <c r="J409" s="243"/>
      <c r="K409" s="236"/>
      <c r="M409" s="237" t="s">
        <v>557</v>
      </c>
      <c r="O409" s="225"/>
    </row>
    <row r="410" spans="1:80">
      <c r="A410" s="226">
        <v>56</v>
      </c>
      <c r="B410" s="227" t="s">
        <v>558</v>
      </c>
      <c r="C410" s="228" t="s">
        <v>559</v>
      </c>
      <c r="D410" s="229" t="s">
        <v>96</v>
      </c>
      <c r="E410" s="230">
        <v>7.8</v>
      </c>
      <c r="F410" s="545"/>
      <c r="G410" s="231">
        <f>E410*F410</f>
        <v>0</v>
      </c>
      <c r="H410" s="232">
        <v>5.5999999999999995E-4</v>
      </c>
      <c r="I410" s="233">
        <f>E410*H410</f>
        <v>4.3679999999999995E-3</v>
      </c>
      <c r="J410" s="232">
        <v>-6.6000000000000003E-2</v>
      </c>
      <c r="K410" s="233">
        <f>E410*J410</f>
        <v>-0.51480000000000004</v>
      </c>
      <c r="O410" s="225">
        <v>2</v>
      </c>
      <c r="AA410" s="198">
        <v>1</v>
      </c>
      <c r="AB410" s="198">
        <v>1</v>
      </c>
      <c r="AC410" s="198">
        <v>1</v>
      </c>
      <c r="AZ410" s="198">
        <v>1</v>
      </c>
      <c r="BA410" s="198">
        <f>IF(AZ410=1,G410,0)</f>
        <v>0</v>
      </c>
      <c r="BB410" s="198">
        <f>IF(AZ410=2,G410,0)</f>
        <v>0</v>
      </c>
      <c r="BC410" s="198">
        <f>IF(AZ410=3,G410,0)</f>
        <v>0</v>
      </c>
      <c r="BD410" s="198">
        <f>IF(AZ410=4,G410,0)</f>
        <v>0</v>
      </c>
      <c r="BE410" s="198">
        <f>IF(AZ410=5,G410,0)</f>
        <v>0</v>
      </c>
      <c r="CA410" s="225">
        <v>1</v>
      </c>
      <c r="CB410" s="225">
        <v>1</v>
      </c>
    </row>
    <row r="411" spans="1:80">
      <c r="A411" s="234"/>
      <c r="B411" s="235"/>
      <c r="C411" s="593" t="s">
        <v>560</v>
      </c>
      <c r="D411" s="594"/>
      <c r="E411" s="594"/>
      <c r="F411" s="594"/>
      <c r="G411" s="595"/>
      <c r="I411" s="236"/>
      <c r="K411" s="236"/>
      <c r="L411" s="237" t="s">
        <v>560</v>
      </c>
      <c r="O411" s="225">
        <v>3</v>
      </c>
    </row>
    <row r="412" spans="1:80">
      <c r="A412" s="234"/>
      <c r="B412" s="238"/>
      <c r="C412" s="591" t="s">
        <v>228</v>
      </c>
      <c r="D412" s="592"/>
      <c r="E412" s="239">
        <v>0</v>
      </c>
      <c r="F412" s="240"/>
      <c r="G412" s="241"/>
      <c r="H412" s="242"/>
      <c r="I412" s="236"/>
      <c r="J412" s="243"/>
      <c r="K412" s="236"/>
      <c r="M412" s="237" t="s">
        <v>228</v>
      </c>
      <c r="O412" s="225"/>
    </row>
    <row r="413" spans="1:80">
      <c r="A413" s="234"/>
      <c r="B413" s="238"/>
      <c r="C413" s="591" t="s">
        <v>229</v>
      </c>
      <c r="D413" s="592"/>
      <c r="E413" s="239">
        <v>0</v>
      </c>
      <c r="F413" s="240"/>
      <c r="G413" s="241"/>
      <c r="H413" s="242"/>
      <c r="I413" s="236"/>
      <c r="J413" s="243"/>
      <c r="K413" s="236"/>
      <c r="M413" s="237" t="s">
        <v>229</v>
      </c>
      <c r="O413" s="225"/>
    </row>
    <row r="414" spans="1:80">
      <c r="A414" s="234"/>
      <c r="B414" s="238"/>
      <c r="C414" s="591" t="s">
        <v>561</v>
      </c>
      <c r="D414" s="592"/>
      <c r="E414" s="239">
        <v>7.8</v>
      </c>
      <c r="F414" s="240"/>
      <c r="G414" s="241"/>
      <c r="H414" s="242"/>
      <c r="I414" s="236"/>
      <c r="J414" s="243"/>
      <c r="K414" s="236"/>
      <c r="M414" s="237" t="s">
        <v>561</v>
      </c>
      <c r="O414" s="225"/>
    </row>
    <row r="415" spans="1:80">
      <c r="A415" s="244"/>
      <c r="B415" s="245" t="s">
        <v>90</v>
      </c>
      <c r="C415" s="246" t="s">
        <v>544</v>
      </c>
      <c r="D415" s="247"/>
      <c r="E415" s="248"/>
      <c r="F415" s="249"/>
      <c r="G415" s="250">
        <f>SUM(G391:G414)</f>
        <v>0</v>
      </c>
      <c r="H415" s="251"/>
      <c r="I415" s="252">
        <f>SUM(I391:I414)</f>
        <v>9.7006499999999999E-3</v>
      </c>
      <c r="J415" s="251"/>
      <c r="K415" s="252">
        <f>SUM(K391:K414)</f>
        <v>-54.140124999999998</v>
      </c>
      <c r="O415" s="225">
        <v>4</v>
      </c>
      <c r="BA415" s="253">
        <f>SUM(BA391:BA414)</f>
        <v>0</v>
      </c>
      <c r="BB415" s="253">
        <f>SUM(BB391:BB414)</f>
        <v>0</v>
      </c>
      <c r="BC415" s="253">
        <f>SUM(BC391:BC414)</f>
        <v>0</v>
      </c>
      <c r="BD415" s="253">
        <f>SUM(BD391:BD414)</f>
        <v>0</v>
      </c>
      <c r="BE415" s="253">
        <f>SUM(BE391:BE414)</f>
        <v>0</v>
      </c>
    </row>
    <row r="416" spans="1:80">
      <c r="A416" s="215" t="s">
        <v>87</v>
      </c>
      <c r="B416" s="216" t="s">
        <v>562</v>
      </c>
      <c r="C416" s="217" t="s">
        <v>563</v>
      </c>
      <c r="D416" s="218"/>
      <c r="E416" s="219"/>
      <c r="F416" s="219"/>
      <c r="G416" s="220"/>
      <c r="H416" s="221"/>
      <c r="I416" s="222"/>
      <c r="J416" s="223"/>
      <c r="K416" s="224"/>
      <c r="O416" s="225">
        <v>1</v>
      </c>
    </row>
    <row r="417" spans="1:80">
      <c r="A417" s="226">
        <v>57</v>
      </c>
      <c r="B417" s="227" t="s">
        <v>565</v>
      </c>
      <c r="C417" s="228" t="s">
        <v>566</v>
      </c>
      <c r="D417" s="229" t="s">
        <v>128</v>
      </c>
      <c r="E417" s="230">
        <v>2.3675000000000002</v>
      </c>
      <c r="F417" s="545"/>
      <c r="G417" s="231">
        <f>E417*F417</f>
        <v>0</v>
      </c>
      <c r="H417" s="232">
        <v>1.82E-3</v>
      </c>
      <c r="I417" s="233">
        <f>E417*H417</f>
        <v>4.3088500000000004E-3</v>
      </c>
      <c r="J417" s="232">
        <v>-1.8</v>
      </c>
      <c r="K417" s="233">
        <f>E417*J417</f>
        <v>-4.2615000000000007</v>
      </c>
      <c r="O417" s="225">
        <v>2</v>
      </c>
      <c r="AA417" s="198">
        <v>1</v>
      </c>
      <c r="AB417" s="198">
        <v>1</v>
      </c>
      <c r="AC417" s="198">
        <v>1</v>
      </c>
      <c r="AZ417" s="198">
        <v>1</v>
      </c>
      <c r="BA417" s="198">
        <f>IF(AZ417=1,G417,0)</f>
        <v>0</v>
      </c>
      <c r="BB417" s="198">
        <f>IF(AZ417=2,G417,0)</f>
        <v>0</v>
      </c>
      <c r="BC417" s="198">
        <f>IF(AZ417=3,G417,0)</f>
        <v>0</v>
      </c>
      <c r="BD417" s="198">
        <f>IF(AZ417=4,G417,0)</f>
        <v>0</v>
      </c>
      <c r="BE417" s="198">
        <f>IF(AZ417=5,G417,0)</f>
        <v>0</v>
      </c>
      <c r="CA417" s="225">
        <v>1</v>
      </c>
      <c r="CB417" s="225">
        <v>1</v>
      </c>
    </row>
    <row r="418" spans="1:80">
      <c r="A418" s="234"/>
      <c r="B418" s="235"/>
      <c r="C418" s="593" t="s">
        <v>560</v>
      </c>
      <c r="D418" s="594"/>
      <c r="E418" s="594"/>
      <c r="F418" s="594"/>
      <c r="G418" s="595"/>
      <c r="I418" s="236"/>
      <c r="K418" s="236"/>
      <c r="L418" s="237" t="s">
        <v>560</v>
      </c>
      <c r="O418" s="225">
        <v>3</v>
      </c>
    </row>
    <row r="419" spans="1:80">
      <c r="A419" s="234"/>
      <c r="B419" s="238"/>
      <c r="C419" s="591" t="s">
        <v>228</v>
      </c>
      <c r="D419" s="592"/>
      <c r="E419" s="239">
        <v>0</v>
      </c>
      <c r="F419" s="240"/>
      <c r="G419" s="241"/>
      <c r="H419" s="242"/>
      <c r="I419" s="236"/>
      <c r="J419" s="243"/>
      <c r="K419" s="236"/>
      <c r="M419" s="237" t="s">
        <v>228</v>
      </c>
      <c r="O419" s="225"/>
    </row>
    <row r="420" spans="1:80">
      <c r="A420" s="234"/>
      <c r="B420" s="238"/>
      <c r="C420" s="591" t="s">
        <v>229</v>
      </c>
      <c r="D420" s="592"/>
      <c r="E420" s="239">
        <v>0</v>
      </c>
      <c r="F420" s="240"/>
      <c r="G420" s="241"/>
      <c r="H420" s="242"/>
      <c r="I420" s="236"/>
      <c r="J420" s="243"/>
      <c r="K420" s="236"/>
      <c r="M420" s="237" t="s">
        <v>229</v>
      </c>
      <c r="O420" s="225"/>
    </row>
    <row r="421" spans="1:80">
      <c r="A421" s="234"/>
      <c r="B421" s="238"/>
      <c r="C421" s="591" t="s">
        <v>567</v>
      </c>
      <c r="D421" s="592"/>
      <c r="E421" s="239">
        <v>1.43</v>
      </c>
      <c r="F421" s="240"/>
      <c r="G421" s="241"/>
      <c r="H421" s="242"/>
      <c r="I421" s="236"/>
      <c r="J421" s="243"/>
      <c r="K421" s="236"/>
      <c r="M421" s="237" t="s">
        <v>567</v>
      </c>
      <c r="O421" s="225"/>
    </row>
    <row r="422" spans="1:80">
      <c r="A422" s="234"/>
      <c r="B422" s="238"/>
      <c r="C422" s="591" t="s">
        <v>568</v>
      </c>
      <c r="D422" s="592"/>
      <c r="E422" s="239">
        <v>0.9375</v>
      </c>
      <c r="F422" s="240"/>
      <c r="G422" s="241"/>
      <c r="H422" s="242"/>
      <c r="I422" s="236"/>
      <c r="J422" s="243"/>
      <c r="K422" s="236"/>
      <c r="M422" s="237" t="s">
        <v>568</v>
      </c>
      <c r="O422" s="225"/>
    </row>
    <row r="423" spans="1:80">
      <c r="A423" s="226">
        <v>58</v>
      </c>
      <c r="B423" s="227" t="s">
        <v>569</v>
      </c>
      <c r="C423" s="228" t="s">
        <v>570</v>
      </c>
      <c r="D423" s="229" t="s">
        <v>123</v>
      </c>
      <c r="E423" s="230">
        <v>10.8</v>
      </c>
      <c r="F423" s="545"/>
      <c r="G423" s="231">
        <f>E423*F423</f>
        <v>0</v>
      </c>
      <c r="H423" s="232">
        <v>0</v>
      </c>
      <c r="I423" s="233">
        <f>E423*H423</f>
        <v>0</v>
      </c>
      <c r="J423" s="232">
        <v>-6.5000000000000002E-2</v>
      </c>
      <c r="K423" s="233">
        <f>E423*J423</f>
        <v>-0.70200000000000007</v>
      </c>
      <c r="O423" s="225">
        <v>2</v>
      </c>
      <c r="AA423" s="198">
        <v>1</v>
      </c>
      <c r="AB423" s="198">
        <v>1</v>
      </c>
      <c r="AC423" s="198">
        <v>1</v>
      </c>
      <c r="AZ423" s="198">
        <v>1</v>
      </c>
      <c r="BA423" s="198">
        <f>IF(AZ423=1,G423,0)</f>
        <v>0</v>
      </c>
      <c r="BB423" s="198">
        <f>IF(AZ423=2,G423,0)</f>
        <v>0</v>
      </c>
      <c r="BC423" s="198">
        <f>IF(AZ423=3,G423,0)</f>
        <v>0</v>
      </c>
      <c r="BD423" s="198">
        <f>IF(AZ423=4,G423,0)</f>
        <v>0</v>
      </c>
      <c r="BE423" s="198">
        <f>IF(AZ423=5,G423,0)</f>
        <v>0</v>
      </c>
      <c r="CA423" s="225">
        <v>1</v>
      </c>
      <c r="CB423" s="225">
        <v>1</v>
      </c>
    </row>
    <row r="424" spans="1:80">
      <c r="A424" s="234"/>
      <c r="B424" s="238"/>
      <c r="C424" s="591" t="s">
        <v>228</v>
      </c>
      <c r="D424" s="592"/>
      <c r="E424" s="239">
        <v>0</v>
      </c>
      <c r="F424" s="240"/>
      <c r="G424" s="241"/>
      <c r="H424" s="242"/>
      <c r="I424" s="236"/>
      <c r="J424" s="243"/>
      <c r="K424" s="236"/>
      <c r="M424" s="237" t="s">
        <v>228</v>
      </c>
      <c r="O424" s="225"/>
    </row>
    <row r="425" spans="1:80">
      <c r="A425" s="234"/>
      <c r="B425" s="238"/>
      <c r="C425" s="591" t="s">
        <v>229</v>
      </c>
      <c r="D425" s="592"/>
      <c r="E425" s="239">
        <v>0</v>
      </c>
      <c r="F425" s="240"/>
      <c r="G425" s="241"/>
      <c r="H425" s="242"/>
      <c r="I425" s="236"/>
      <c r="J425" s="243"/>
      <c r="K425" s="236"/>
      <c r="M425" s="237" t="s">
        <v>229</v>
      </c>
      <c r="O425" s="225"/>
    </row>
    <row r="426" spans="1:80">
      <c r="A426" s="234"/>
      <c r="B426" s="238"/>
      <c r="C426" s="591" t="s">
        <v>380</v>
      </c>
      <c r="D426" s="592"/>
      <c r="E426" s="239">
        <v>0</v>
      </c>
      <c r="F426" s="240"/>
      <c r="G426" s="241"/>
      <c r="H426" s="242"/>
      <c r="I426" s="236"/>
      <c r="J426" s="243"/>
      <c r="K426" s="236"/>
      <c r="M426" s="237" t="s">
        <v>380</v>
      </c>
      <c r="O426" s="225"/>
    </row>
    <row r="427" spans="1:80">
      <c r="A427" s="234"/>
      <c r="B427" s="238"/>
      <c r="C427" s="591" t="s">
        <v>571</v>
      </c>
      <c r="D427" s="592"/>
      <c r="E427" s="239">
        <v>10.8</v>
      </c>
      <c r="F427" s="240"/>
      <c r="G427" s="241"/>
      <c r="H427" s="242"/>
      <c r="I427" s="236"/>
      <c r="J427" s="243"/>
      <c r="K427" s="236"/>
      <c r="M427" s="237" t="s">
        <v>571</v>
      </c>
      <c r="O427" s="225"/>
    </row>
    <row r="428" spans="1:80">
      <c r="A428" s="226">
        <v>59</v>
      </c>
      <c r="B428" s="227" t="s">
        <v>572</v>
      </c>
      <c r="C428" s="228" t="s">
        <v>573</v>
      </c>
      <c r="D428" s="229" t="s">
        <v>123</v>
      </c>
      <c r="E428" s="230">
        <v>3</v>
      </c>
      <c r="F428" s="545"/>
      <c r="G428" s="231">
        <f>E428*F428</f>
        <v>0</v>
      </c>
      <c r="H428" s="232">
        <v>0</v>
      </c>
      <c r="I428" s="233">
        <f>E428*H428</f>
        <v>0</v>
      </c>
      <c r="J428" s="232">
        <v>-8.7999999999999995E-2</v>
      </c>
      <c r="K428" s="233">
        <f>E428*J428</f>
        <v>-0.26400000000000001</v>
      </c>
      <c r="O428" s="225">
        <v>2</v>
      </c>
      <c r="AA428" s="198">
        <v>1</v>
      </c>
      <c r="AB428" s="198">
        <v>1</v>
      </c>
      <c r="AC428" s="198">
        <v>1</v>
      </c>
      <c r="AZ428" s="198">
        <v>1</v>
      </c>
      <c r="BA428" s="198">
        <f>IF(AZ428=1,G428,0)</f>
        <v>0</v>
      </c>
      <c r="BB428" s="198">
        <f>IF(AZ428=2,G428,0)</f>
        <v>0</v>
      </c>
      <c r="BC428" s="198">
        <f>IF(AZ428=3,G428,0)</f>
        <v>0</v>
      </c>
      <c r="BD428" s="198">
        <f>IF(AZ428=4,G428,0)</f>
        <v>0</v>
      </c>
      <c r="BE428" s="198">
        <f>IF(AZ428=5,G428,0)</f>
        <v>0</v>
      </c>
      <c r="CA428" s="225">
        <v>1</v>
      </c>
      <c r="CB428" s="225">
        <v>1</v>
      </c>
    </row>
    <row r="429" spans="1:80">
      <c r="A429" s="234"/>
      <c r="B429" s="238"/>
      <c r="C429" s="591" t="s">
        <v>241</v>
      </c>
      <c r="D429" s="592"/>
      <c r="E429" s="239">
        <v>0</v>
      </c>
      <c r="F429" s="240"/>
      <c r="G429" s="241"/>
      <c r="H429" s="242"/>
      <c r="I429" s="236"/>
      <c r="J429" s="243"/>
      <c r="K429" s="236"/>
      <c r="M429" s="237" t="s">
        <v>241</v>
      </c>
      <c r="O429" s="225"/>
    </row>
    <row r="430" spans="1:80">
      <c r="A430" s="234"/>
      <c r="B430" s="238"/>
      <c r="C430" s="591" t="s">
        <v>476</v>
      </c>
      <c r="D430" s="592"/>
      <c r="E430" s="239">
        <v>0</v>
      </c>
      <c r="F430" s="240"/>
      <c r="G430" s="241"/>
      <c r="H430" s="242"/>
      <c r="I430" s="236"/>
      <c r="J430" s="243"/>
      <c r="K430" s="236"/>
      <c r="M430" s="237" t="s">
        <v>476</v>
      </c>
      <c r="O430" s="225"/>
    </row>
    <row r="431" spans="1:80">
      <c r="A431" s="234"/>
      <c r="B431" s="238"/>
      <c r="C431" s="591" t="s">
        <v>574</v>
      </c>
      <c r="D431" s="592"/>
      <c r="E431" s="239">
        <v>3</v>
      </c>
      <c r="F431" s="240"/>
      <c r="G431" s="241"/>
      <c r="H431" s="242"/>
      <c r="I431" s="236"/>
      <c r="J431" s="243"/>
      <c r="K431" s="236"/>
      <c r="M431" s="237" t="s">
        <v>574</v>
      </c>
      <c r="O431" s="225"/>
    </row>
    <row r="432" spans="1:80">
      <c r="A432" s="226">
        <v>60</v>
      </c>
      <c r="B432" s="227" t="s">
        <v>575</v>
      </c>
      <c r="C432" s="228" t="s">
        <v>576</v>
      </c>
      <c r="D432" s="229" t="s">
        <v>96</v>
      </c>
      <c r="E432" s="230">
        <v>46.024000000000001</v>
      </c>
      <c r="F432" s="545"/>
      <c r="G432" s="231">
        <f>E432*F432</f>
        <v>0</v>
      </c>
      <c r="H432" s="232">
        <v>0</v>
      </c>
      <c r="I432" s="233">
        <f>E432*H432</f>
        <v>0</v>
      </c>
      <c r="J432" s="232">
        <v>-4.5999999999999999E-2</v>
      </c>
      <c r="K432" s="233">
        <f>E432*J432</f>
        <v>-2.1171039999999999</v>
      </c>
      <c r="O432" s="225">
        <v>2</v>
      </c>
      <c r="AA432" s="198">
        <v>1</v>
      </c>
      <c r="AB432" s="198">
        <v>1</v>
      </c>
      <c r="AC432" s="198">
        <v>1</v>
      </c>
      <c r="AZ432" s="198">
        <v>1</v>
      </c>
      <c r="BA432" s="198">
        <f>IF(AZ432=1,G432,0)</f>
        <v>0</v>
      </c>
      <c r="BB432" s="198">
        <f>IF(AZ432=2,G432,0)</f>
        <v>0</v>
      </c>
      <c r="BC432" s="198">
        <f>IF(AZ432=3,G432,0)</f>
        <v>0</v>
      </c>
      <c r="BD432" s="198">
        <f>IF(AZ432=4,G432,0)</f>
        <v>0</v>
      </c>
      <c r="BE432" s="198">
        <f>IF(AZ432=5,G432,0)</f>
        <v>0</v>
      </c>
      <c r="CA432" s="225">
        <v>1</v>
      </c>
      <c r="CB432" s="225">
        <v>1</v>
      </c>
    </row>
    <row r="433" spans="1:80">
      <c r="A433" s="234"/>
      <c r="B433" s="238"/>
      <c r="C433" s="591" t="s">
        <v>228</v>
      </c>
      <c r="D433" s="592"/>
      <c r="E433" s="239">
        <v>0</v>
      </c>
      <c r="F433" s="240"/>
      <c r="G433" s="241"/>
      <c r="H433" s="242"/>
      <c r="I433" s="236"/>
      <c r="J433" s="243"/>
      <c r="K433" s="236"/>
      <c r="M433" s="237" t="s">
        <v>228</v>
      </c>
      <c r="O433" s="225"/>
    </row>
    <row r="434" spans="1:80">
      <c r="A434" s="234"/>
      <c r="B434" s="238"/>
      <c r="C434" s="591" t="s">
        <v>229</v>
      </c>
      <c r="D434" s="592"/>
      <c r="E434" s="239">
        <v>0</v>
      </c>
      <c r="F434" s="240"/>
      <c r="G434" s="241"/>
      <c r="H434" s="242"/>
      <c r="I434" s="236"/>
      <c r="J434" s="243"/>
      <c r="K434" s="236"/>
      <c r="M434" s="237" t="s">
        <v>229</v>
      </c>
      <c r="O434" s="225"/>
    </row>
    <row r="435" spans="1:80">
      <c r="A435" s="234"/>
      <c r="B435" s="238"/>
      <c r="C435" s="591" t="s">
        <v>450</v>
      </c>
      <c r="D435" s="592"/>
      <c r="E435" s="239">
        <v>34.299999999999997</v>
      </c>
      <c r="F435" s="240"/>
      <c r="G435" s="241"/>
      <c r="H435" s="242"/>
      <c r="I435" s="236"/>
      <c r="J435" s="243"/>
      <c r="K435" s="236"/>
      <c r="M435" s="237" t="s">
        <v>450</v>
      </c>
      <c r="O435" s="225"/>
    </row>
    <row r="436" spans="1:80">
      <c r="A436" s="234"/>
      <c r="B436" s="238"/>
      <c r="C436" s="591" t="s">
        <v>577</v>
      </c>
      <c r="D436" s="592"/>
      <c r="E436" s="239">
        <v>-2.52</v>
      </c>
      <c r="F436" s="240"/>
      <c r="G436" s="241"/>
      <c r="H436" s="242"/>
      <c r="I436" s="236"/>
      <c r="J436" s="243"/>
      <c r="K436" s="236"/>
      <c r="M436" s="237" t="s">
        <v>577</v>
      </c>
      <c r="O436" s="225"/>
    </row>
    <row r="437" spans="1:80">
      <c r="A437" s="234"/>
      <c r="B437" s="238"/>
      <c r="C437" s="591" t="s">
        <v>452</v>
      </c>
      <c r="D437" s="592"/>
      <c r="E437" s="239">
        <v>-2.3639999999999999</v>
      </c>
      <c r="F437" s="240"/>
      <c r="G437" s="241"/>
      <c r="H437" s="242"/>
      <c r="I437" s="236"/>
      <c r="J437" s="243"/>
      <c r="K437" s="236"/>
      <c r="M437" s="237" t="s">
        <v>452</v>
      </c>
      <c r="O437" s="225"/>
    </row>
    <row r="438" spans="1:80">
      <c r="A438" s="234"/>
      <c r="B438" s="238"/>
      <c r="C438" s="591" t="s">
        <v>453</v>
      </c>
      <c r="D438" s="592"/>
      <c r="E438" s="239">
        <v>-2.4</v>
      </c>
      <c r="F438" s="240"/>
      <c r="G438" s="241"/>
      <c r="H438" s="242"/>
      <c r="I438" s="236"/>
      <c r="J438" s="243"/>
      <c r="K438" s="236"/>
      <c r="M438" s="237" t="s">
        <v>453</v>
      </c>
      <c r="O438" s="225"/>
    </row>
    <row r="439" spans="1:80">
      <c r="A439" s="234"/>
      <c r="B439" s="238"/>
      <c r="C439" s="591" t="s">
        <v>454</v>
      </c>
      <c r="D439" s="592"/>
      <c r="E439" s="239">
        <v>24.5</v>
      </c>
      <c r="F439" s="240"/>
      <c r="G439" s="241"/>
      <c r="H439" s="242"/>
      <c r="I439" s="236"/>
      <c r="J439" s="243"/>
      <c r="K439" s="236"/>
      <c r="M439" s="237" t="s">
        <v>454</v>
      </c>
      <c r="O439" s="225"/>
    </row>
    <row r="440" spans="1:80">
      <c r="A440" s="234"/>
      <c r="B440" s="238"/>
      <c r="C440" s="591" t="s">
        <v>578</v>
      </c>
      <c r="D440" s="592"/>
      <c r="E440" s="239">
        <v>-1.5</v>
      </c>
      <c r="F440" s="240"/>
      <c r="G440" s="241"/>
      <c r="H440" s="242"/>
      <c r="I440" s="236"/>
      <c r="J440" s="243"/>
      <c r="K440" s="236"/>
      <c r="M440" s="237" t="s">
        <v>578</v>
      </c>
      <c r="O440" s="225"/>
    </row>
    <row r="441" spans="1:80">
      <c r="A441" s="234"/>
      <c r="B441" s="238"/>
      <c r="C441" s="591" t="s">
        <v>455</v>
      </c>
      <c r="D441" s="592"/>
      <c r="E441" s="239">
        <v>-1.1819999999999999</v>
      </c>
      <c r="F441" s="240"/>
      <c r="G441" s="241"/>
      <c r="H441" s="242"/>
      <c r="I441" s="236"/>
      <c r="J441" s="243"/>
      <c r="K441" s="236"/>
      <c r="M441" s="237" t="s">
        <v>455</v>
      </c>
      <c r="O441" s="225"/>
    </row>
    <row r="442" spans="1:80">
      <c r="A442" s="234"/>
      <c r="B442" s="238"/>
      <c r="C442" s="591" t="s">
        <v>579</v>
      </c>
      <c r="D442" s="592"/>
      <c r="E442" s="239">
        <v>-1.875</v>
      </c>
      <c r="F442" s="240"/>
      <c r="G442" s="241"/>
      <c r="H442" s="242"/>
      <c r="I442" s="236"/>
      <c r="J442" s="243"/>
      <c r="K442" s="236"/>
      <c r="M442" s="237" t="s">
        <v>579</v>
      </c>
      <c r="O442" s="225"/>
    </row>
    <row r="443" spans="1:80">
      <c r="A443" s="234"/>
      <c r="B443" s="238"/>
      <c r="C443" s="591" t="s">
        <v>580</v>
      </c>
      <c r="D443" s="592"/>
      <c r="E443" s="239">
        <v>-0.93500000000000005</v>
      </c>
      <c r="F443" s="240"/>
      <c r="G443" s="241"/>
      <c r="H443" s="242"/>
      <c r="I443" s="236"/>
      <c r="J443" s="243"/>
      <c r="K443" s="236"/>
      <c r="M443" s="237" t="s">
        <v>580</v>
      </c>
      <c r="O443" s="225"/>
    </row>
    <row r="444" spans="1:80">
      <c r="A444" s="226">
        <v>61</v>
      </c>
      <c r="B444" s="227" t="s">
        <v>581</v>
      </c>
      <c r="C444" s="228" t="s">
        <v>582</v>
      </c>
      <c r="D444" s="229" t="s">
        <v>96</v>
      </c>
      <c r="E444" s="230">
        <v>5.6849999999999996</v>
      </c>
      <c r="F444" s="545"/>
      <c r="G444" s="231">
        <f>E444*F444</f>
        <v>0</v>
      </c>
      <c r="H444" s="232">
        <v>0</v>
      </c>
      <c r="I444" s="233">
        <f>E444*H444</f>
        <v>0</v>
      </c>
      <c r="J444" s="232">
        <v>-1.2930000000000001E-2</v>
      </c>
      <c r="K444" s="233">
        <f>E444*J444</f>
        <v>-7.3507050000000004E-2</v>
      </c>
      <c r="O444" s="225">
        <v>2</v>
      </c>
      <c r="AA444" s="198">
        <v>1</v>
      </c>
      <c r="AB444" s="198">
        <v>1</v>
      </c>
      <c r="AC444" s="198">
        <v>1</v>
      </c>
      <c r="AZ444" s="198">
        <v>1</v>
      </c>
      <c r="BA444" s="198">
        <f>IF(AZ444=1,G444,0)</f>
        <v>0</v>
      </c>
      <c r="BB444" s="198">
        <f>IF(AZ444=2,G444,0)</f>
        <v>0</v>
      </c>
      <c r="BC444" s="198">
        <f>IF(AZ444=3,G444,0)</f>
        <v>0</v>
      </c>
      <c r="BD444" s="198">
        <f>IF(AZ444=4,G444,0)</f>
        <v>0</v>
      </c>
      <c r="BE444" s="198">
        <f>IF(AZ444=5,G444,0)</f>
        <v>0</v>
      </c>
      <c r="CA444" s="225">
        <v>1</v>
      </c>
      <c r="CB444" s="225">
        <v>1</v>
      </c>
    </row>
    <row r="445" spans="1:80" ht="22.5">
      <c r="A445" s="234"/>
      <c r="B445" s="235"/>
      <c r="C445" s="593" t="s">
        <v>583</v>
      </c>
      <c r="D445" s="594"/>
      <c r="E445" s="594"/>
      <c r="F445" s="594"/>
      <c r="G445" s="595"/>
      <c r="I445" s="236"/>
      <c r="K445" s="236"/>
      <c r="L445" s="237" t="s">
        <v>583</v>
      </c>
      <c r="O445" s="225">
        <v>3</v>
      </c>
    </row>
    <row r="446" spans="1:80">
      <c r="A446" s="234"/>
      <c r="B446" s="235"/>
      <c r="C446" s="593" t="s">
        <v>584</v>
      </c>
      <c r="D446" s="594"/>
      <c r="E446" s="594"/>
      <c r="F446" s="594"/>
      <c r="G446" s="595"/>
      <c r="I446" s="236"/>
      <c r="K446" s="236"/>
      <c r="L446" s="237" t="s">
        <v>584</v>
      </c>
      <c r="O446" s="225">
        <v>3</v>
      </c>
    </row>
    <row r="447" spans="1:80">
      <c r="A447" s="234"/>
      <c r="B447" s="235"/>
      <c r="C447" s="593" t="s">
        <v>585</v>
      </c>
      <c r="D447" s="594"/>
      <c r="E447" s="594"/>
      <c r="F447" s="594"/>
      <c r="G447" s="595"/>
      <c r="I447" s="236"/>
      <c r="K447" s="236"/>
      <c r="L447" s="237" t="s">
        <v>585</v>
      </c>
      <c r="O447" s="225">
        <v>3</v>
      </c>
    </row>
    <row r="448" spans="1:80">
      <c r="A448" s="234"/>
      <c r="B448" s="235"/>
      <c r="C448" s="593" t="s">
        <v>586</v>
      </c>
      <c r="D448" s="594"/>
      <c r="E448" s="594"/>
      <c r="F448" s="594"/>
      <c r="G448" s="595"/>
      <c r="I448" s="236"/>
      <c r="K448" s="236"/>
      <c r="L448" s="237" t="s">
        <v>586</v>
      </c>
      <c r="O448" s="225">
        <v>3</v>
      </c>
    </row>
    <row r="449" spans="1:80">
      <c r="A449" s="234"/>
      <c r="B449" s="235"/>
      <c r="C449" s="593" t="s">
        <v>587</v>
      </c>
      <c r="D449" s="594"/>
      <c r="E449" s="594"/>
      <c r="F449" s="594"/>
      <c r="G449" s="595"/>
      <c r="I449" s="236"/>
      <c r="K449" s="236"/>
      <c r="L449" s="237" t="s">
        <v>587</v>
      </c>
      <c r="O449" s="225">
        <v>3</v>
      </c>
    </row>
    <row r="450" spans="1:80">
      <c r="A450" s="234"/>
      <c r="B450" s="235"/>
      <c r="C450" s="593" t="s">
        <v>588</v>
      </c>
      <c r="D450" s="594"/>
      <c r="E450" s="594"/>
      <c r="F450" s="594"/>
      <c r="G450" s="595"/>
      <c r="I450" s="236"/>
      <c r="K450" s="236"/>
      <c r="L450" s="237" t="s">
        <v>588</v>
      </c>
      <c r="O450" s="225">
        <v>3</v>
      </c>
    </row>
    <row r="451" spans="1:80">
      <c r="A451" s="234"/>
      <c r="B451" s="238"/>
      <c r="C451" s="591" t="s">
        <v>228</v>
      </c>
      <c r="D451" s="592"/>
      <c r="E451" s="239">
        <v>0</v>
      </c>
      <c r="F451" s="240"/>
      <c r="G451" s="241"/>
      <c r="H451" s="242"/>
      <c r="I451" s="236"/>
      <c r="J451" s="243"/>
      <c r="K451" s="236"/>
      <c r="M451" s="237" t="s">
        <v>228</v>
      </c>
      <c r="O451" s="225"/>
    </row>
    <row r="452" spans="1:80">
      <c r="A452" s="234"/>
      <c r="B452" s="238"/>
      <c r="C452" s="591" t="s">
        <v>229</v>
      </c>
      <c r="D452" s="592"/>
      <c r="E452" s="239">
        <v>0</v>
      </c>
      <c r="F452" s="240"/>
      <c r="G452" s="241"/>
      <c r="H452" s="242"/>
      <c r="I452" s="236"/>
      <c r="J452" s="243"/>
      <c r="K452" s="236"/>
      <c r="M452" s="237" t="s">
        <v>229</v>
      </c>
      <c r="O452" s="225"/>
    </row>
    <row r="453" spans="1:80">
      <c r="A453" s="234"/>
      <c r="B453" s="238"/>
      <c r="C453" s="591" t="s">
        <v>589</v>
      </c>
      <c r="D453" s="592"/>
      <c r="E453" s="239">
        <v>3.31</v>
      </c>
      <c r="F453" s="240"/>
      <c r="G453" s="241"/>
      <c r="H453" s="242"/>
      <c r="I453" s="236"/>
      <c r="J453" s="243"/>
      <c r="K453" s="236"/>
      <c r="M453" s="237" t="s">
        <v>589</v>
      </c>
      <c r="O453" s="225"/>
    </row>
    <row r="454" spans="1:80">
      <c r="A454" s="234"/>
      <c r="B454" s="238"/>
      <c r="C454" s="591" t="s">
        <v>590</v>
      </c>
      <c r="D454" s="592"/>
      <c r="E454" s="239">
        <v>2.375</v>
      </c>
      <c r="F454" s="240"/>
      <c r="G454" s="241"/>
      <c r="H454" s="242"/>
      <c r="I454" s="236"/>
      <c r="J454" s="243"/>
      <c r="K454" s="236"/>
      <c r="M454" s="237" t="s">
        <v>590</v>
      </c>
      <c r="O454" s="225"/>
    </row>
    <row r="455" spans="1:80">
      <c r="A455" s="244"/>
      <c r="B455" s="245" t="s">
        <v>90</v>
      </c>
      <c r="C455" s="246" t="s">
        <v>564</v>
      </c>
      <c r="D455" s="247"/>
      <c r="E455" s="248"/>
      <c r="F455" s="249"/>
      <c r="G455" s="250">
        <f>SUM(G416:G454)</f>
        <v>0</v>
      </c>
      <c r="H455" s="251"/>
      <c r="I455" s="252">
        <f>SUM(I416:I454)</f>
        <v>4.3088500000000004E-3</v>
      </c>
      <c r="J455" s="251"/>
      <c r="K455" s="252">
        <f>SUM(K416:K454)</f>
        <v>-7.4181110500000003</v>
      </c>
      <c r="O455" s="225">
        <v>4</v>
      </c>
      <c r="BA455" s="253">
        <f>SUM(BA416:BA454)</f>
        <v>0</v>
      </c>
      <c r="BB455" s="253">
        <f>SUM(BB416:BB454)</f>
        <v>0</v>
      </c>
      <c r="BC455" s="253">
        <f>SUM(BC416:BC454)</f>
        <v>0</v>
      </c>
      <c r="BD455" s="253">
        <f>SUM(BD416:BD454)</f>
        <v>0</v>
      </c>
      <c r="BE455" s="253">
        <f>SUM(BE416:BE454)</f>
        <v>0</v>
      </c>
    </row>
    <row r="456" spans="1:80">
      <c r="A456" s="215" t="s">
        <v>87</v>
      </c>
      <c r="B456" s="216" t="s">
        <v>190</v>
      </c>
      <c r="C456" s="217" t="s">
        <v>191</v>
      </c>
      <c r="D456" s="218"/>
      <c r="E456" s="219"/>
      <c r="F456" s="219"/>
      <c r="G456" s="220"/>
      <c r="H456" s="221"/>
      <c r="I456" s="222"/>
      <c r="J456" s="223"/>
      <c r="K456" s="224"/>
      <c r="O456" s="225">
        <v>1</v>
      </c>
    </row>
    <row r="457" spans="1:80">
      <c r="A457" s="226">
        <v>62</v>
      </c>
      <c r="B457" s="227" t="s">
        <v>591</v>
      </c>
      <c r="C457" s="228" t="s">
        <v>592</v>
      </c>
      <c r="D457" s="229" t="s">
        <v>195</v>
      </c>
      <c r="E457" s="230">
        <v>2111.5998313790001</v>
      </c>
      <c r="F457" s="545"/>
      <c r="G457" s="231">
        <f>E457*F457</f>
        <v>0</v>
      </c>
      <c r="H457" s="232">
        <v>0</v>
      </c>
      <c r="I457" s="233">
        <f>E457*H457</f>
        <v>0</v>
      </c>
      <c r="J457" s="232"/>
      <c r="K457" s="233">
        <f>E457*J457</f>
        <v>0</v>
      </c>
      <c r="O457" s="225">
        <v>2</v>
      </c>
      <c r="AA457" s="198">
        <v>7</v>
      </c>
      <c r="AB457" s="198">
        <v>1</v>
      </c>
      <c r="AC457" s="198">
        <v>2</v>
      </c>
      <c r="AZ457" s="198">
        <v>1</v>
      </c>
      <c r="BA457" s="198">
        <f>IF(AZ457=1,G457,0)</f>
        <v>0</v>
      </c>
      <c r="BB457" s="198">
        <f>IF(AZ457=2,G457,0)</f>
        <v>0</v>
      </c>
      <c r="BC457" s="198">
        <f>IF(AZ457=3,G457,0)</f>
        <v>0</v>
      </c>
      <c r="BD457" s="198">
        <f>IF(AZ457=4,G457,0)</f>
        <v>0</v>
      </c>
      <c r="BE457" s="198">
        <f>IF(AZ457=5,G457,0)</f>
        <v>0</v>
      </c>
      <c r="CA457" s="225">
        <v>7</v>
      </c>
      <c r="CB457" s="225">
        <v>1</v>
      </c>
    </row>
    <row r="458" spans="1:80" ht="22.5">
      <c r="A458" s="234"/>
      <c r="B458" s="235"/>
      <c r="C458" s="593" t="s">
        <v>593</v>
      </c>
      <c r="D458" s="594"/>
      <c r="E458" s="594"/>
      <c r="F458" s="594"/>
      <c r="G458" s="595"/>
      <c r="I458" s="236"/>
      <c r="K458" s="236"/>
      <c r="L458" s="237" t="s">
        <v>593</v>
      </c>
      <c r="O458" s="225">
        <v>3</v>
      </c>
    </row>
    <row r="459" spans="1:80">
      <c r="A459" s="234"/>
      <c r="B459" s="235"/>
      <c r="C459" s="593" t="s">
        <v>594</v>
      </c>
      <c r="D459" s="594"/>
      <c r="E459" s="594"/>
      <c r="F459" s="594"/>
      <c r="G459" s="595"/>
      <c r="I459" s="236"/>
      <c r="K459" s="236"/>
      <c r="L459" s="237" t="s">
        <v>594</v>
      </c>
      <c r="O459" s="225">
        <v>3</v>
      </c>
    </row>
    <row r="460" spans="1:80">
      <c r="A460" s="234"/>
      <c r="B460" s="235"/>
      <c r="C460" s="593" t="s">
        <v>595</v>
      </c>
      <c r="D460" s="594"/>
      <c r="E460" s="594"/>
      <c r="F460" s="594"/>
      <c r="G460" s="595"/>
      <c r="I460" s="236"/>
      <c r="K460" s="236"/>
      <c r="L460" s="237" t="s">
        <v>595</v>
      </c>
      <c r="O460" s="225">
        <v>3</v>
      </c>
    </row>
    <row r="461" spans="1:80">
      <c r="A461" s="244"/>
      <c r="B461" s="245" t="s">
        <v>90</v>
      </c>
      <c r="C461" s="246" t="s">
        <v>192</v>
      </c>
      <c r="D461" s="247"/>
      <c r="E461" s="248"/>
      <c r="F461" s="249"/>
      <c r="G461" s="250">
        <f>SUM(G456:G460)</f>
        <v>0</v>
      </c>
      <c r="H461" s="251"/>
      <c r="I461" s="252">
        <f>SUM(I456:I460)</f>
        <v>0</v>
      </c>
      <c r="J461" s="251"/>
      <c r="K461" s="252">
        <f>SUM(K456:K460)</f>
        <v>0</v>
      </c>
      <c r="O461" s="225">
        <v>4</v>
      </c>
      <c r="BA461" s="253">
        <f>SUM(BA456:BA460)</f>
        <v>0</v>
      </c>
      <c r="BB461" s="253">
        <f>SUM(BB456:BB460)</f>
        <v>0</v>
      </c>
      <c r="BC461" s="253">
        <f>SUM(BC456:BC460)</f>
        <v>0</v>
      </c>
      <c r="BD461" s="253">
        <f>SUM(BD456:BD460)</f>
        <v>0</v>
      </c>
      <c r="BE461" s="253">
        <f>SUM(BE456:BE460)</f>
        <v>0</v>
      </c>
    </row>
    <row r="462" spans="1:80">
      <c r="A462" s="215" t="s">
        <v>87</v>
      </c>
      <c r="B462" s="216" t="s">
        <v>596</v>
      </c>
      <c r="C462" s="217" t="s">
        <v>597</v>
      </c>
      <c r="D462" s="218"/>
      <c r="E462" s="219"/>
      <c r="F462" s="219"/>
      <c r="G462" s="220"/>
      <c r="H462" s="221"/>
      <c r="I462" s="222"/>
      <c r="J462" s="223"/>
      <c r="K462" s="224"/>
      <c r="O462" s="225">
        <v>1</v>
      </c>
    </row>
    <row r="463" spans="1:80" ht="22.5">
      <c r="A463" s="226">
        <v>63</v>
      </c>
      <c r="B463" s="227" t="s">
        <v>599</v>
      </c>
      <c r="C463" s="228" t="s">
        <v>600</v>
      </c>
      <c r="D463" s="229" t="s">
        <v>96</v>
      </c>
      <c r="E463" s="230">
        <v>46.6</v>
      </c>
      <c r="F463" s="545"/>
      <c r="G463" s="231">
        <f>E463*F463</f>
        <v>0</v>
      </c>
      <c r="H463" s="232">
        <v>2.9999999999999997E-4</v>
      </c>
      <c r="I463" s="233">
        <f>E463*H463</f>
        <v>1.3979999999999999E-2</v>
      </c>
      <c r="J463" s="232">
        <v>0</v>
      </c>
      <c r="K463" s="233">
        <f>E463*J463</f>
        <v>0</v>
      </c>
      <c r="O463" s="225">
        <v>2</v>
      </c>
      <c r="AA463" s="198">
        <v>1</v>
      </c>
      <c r="AB463" s="198">
        <v>7</v>
      </c>
      <c r="AC463" s="198">
        <v>7</v>
      </c>
      <c r="AZ463" s="198">
        <v>2</v>
      </c>
      <c r="BA463" s="198">
        <f>IF(AZ463=1,G463,0)</f>
        <v>0</v>
      </c>
      <c r="BB463" s="198">
        <f>IF(AZ463=2,G463,0)</f>
        <v>0</v>
      </c>
      <c r="BC463" s="198">
        <f>IF(AZ463=3,G463,0)</f>
        <v>0</v>
      </c>
      <c r="BD463" s="198">
        <f>IF(AZ463=4,G463,0)</f>
        <v>0</v>
      </c>
      <c r="BE463" s="198">
        <f>IF(AZ463=5,G463,0)</f>
        <v>0</v>
      </c>
      <c r="CA463" s="225">
        <v>1</v>
      </c>
      <c r="CB463" s="225">
        <v>7</v>
      </c>
    </row>
    <row r="464" spans="1:80">
      <c r="A464" s="234"/>
      <c r="B464" s="238"/>
      <c r="C464" s="591" t="s">
        <v>228</v>
      </c>
      <c r="D464" s="592"/>
      <c r="E464" s="239">
        <v>0</v>
      </c>
      <c r="F464" s="240"/>
      <c r="G464" s="241"/>
      <c r="H464" s="242"/>
      <c r="I464" s="236"/>
      <c r="J464" s="243"/>
      <c r="K464" s="236"/>
      <c r="M464" s="237" t="s">
        <v>228</v>
      </c>
      <c r="O464" s="225"/>
    </row>
    <row r="465" spans="1:80">
      <c r="A465" s="234"/>
      <c r="B465" s="238"/>
      <c r="C465" s="591" t="s">
        <v>269</v>
      </c>
      <c r="D465" s="592"/>
      <c r="E465" s="239">
        <v>0</v>
      </c>
      <c r="F465" s="240"/>
      <c r="G465" s="241"/>
      <c r="H465" s="242"/>
      <c r="I465" s="236"/>
      <c r="J465" s="243"/>
      <c r="K465" s="236"/>
      <c r="M465" s="237" t="s">
        <v>269</v>
      </c>
      <c r="O465" s="225"/>
    </row>
    <row r="466" spans="1:80">
      <c r="A466" s="234"/>
      <c r="B466" s="238"/>
      <c r="C466" s="591" t="s">
        <v>601</v>
      </c>
      <c r="D466" s="592"/>
      <c r="E466" s="239">
        <v>46.6</v>
      </c>
      <c r="F466" s="240"/>
      <c r="G466" s="241"/>
      <c r="H466" s="242"/>
      <c r="I466" s="236"/>
      <c r="J466" s="243"/>
      <c r="K466" s="236"/>
      <c r="M466" s="237" t="s">
        <v>601</v>
      </c>
      <c r="O466" s="225"/>
    </row>
    <row r="467" spans="1:80" ht="22.5">
      <c r="A467" s="226">
        <v>64</v>
      </c>
      <c r="B467" s="227" t="s">
        <v>602</v>
      </c>
      <c r="C467" s="228" t="s">
        <v>603</v>
      </c>
      <c r="D467" s="229" t="s">
        <v>96</v>
      </c>
      <c r="E467" s="230">
        <v>234.59460000000001</v>
      </c>
      <c r="F467" s="545"/>
      <c r="G467" s="231">
        <f>E467*F467</f>
        <v>0</v>
      </c>
      <c r="H467" s="232">
        <v>5.1999999999999995E-4</v>
      </c>
      <c r="I467" s="233">
        <f>E467*H467</f>
        <v>0.121989192</v>
      </c>
      <c r="J467" s="232">
        <v>0</v>
      </c>
      <c r="K467" s="233">
        <f>E467*J467</f>
        <v>0</v>
      </c>
      <c r="O467" s="225">
        <v>2</v>
      </c>
      <c r="AA467" s="198">
        <v>1</v>
      </c>
      <c r="AB467" s="198">
        <v>7</v>
      </c>
      <c r="AC467" s="198">
        <v>7</v>
      </c>
      <c r="AZ467" s="198">
        <v>2</v>
      </c>
      <c r="BA467" s="198">
        <f>IF(AZ467=1,G467,0)</f>
        <v>0</v>
      </c>
      <c r="BB467" s="198">
        <f>IF(AZ467=2,G467,0)</f>
        <v>0</v>
      </c>
      <c r="BC467" s="198">
        <f>IF(AZ467=3,G467,0)</f>
        <v>0</v>
      </c>
      <c r="BD467" s="198">
        <f>IF(AZ467=4,G467,0)</f>
        <v>0</v>
      </c>
      <c r="BE467" s="198">
        <f>IF(AZ467=5,G467,0)</f>
        <v>0</v>
      </c>
      <c r="CA467" s="225">
        <v>1</v>
      </c>
      <c r="CB467" s="225">
        <v>7</v>
      </c>
    </row>
    <row r="468" spans="1:80">
      <c r="A468" s="234"/>
      <c r="B468" s="238"/>
      <c r="C468" s="591" t="s">
        <v>228</v>
      </c>
      <c r="D468" s="592"/>
      <c r="E468" s="239">
        <v>0</v>
      </c>
      <c r="F468" s="240"/>
      <c r="G468" s="241"/>
      <c r="H468" s="242"/>
      <c r="I468" s="236"/>
      <c r="J468" s="243"/>
      <c r="K468" s="236"/>
      <c r="M468" s="237" t="s">
        <v>228</v>
      </c>
      <c r="O468" s="225"/>
    </row>
    <row r="469" spans="1:80">
      <c r="A469" s="234"/>
      <c r="B469" s="238"/>
      <c r="C469" s="591" t="s">
        <v>269</v>
      </c>
      <c r="D469" s="592"/>
      <c r="E469" s="239">
        <v>0</v>
      </c>
      <c r="F469" s="240"/>
      <c r="G469" s="241"/>
      <c r="H469" s="242"/>
      <c r="I469" s="236"/>
      <c r="J469" s="243"/>
      <c r="K469" s="236"/>
      <c r="M469" s="237" t="s">
        <v>269</v>
      </c>
      <c r="O469" s="225"/>
    </row>
    <row r="470" spans="1:80">
      <c r="A470" s="234"/>
      <c r="B470" s="238"/>
      <c r="C470" s="591" t="s">
        <v>604</v>
      </c>
      <c r="D470" s="592"/>
      <c r="E470" s="239">
        <v>29.928000000000001</v>
      </c>
      <c r="F470" s="240"/>
      <c r="G470" s="241"/>
      <c r="H470" s="242"/>
      <c r="I470" s="236"/>
      <c r="J470" s="243"/>
      <c r="K470" s="236"/>
      <c r="M470" s="237" t="s">
        <v>604</v>
      </c>
      <c r="O470" s="225"/>
    </row>
    <row r="471" spans="1:80">
      <c r="A471" s="234"/>
      <c r="B471" s="238"/>
      <c r="C471" s="591" t="s">
        <v>605</v>
      </c>
      <c r="D471" s="592"/>
      <c r="E471" s="239">
        <v>204.66659999999999</v>
      </c>
      <c r="F471" s="240"/>
      <c r="G471" s="241"/>
      <c r="H471" s="242"/>
      <c r="I471" s="236"/>
      <c r="J471" s="243"/>
      <c r="K471" s="236"/>
      <c r="M471" s="237" t="s">
        <v>605</v>
      </c>
      <c r="O471" s="225"/>
    </row>
    <row r="472" spans="1:80" ht="22.5">
      <c r="A472" s="226">
        <v>65</v>
      </c>
      <c r="B472" s="227" t="s">
        <v>606</v>
      </c>
      <c r="C472" s="228" t="s">
        <v>607</v>
      </c>
      <c r="D472" s="229" t="s">
        <v>96</v>
      </c>
      <c r="E472" s="230">
        <v>46.6</v>
      </c>
      <c r="F472" s="545"/>
      <c r="G472" s="231">
        <f>E472*F472</f>
        <v>0</v>
      </c>
      <c r="H472" s="232">
        <v>1.1169999999999999E-2</v>
      </c>
      <c r="I472" s="233">
        <f>E472*H472</f>
        <v>0.52052200000000004</v>
      </c>
      <c r="J472" s="232">
        <v>0</v>
      </c>
      <c r="K472" s="233">
        <f>E472*J472</f>
        <v>0</v>
      </c>
      <c r="O472" s="225">
        <v>2</v>
      </c>
      <c r="AA472" s="198">
        <v>1</v>
      </c>
      <c r="AB472" s="198">
        <v>7</v>
      </c>
      <c r="AC472" s="198">
        <v>7</v>
      </c>
      <c r="AZ472" s="198">
        <v>2</v>
      </c>
      <c r="BA472" s="198">
        <f>IF(AZ472=1,G472,0)</f>
        <v>0</v>
      </c>
      <c r="BB472" s="198">
        <f>IF(AZ472=2,G472,0)</f>
        <v>0</v>
      </c>
      <c r="BC472" s="198">
        <f>IF(AZ472=3,G472,0)</f>
        <v>0</v>
      </c>
      <c r="BD472" s="198">
        <f>IF(AZ472=4,G472,0)</f>
        <v>0</v>
      </c>
      <c r="BE472" s="198">
        <f>IF(AZ472=5,G472,0)</f>
        <v>0</v>
      </c>
      <c r="CA472" s="225">
        <v>1</v>
      </c>
      <c r="CB472" s="225">
        <v>7</v>
      </c>
    </row>
    <row r="473" spans="1:80">
      <c r="A473" s="234"/>
      <c r="B473" s="238"/>
      <c r="C473" s="591" t="s">
        <v>228</v>
      </c>
      <c r="D473" s="592"/>
      <c r="E473" s="239">
        <v>0</v>
      </c>
      <c r="F473" s="240"/>
      <c r="G473" s="241"/>
      <c r="H473" s="242"/>
      <c r="I473" s="236"/>
      <c r="J473" s="243"/>
      <c r="K473" s="236"/>
      <c r="M473" s="237" t="s">
        <v>228</v>
      </c>
      <c r="O473" s="225"/>
    </row>
    <row r="474" spans="1:80">
      <c r="A474" s="234"/>
      <c r="B474" s="238"/>
      <c r="C474" s="591" t="s">
        <v>269</v>
      </c>
      <c r="D474" s="592"/>
      <c r="E474" s="239">
        <v>0</v>
      </c>
      <c r="F474" s="240"/>
      <c r="G474" s="241"/>
      <c r="H474" s="242"/>
      <c r="I474" s="236"/>
      <c r="J474" s="243"/>
      <c r="K474" s="236"/>
      <c r="M474" s="237" t="s">
        <v>269</v>
      </c>
      <c r="O474" s="225"/>
    </row>
    <row r="475" spans="1:80">
      <c r="A475" s="234"/>
      <c r="B475" s="238"/>
      <c r="C475" s="591" t="s">
        <v>601</v>
      </c>
      <c r="D475" s="592"/>
      <c r="E475" s="239">
        <v>46.6</v>
      </c>
      <c r="F475" s="240"/>
      <c r="G475" s="241"/>
      <c r="H475" s="242"/>
      <c r="I475" s="236"/>
      <c r="J475" s="243"/>
      <c r="K475" s="236"/>
      <c r="M475" s="237" t="s">
        <v>601</v>
      </c>
      <c r="O475" s="225"/>
    </row>
    <row r="476" spans="1:80" ht="22.5">
      <c r="A476" s="226">
        <v>66</v>
      </c>
      <c r="B476" s="227" t="s">
        <v>608</v>
      </c>
      <c r="C476" s="228" t="s">
        <v>609</v>
      </c>
      <c r="D476" s="229" t="s">
        <v>96</v>
      </c>
      <c r="E476" s="230">
        <v>234.59460000000001</v>
      </c>
      <c r="F476" s="545"/>
      <c r="G476" s="231">
        <f>E476*F476</f>
        <v>0</v>
      </c>
      <c r="H476" s="232">
        <v>1.179E-2</v>
      </c>
      <c r="I476" s="233">
        <f>E476*H476</f>
        <v>2.7658703340000002</v>
      </c>
      <c r="J476" s="232">
        <v>0</v>
      </c>
      <c r="K476" s="233">
        <f>E476*J476</f>
        <v>0</v>
      </c>
      <c r="O476" s="225">
        <v>2</v>
      </c>
      <c r="AA476" s="198">
        <v>1</v>
      </c>
      <c r="AB476" s="198">
        <v>7</v>
      </c>
      <c r="AC476" s="198">
        <v>7</v>
      </c>
      <c r="AZ476" s="198">
        <v>2</v>
      </c>
      <c r="BA476" s="198">
        <f>IF(AZ476=1,G476,0)</f>
        <v>0</v>
      </c>
      <c r="BB476" s="198">
        <f>IF(AZ476=2,G476,0)</f>
        <v>0</v>
      </c>
      <c r="BC476" s="198">
        <f>IF(AZ476=3,G476,0)</f>
        <v>0</v>
      </c>
      <c r="BD476" s="198">
        <f>IF(AZ476=4,G476,0)</f>
        <v>0</v>
      </c>
      <c r="BE476" s="198">
        <f>IF(AZ476=5,G476,0)</f>
        <v>0</v>
      </c>
      <c r="CA476" s="225">
        <v>1</v>
      </c>
      <c r="CB476" s="225">
        <v>7</v>
      </c>
    </row>
    <row r="477" spans="1:80">
      <c r="A477" s="234"/>
      <c r="B477" s="238"/>
      <c r="C477" s="591" t="s">
        <v>228</v>
      </c>
      <c r="D477" s="592"/>
      <c r="E477" s="239">
        <v>0</v>
      </c>
      <c r="F477" s="240"/>
      <c r="G477" s="241"/>
      <c r="H477" s="242"/>
      <c r="I477" s="236"/>
      <c r="J477" s="243"/>
      <c r="K477" s="236"/>
      <c r="M477" s="237" t="s">
        <v>228</v>
      </c>
      <c r="O477" s="225"/>
    </row>
    <row r="478" spans="1:80">
      <c r="A478" s="234"/>
      <c r="B478" s="238"/>
      <c r="C478" s="591" t="s">
        <v>269</v>
      </c>
      <c r="D478" s="592"/>
      <c r="E478" s="239">
        <v>0</v>
      </c>
      <c r="F478" s="240"/>
      <c r="G478" s="241"/>
      <c r="H478" s="242"/>
      <c r="I478" s="236"/>
      <c r="J478" s="243"/>
      <c r="K478" s="236"/>
      <c r="M478" s="237" t="s">
        <v>269</v>
      </c>
      <c r="O478" s="225"/>
    </row>
    <row r="479" spans="1:80">
      <c r="A479" s="234"/>
      <c r="B479" s="238"/>
      <c r="C479" s="591" t="s">
        <v>604</v>
      </c>
      <c r="D479" s="592"/>
      <c r="E479" s="239">
        <v>29.928000000000001</v>
      </c>
      <c r="F479" s="240"/>
      <c r="G479" s="241"/>
      <c r="H479" s="242"/>
      <c r="I479" s="236"/>
      <c r="J479" s="243"/>
      <c r="K479" s="236"/>
      <c r="M479" s="237" t="s">
        <v>604</v>
      </c>
      <c r="O479" s="225"/>
    </row>
    <row r="480" spans="1:80">
      <c r="A480" s="234"/>
      <c r="B480" s="238"/>
      <c r="C480" s="591" t="s">
        <v>605</v>
      </c>
      <c r="D480" s="592"/>
      <c r="E480" s="239">
        <v>204.66659999999999</v>
      </c>
      <c r="F480" s="240"/>
      <c r="G480" s="241"/>
      <c r="H480" s="242"/>
      <c r="I480" s="236"/>
      <c r="J480" s="243"/>
      <c r="K480" s="236"/>
      <c r="M480" s="237" t="s">
        <v>605</v>
      </c>
      <c r="O480" s="225"/>
    </row>
    <row r="481" spans="1:80" ht="22.5">
      <c r="A481" s="226">
        <v>67</v>
      </c>
      <c r="B481" s="227" t="s">
        <v>610</v>
      </c>
      <c r="C481" s="228" t="s">
        <v>611</v>
      </c>
      <c r="D481" s="229" t="s">
        <v>96</v>
      </c>
      <c r="E481" s="230">
        <v>2261</v>
      </c>
      <c r="F481" s="545"/>
      <c r="G481" s="231">
        <f>E481*F481</f>
        <v>0</v>
      </c>
      <c r="H481" s="232">
        <v>1.08E-3</v>
      </c>
      <c r="I481" s="233">
        <f>E481*H481</f>
        <v>2.4418799999999998</v>
      </c>
      <c r="J481" s="232">
        <v>0</v>
      </c>
      <c r="K481" s="233">
        <f>E481*J481</f>
        <v>0</v>
      </c>
      <c r="O481" s="225">
        <v>2</v>
      </c>
      <c r="AA481" s="198">
        <v>1</v>
      </c>
      <c r="AB481" s="198">
        <v>7</v>
      </c>
      <c r="AC481" s="198">
        <v>7</v>
      </c>
      <c r="AZ481" s="198">
        <v>2</v>
      </c>
      <c r="BA481" s="198">
        <f>IF(AZ481=1,G481,0)</f>
        <v>0</v>
      </c>
      <c r="BB481" s="198">
        <f>IF(AZ481=2,G481,0)</f>
        <v>0</v>
      </c>
      <c r="BC481" s="198">
        <f>IF(AZ481=3,G481,0)</f>
        <v>0</v>
      </c>
      <c r="BD481" s="198">
        <f>IF(AZ481=4,G481,0)</f>
        <v>0</v>
      </c>
      <c r="BE481" s="198">
        <f>IF(AZ481=5,G481,0)</f>
        <v>0</v>
      </c>
      <c r="CA481" s="225">
        <v>1</v>
      </c>
      <c r="CB481" s="225">
        <v>7</v>
      </c>
    </row>
    <row r="482" spans="1:80" ht="22.5">
      <c r="A482" s="234"/>
      <c r="B482" s="235"/>
      <c r="C482" s="593" t="s">
        <v>612</v>
      </c>
      <c r="D482" s="594"/>
      <c r="E482" s="594"/>
      <c r="F482" s="594"/>
      <c r="G482" s="595"/>
      <c r="I482" s="236"/>
      <c r="K482" s="236"/>
      <c r="L482" s="237" t="s">
        <v>612</v>
      </c>
      <c r="O482" s="225">
        <v>3</v>
      </c>
    </row>
    <row r="483" spans="1:80">
      <c r="A483" s="234"/>
      <c r="B483" s="238"/>
      <c r="C483" s="591" t="s">
        <v>228</v>
      </c>
      <c r="D483" s="592"/>
      <c r="E483" s="239">
        <v>0</v>
      </c>
      <c r="F483" s="240"/>
      <c r="G483" s="241"/>
      <c r="H483" s="242"/>
      <c r="I483" s="236"/>
      <c r="J483" s="243"/>
      <c r="K483" s="236"/>
      <c r="M483" s="237" t="s">
        <v>228</v>
      </c>
      <c r="O483" s="225"/>
    </row>
    <row r="484" spans="1:80">
      <c r="A484" s="234"/>
      <c r="B484" s="238"/>
      <c r="C484" s="591" t="s">
        <v>229</v>
      </c>
      <c r="D484" s="592"/>
      <c r="E484" s="239">
        <v>0</v>
      </c>
      <c r="F484" s="240"/>
      <c r="G484" s="241"/>
      <c r="H484" s="242"/>
      <c r="I484" s="236"/>
      <c r="J484" s="243"/>
      <c r="K484" s="236"/>
      <c r="M484" s="237" t="s">
        <v>229</v>
      </c>
      <c r="O484" s="225"/>
    </row>
    <row r="485" spans="1:80">
      <c r="A485" s="234"/>
      <c r="B485" s="238"/>
      <c r="C485" s="591" t="s">
        <v>491</v>
      </c>
      <c r="D485" s="592"/>
      <c r="E485" s="239">
        <v>2470</v>
      </c>
      <c r="F485" s="240"/>
      <c r="G485" s="241"/>
      <c r="H485" s="242"/>
      <c r="I485" s="236"/>
      <c r="J485" s="243"/>
      <c r="K485" s="236"/>
      <c r="M485" s="237" t="s">
        <v>491</v>
      </c>
      <c r="O485" s="225"/>
    </row>
    <row r="486" spans="1:80">
      <c r="A486" s="234"/>
      <c r="B486" s="238"/>
      <c r="C486" s="591" t="s">
        <v>492</v>
      </c>
      <c r="D486" s="592"/>
      <c r="E486" s="239">
        <v>-209</v>
      </c>
      <c r="F486" s="240"/>
      <c r="G486" s="241"/>
      <c r="H486" s="242"/>
      <c r="I486" s="236"/>
      <c r="J486" s="243"/>
      <c r="K486" s="236"/>
      <c r="M486" s="237" t="s">
        <v>492</v>
      </c>
      <c r="O486" s="225"/>
    </row>
    <row r="487" spans="1:80" ht="22.5">
      <c r="A487" s="226">
        <v>68</v>
      </c>
      <c r="B487" s="227" t="s">
        <v>613</v>
      </c>
      <c r="C487" s="228" t="s">
        <v>614</v>
      </c>
      <c r="D487" s="229" t="s">
        <v>96</v>
      </c>
      <c r="E487" s="230">
        <v>2261</v>
      </c>
      <c r="F487" s="545"/>
      <c r="G487" s="231">
        <f>E487*F487</f>
        <v>0</v>
      </c>
      <c r="H487" s="232">
        <v>3.2000000000000003E-4</v>
      </c>
      <c r="I487" s="233">
        <f>E487*H487</f>
        <v>0.72352000000000005</v>
      </c>
      <c r="J487" s="232">
        <v>0</v>
      </c>
      <c r="K487" s="233">
        <f>E487*J487</f>
        <v>0</v>
      </c>
      <c r="O487" s="225">
        <v>2</v>
      </c>
      <c r="AA487" s="198">
        <v>1</v>
      </c>
      <c r="AB487" s="198">
        <v>7</v>
      </c>
      <c r="AC487" s="198">
        <v>7</v>
      </c>
      <c r="AZ487" s="198">
        <v>2</v>
      </c>
      <c r="BA487" s="198">
        <f>IF(AZ487=1,G487,0)</f>
        <v>0</v>
      </c>
      <c r="BB487" s="198">
        <f>IF(AZ487=2,G487,0)</f>
        <v>0</v>
      </c>
      <c r="BC487" s="198">
        <f>IF(AZ487=3,G487,0)</f>
        <v>0</v>
      </c>
      <c r="BD487" s="198">
        <f>IF(AZ487=4,G487,0)</f>
        <v>0</v>
      </c>
      <c r="BE487" s="198">
        <f>IF(AZ487=5,G487,0)</f>
        <v>0</v>
      </c>
      <c r="CA487" s="225">
        <v>1</v>
      </c>
      <c r="CB487" s="225">
        <v>7</v>
      </c>
    </row>
    <row r="488" spans="1:80">
      <c r="A488" s="234"/>
      <c r="B488" s="238"/>
      <c r="C488" s="591" t="s">
        <v>228</v>
      </c>
      <c r="D488" s="592"/>
      <c r="E488" s="239">
        <v>0</v>
      </c>
      <c r="F488" s="240"/>
      <c r="G488" s="241"/>
      <c r="H488" s="242"/>
      <c r="I488" s="236"/>
      <c r="J488" s="243"/>
      <c r="K488" s="236"/>
      <c r="M488" s="237" t="s">
        <v>228</v>
      </c>
      <c r="O488" s="225"/>
    </row>
    <row r="489" spans="1:80">
      <c r="A489" s="234"/>
      <c r="B489" s="238"/>
      <c r="C489" s="591" t="s">
        <v>229</v>
      </c>
      <c r="D489" s="592"/>
      <c r="E489" s="239">
        <v>0</v>
      </c>
      <c r="F489" s="240"/>
      <c r="G489" s="241"/>
      <c r="H489" s="242"/>
      <c r="I489" s="236"/>
      <c r="J489" s="243"/>
      <c r="K489" s="236"/>
      <c r="M489" s="237" t="s">
        <v>229</v>
      </c>
      <c r="O489" s="225"/>
    </row>
    <row r="490" spans="1:80">
      <c r="A490" s="234"/>
      <c r="B490" s="238"/>
      <c r="C490" s="591" t="s">
        <v>491</v>
      </c>
      <c r="D490" s="592"/>
      <c r="E490" s="239">
        <v>2470</v>
      </c>
      <c r="F490" s="240"/>
      <c r="G490" s="241"/>
      <c r="H490" s="242"/>
      <c r="I490" s="236"/>
      <c r="J490" s="243"/>
      <c r="K490" s="236"/>
      <c r="M490" s="237" t="s">
        <v>491</v>
      </c>
      <c r="O490" s="225"/>
    </row>
    <row r="491" spans="1:80">
      <c r="A491" s="234"/>
      <c r="B491" s="238"/>
      <c r="C491" s="591" t="s">
        <v>492</v>
      </c>
      <c r="D491" s="592"/>
      <c r="E491" s="239">
        <v>-209</v>
      </c>
      <c r="F491" s="240"/>
      <c r="G491" s="241"/>
      <c r="H491" s="242"/>
      <c r="I491" s="236"/>
      <c r="J491" s="243"/>
      <c r="K491" s="236"/>
      <c r="M491" s="237" t="s">
        <v>492</v>
      </c>
      <c r="O491" s="225"/>
    </row>
    <row r="492" spans="1:80" ht="22.5">
      <c r="A492" s="226">
        <v>69</v>
      </c>
      <c r="B492" s="227" t="s">
        <v>615</v>
      </c>
      <c r="C492" s="228" t="s">
        <v>616</v>
      </c>
      <c r="D492" s="229" t="s">
        <v>96</v>
      </c>
      <c r="E492" s="230">
        <v>46.6</v>
      </c>
      <c r="F492" s="545"/>
      <c r="G492" s="231">
        <f>E492*F492</f>
        <v>0</v>
      </c>
      <c r="H492" s="232">
        <v>3.2000000000000003E-4</v>
      </c>
      <c r="I492" s="233">
        <f>E492*H492</f>
        <v>1.4912000000000002E-2</v>
      </c>
      <c r="J492" s="232">
        <v>0</v>
      </c>
      <c r="K492" s="233">
        <f>E492*J492</f>
        <v>0</v>
      </c>
      <c r="O492" s="225">
        <v>2</v>
      </c>
      <c r="AA492" s="198">
        <v>1</v>
      </c>
      <c r="AB492" s="198">
        <v>7</v>
      </c>
      <c r="AC492" s="198">
        <v>7</v>
      </c>
      <c r="AZ492" s="198">
        <v>2</v>
      </c>
      <c r="BA492" s="198">
        <f>IF(AZ492=1,G492,0)</f>
        <v>0</v>
      </c>
      <c r="BB492" s="198">
        <f>IF(AZ492=2,G492,0)</f>
        <v>0</v>
      </c>
      <c r="BC492" s="198">
        <f>IF(AZ492=3,G492,0)</f>
        <v>0</v>
      </c>
      <c r="BD492" s="198">
        <f>IF(AZ492=4,G492,0)</f>
        <v>0</v>
      </c>
      <c r="BE492" s="198">
        <f>IF(AZ492=5,G492,0)</f>
        <v>0</v>
      </c>
      <c r="CA492" s="225">
        <v>1</v>
      </c>
      <c r="CB492" s="225">
        <v>7</v>
      </c>
    </row>
    <row r="493" spans="1:80">
      <c r="A493" s="234"/>
      <c r="B493" s="238"/>
      <c r="C493" s="591" t="s">
        <v>228</v>
      </c>
      <c r="D493" s="592"/>
      <c r="E493" s="239">
        <v>0</v>
      </c>
      <c r="F493" s="240"/>
      <c r="G493" s="241"/>
      <c r="H493" s="242"/>
      <c r="I493" s="236"/>
      <c r="J493" s="243"/>
      <c r="K493" s="236"/>
      <c r="M493" s="237" t="s">
        <v>228</v>
      </c>
      <c r="O493" s="225"/>
    </row>
    <row r="494" spans="1:80">
      <c r="A494" s="234"/>
      <c r="B494" s="238"/>
      <c r="C494" s="591" t="s">
        <v>269</v>
      </c>
      <c r="D494" s="592"/>
      <c r="E494" s="239">
        <v>0</v>
      </c>
      <c r="F494" s="240"/>
      <c r="G494" s="241"/>
      <c r="H494" s="242"/>
      <c r="I494" s="236"/>
      <c r="J494" s="243"/>
      <c r="K494" s="236"/>
      <c r="M494" s="237" t="s">
        <v>269</v>
      </c>
      <c r="O494" s="225"/>
    </row>
    <row r="495" spans="1:80">
      <c r="A495" s="234"/>
      <c r="B495" s="238"/>
      <c r="C495" s="591" t="s">
        <v>601</v>
      </c>
      <c r="D495" s="592"/>
      <c r="E495" s="239">
        <v>46.6</v>
      </c>
      <c r="F495" s="240"/>
      <c r="G495" s="241"/>
      <c r="H495" s="242"/>
      <c r="I495" s="236"/>
      <c r="J495" s="243"/>
      <c r="K495" s="236"/>
      <c r="M495" s="237" t="s">
        <v>601</v>
      </c>
      <c r="O495" s="225"/>
    </row>
    <row r="496" spans="1:80" ht="22.5">
      <c r="A496" s="226">
        <v>70</v>
      </c>
      <c r="B496" s="227" t="s">
        <v>617</v>
      </c>
      <c r="C496" s="228" t="s">
        <v>618</v>
      </c>
      <c r="D496" s="229" t="s">
        <v>96</v>
      </c>
      <c r="E496" s="230">
        <v>234.59460000000001</v>
      </c>
      <c r="F496" s="545"/>
      <c r="G496" s="231">
        <f>E496*F496</f>
        <v>0</v>
      </c>
      <c r="H496" s="232">
        <v>5.1999999999999995E-4</v>
      </c>
      <c r="I496" s="233">
        <f>E496*H496</f>
        <v>0.121989192</v>
      </c>
      <c r="J496" s="232">
        <v>0</v>
      </c>
      <c r="K496" s="233">
        <f>E496*J496</f>
        <v>0</v>
      </c>
      <c r="O496" s="225">
        <v>2</v>
      </c>
      <c r="AA496" s="198">
        <v>1</v>
      </c>
      <c r="AB496" s="198">
        <v>7</v>
      </c>
      <c r="AC496" s="198">
        <v>7</v>
      </c>
      <c r="AZ496" s="198">
        <v>2</v>
      </c>
      <c r="BA496" s="198">
        <f>IF(AZ496=1,G496,0)</f>
        <v>0</v>
      </c>
      <c r="BB496" s="198">
        <f>IF(AZ496=2,G496,0)</f>
        <v>0</v>
      </c>
      <c r="BC496" s="198">
        <f>IF(AZ496=3,G496,0)</f>
        <v>0</v>
      </c>
      <c r="BD496" s="198">
        <f>IF(AZ496=4,G496,0)</f>
        <v>0</v>
      </c>
      <c r="BE496" s="198">
        <f>IF(AZ496=5,G496,0)</f>
        <v>0</v>
      </c>
      <c r="CA496" s="225">
        <v>1</v>
      </c>
      <c r="CB496" s="225">
        <v>7</v>
      </c>
    </row>
    <row r="497" spans="1:80">
      <c r="A497" s="234"/>
      <c r="B497" s="238"/>
      <c r="C497" s="591" t="s">
        <v>228</v>
      </c>
      <c r="D497" s="592"/>
      <c r="E497" s="239">
        <v>0</v>
      </c>
      <c r="F497" s="240"/>
      <c r="G497" s="241"/>
      <c r="H497" s="242"/>
      <c r="I497" s="236"/>
      <c r="J497" s="243"/>
      <c r="K497" s="236"/>
      <c r="M497" s="237" t="s">
        <v>228</v>
      </c>
      <c r="O497" s="225"/>
    </row>
    <row r="498" spans="1:80">
      <c r="A498" s="234"/>
      <c r="B498" s="238"/>
      <c r="C498" s="591" t="s">
        <v>269</v>
      </c>
      <c r="D498" s="592"/>
      <c r="E498" s="239">
        <v>0</v>
      </c>
      <c r="F498" s="240"/>
      <c r="G498" s="241"/>
      <c r="H498" s="242"/>
      <c r="I498" s="236"/>
      <c r="J498" s="243"/>
      <c r="K498" s="236"/>
      <c r="M498" s="237" t="s">
        <v>269</v>
      </c>
      <c r="O498" s="225"/>
    </row>
    <row r="499" spans="1:80">
      <c r="A499" s="234"/>
      <c r="B499" s="238"/>
      <c r="C499" s="591" t="s">
        <v>604</v>
      </c>
      <c r="D499" s="592"/>
      <c r="E499" s="239">
        <v>29.928000000000001</v>
      </c>
      <c r="F499" s="240"/>
      <c r="G499" s="241"/>
      <c r="H499" s="242"/>
      <c r="I499" s="236"/>
      <c r="J499" s="243"/>
      <c r="K499" s="236"/>
      <c r="M499" s="237" t="s">
        <v>604</v>
      </c>
      <c r="O499" s="225"/>
    </row>
    <row r="500" spans="1:80">
      <c r="A500" s="234"/>
      <c r="B500" s="238"/>
      <c r="C500" s="591" t="s">
        <v>605</v>
      </c>
      <c r="D500" s="592"/>
      <c r="E500" s="239">
        <v>204.66659999999999</v>
      </c>
      <c r="F500" s="240"/>
      <c r="G500" s="241"/>
      <c r="H500" s="242"/>
      <c r="I500" s="236"/>
      <c r="J500" s="243"/>
      <c r="K500" s="236"/>
      <c r="M500" s="237" t="s">
        <v>605</v>
      </c>
      <c r="O500" s="225"/>
    </row>
    <row r="501" spans="1:80">
      <c r="A501" s="226">
        <v>71</v>
      </c>
      <c r="B501" s="227" t="s">
        <v>619</v>
      </c>
      <c r="C501" s="228" t="s">
        <v>620</v>
      </c>
      <c r="D501" s="229" t="s">
        <v>195</v>
      </c>
      <c r="E501" s="230">
        <v>6.7246627180000003</v>
      </c>
      <c r="F501" s="545"/>
      <c r="G501" s="231">
        <f>E501*F501</f>
        <v>0</v>
      </c>
      <c r="H501" s="232">
        <v>0</v>
      </c>
      <c r="I501" s="233">
        <f>E501*H501</f>
        <v>0</v>
      </c>
      <c r="J501" s="232"/>
      <c r="K501" s="233">
        <f>E501*J501</f>
        <v>0</v>
      </c>
      <c r="O501" s="225">
        <v>2</v>
      </c>
      <c r="AA501" s="198">
        <v>7</v>
      </c>
      <c r="AB501" s="198">
        <v>1001</v>
      </c>
      <c r="AC501" s="198">
        <v>5</v>
      </c>
      <c r="AZ501" s="198">
        <v>2</v>
      </c>
      <c r="BA501" s="198">
        <f>IF(AZ501=1,G501,0)</f>
        <v>0</v>
      </c>
      <c r="BB501" s="198">
        <f>IF(AZ501=2,G501,0)</f>
        <v>0</v>
      </c>
      <c r="BC501" s="198">
        <f>IF(AZ501=3,G501,0)</f>
        <v>0</v>
      </c>
      <c r="BD501" s="198">
        <f>IF(AZ501=4,G501,0)</f>
        <v>0</v>
      </c>
      <c r="BE501" s="198">
        <f>IF(AZ501=5,G501,0)</f>
        <v>0</v>
      </c>
      <c r="CA501" s="225">
        <v>7</v>
      </c>
      <c r="CB501" s="225">
        <v>1001</v>
      </c>
    </row>
    <row r="502" spans="1:80">
      <c r="A502" s="244"/>
      <c r="B502" s="245" t="s">
        <v>90</v>
      </c>
      <c r="C502" s="246" t="s">
        <v>598</v>
      </c>
      <c r="D502" s="247"/>
      <c r="E502" s="248"/>
      <c r="F502" s="249"/>
      <c r="G502" s="250">
        <f>SUM(G462:G501)</f>
        <v>0</v>
      </c>
      <c r="H502" s="251"/>
      <c r="I502" s="252">
        <f>SUM(I462:I501)</f>
        <v>6.7246627180000003</v>
      </c>
      <c r="J502" s="251"/>
      <c r="K502" s="252">
        <f>SUM(K462:K501)</f>
        <v>0</v>
      </c>
      <c r="O502" s="225">
        <v>4</v>
      </c>
      <c r="BA502" s="253">
        <f>SUM(BA462:BA501)</f>
        <v>0</v>
      </c>
      <c r="BB502" s="253">
        <f>SUM(BB462:BB501)</f>
        <v>0</v>
      </c>
      <c r="BC502" s="253">
        <f>SUM(BC462:BC501)</f>
        <v>0</v>
      </c>
      <c r="BD502" s="253">
        <f>SUM(BD462:BD501)</f>
        <v>0</v>
      </c>
      <c r="BE502" s="253">
        <f>SUM(BE462:BE501)</f>
        <v>0</v>
      </c>
    </row>
    <row r="503" spans="1:80">
      <c r="A503" s="215" t="s">
        <v>87</v>
      </c>
      <c r="B503" s="216" t="s">
        <v>621</v>
      </c>
      <c r="C503" s="217" t="s">
        <v>622</v>
      </c>
      <c r="D503" s="218"/>
      <c r="E503" s="219"/>
      <c r="F503" s="219"/>
      <c r="G503" s="220"/>
      <c r="H503" s="221"/>
      <c r="I503" s="222"/>
      <c r="J503" s="223"/>
      <c r="K503" s="224"/>
      <c r="O503" s="225">
        <v>1</v>
      </c>
    </row>
    <row r="504" spans="1:80" ht="22.5">
      <c r="A504" s="226">
        <v>72</v>
      </c>
      <c r="B504" s="227" t="s">
        <v>624</v>
      </c>
      <c r="C504" s="228" t="s">
        <v>625</v>
      </c>
      <c r="D504" s="229" t="s">
        <v>96</v>
      </c>
      <c r="E504" s="230">
        <v>19.25</v>
      </c>
      <c r="F504" s="545"/>
      <c r="G504" s="231">
        <f>E504*F504</f>
        <v>0</v>
      </c>
      <c r="H504" s="232">
        <v>2.6100000000000002E-2</v>
      </c>
      <c r="I504" s="233">
        <f>E504*H504</f>
        <v>0.50242500000000001</v>
      </c>
      <c r="J504" s="232">
        <v>0</v>
      </c>
      <c r="K504" s="233">
        <f>E504*J504</f>
        <v>0</v>
      </c>
      <c r="O504" s="225">
        <v>2</v>
      </c>
      <c r="AA504" s="198">
        <v>1</v>
      </c>
      <c r="AB504" s="198">
        <v>7</v>
      </c>
      <c r="AC504" s="198">
        <v>7</v>
      </c>
      <c r="AZ504" s="198">
        <v>2</v>
      </c>
      <c r="BA504" s="198">
        <f>IF(AZ504=1,G504,0)</f>
        <v>0</v>
      </c>
      <c r="BB504" s="198">
        <f>IF(AZ504=2,G504,0)</f>
        <v>0</v>
      </c>
      <c r="BC504" s="198">
        <f>IF(AZ504=3,G504,0)</f>
        <v>0</v>
      </c>
      <c r="BD504" s="198">
        <f>IF(AZ504=4,G504,0)</f>
        <v>0</v>
      </c>
      <c r="BE504" s="198">
        <f>IF(AZ504=5,G504,0)</f>
        <v>0</v>
      </c>
      <c r="CA504" s="225">
        <v>1</v>
      </c>
      <c r="CB504" s="225">
        <v>7</v>
      </c>
    </row>
    <row r="505" spans="1:80">
      <c r="A505" s="226">
        <v>73</v>
      </c>
      <c r="B505" s="227" t="s">
        <v>626</v>
      </c>
      <c r="C505" s="228" t="s">
        <v>627</v>
      </c>
      <c r="D505" s="229" t="s">
        <v>195</v>
      </c>
      <c r="E505" s="230">
        <v>0.50242500000000001</v>
      </c>
      <c r="F505" s="545"/>
      <c r="G505" s="231">
        <f>E505*F505</f>
        <v>0</v>
      </c>
      <c r="H505" s="232">
        <v>0</v>
      </c>
      <c r="I505" s="233">
        <f>E505*H505</f>
        <v>0</v>
      </c>
      <c r="J505" s="232"/>
      <c r="K505" s="233">
        <f>E505*J505</f>
        <v>0</v>
      </c>
      <c r="O505" s="225">
        <v>2</v>
      </c>
      <c r="AA505" s="198">
        <v>7</v>
      </c>
      <c r="AB505" s="198">
        <v>1001</v>
      </c>
      <c r="AC505" s="198">
        <v>5</v>
      </c>
      <c r="AZ505" s="198">
        <v>2</v>
      </c>
      <c r="BA505" s="198">
        <f>IF(AZ505=1,G505,0)</f>
        <v>0</v>
      </c>
      <c r="BB505" s="198">
        <f>IF(AZ505=2,G505,0)</f>
        <v>0</v>
      </c>
      <c r="BC505" s="198">
        <f>IF(AZ505=3,G505,0)</f>
        <v>0</v>
      </c>
      <c r="BD505" s="198">
        <f>IF(AZ505=4,G505,0)</f>
        <v>0</v>
      </c>
      <c r="BE505" s="198">
        <f>IF(AZ505=5,G505,0)</f>
        <v>0</v>
      </c>
      <c r="CA505" s="225">
        <v>7</v>
      </c>
      <c r="CB505" s="225">
        <v>1001</v>
      </c>
    </row>
    <row r="506" spans="1:80">
      <c r="A506" s="244"/>
      <c r="B506" s="245" t="s">
        <v>90</v>
      </c>
      <c r="C506" s="246" t="s">
        <v>623</v>
      </c>
      <c r="D506" s="247"/>
      <c r="E506" s="248"/>
      <c r="F506" s="249"/>
      <c r="G506" s="250">
        <f>SUM(G503:G505)</f>
        <v>0</v>
      </c>
      <c r="H506" s="251"/>
      <c r="I506" s="252">
        <f>SUM(I503:I505)</f>
        <v>0.50242500000000001</v>
      </c>
      <c r="J506" s="251"/>
      <c r="K506" s="252">
        <f>SUM(K503:K505)</f>
        <v>0</v>
      </c>
      <c r="O506" s="225">
        <v>4</v>
      </c>
      <c r="BA506" s="253">
        <f>SUM(BA503:BA505)</f>
        <v>0</v>
      </c>
      <c r="BB506" s="253">
        <f>SUM(BB503:BB505)</f>
        <v>0</v>
      </c>
      <c r="BC506" s="253">
        <f>SUM(BC503:BC505)</f>
        <v>0</v>
      </c>
      <c r="BD506" s="253">
        <f>SUM(BD503:BD505)</f>
        <v>0</v>
      </c>
      <c r="BE506" s="253">
        <f>SUM(BE503:BE505)</f>
        <v>0</v>
      </c>
    </row>
    <row r="507" spans="1:80">
      <c r="A507" s="215" t="s">
        <v>87</v>
      </c>
      <c r="B507" s="216" t="s">
        <v>628</v>
      </c>
      <c r="C507" s="217" t="s">
        <v>629</v>
      </c>
      <c r="D507" s="218"/>
      <c r="E507" s="219"/>
      <c r="F507" s="219"/>
      <c r="G507" s="220"/>
      <c r="H507" s="221"/>
      <c r="I507" s="222"/>
      <c r="J507" s="223"/>
      <c r="K507" s="224"/>
      <c r="O507" s="225">
        <v>1</v>
      </c>
    </row>
    <row r="508" spans="1:80" ht="22.5">
      <c r="A508" s="226">
        <v>74</v>
      </c>
      <c r="B508" s="227" t="s">
        <v>631</v>
      </c>
      <c r="C508" s="228" t="s">
        <v>632</v>
      </c>
      <c r="D508" s="229" t="s">
        <v>107</v>
      </c>
      <c r="E508" s="230">
        <v>1</v>
      </c>
      <c r="F508" s="545"/>
      <c r="G508" s="231">
        <f>E508*F508</f>
        <v>0</v>
      </c>
      <c r="H508" s="232">
        <v>3.5999999999999999E-3</v>
      </c>
      <c r="I508" s="233">
        <f>E508*H508</f>
        <v>3.5999999999999999E-3</v>
      </c>
      <c r="J508" s="232">
        <v>0</v>
      </c>
      <c r="K508" s="233">
        <f>E508*J508</f>
        <v>0</v>
      </c>
      <c r="O508" s="225">
        <v>2</v>
      </c>
      <c r="AA508" s="198">
        <v>1</v>
      </c>
      <c r="AB508" s="198">
        <v>7</v>
      </c>
      <c r="AC508" s="198">
        <v>7</v>
      </c>
      <c r="AZ508" s="198">
        <v>2</v>
      </c>
      <c r="BA508" s="198">
        <f>IF(AZ508=1,G508,0)</f>
        <v>0</v>
      </c>
      <c r="BB508" s="198">
        <f>IF(AZ508=2,G508,0)</f>
        <v>0</v>
      </c>
      <c r="BC508" s="198">
        <f>IF(AZ508=3,G508,0)</f>
        <v>0</v>
      </c>
      <c r="BD508" s="198">
        <f>IF(AZ508=4,G508,0)</f>
        <v>0</v>
      </c>
      <c r="BE508" s="198">
        <f>IF(AZ508=5,G508,0)</f>
        <v>0</v>
      </c>
      <c r="CA508" s="225">
        <v>1</v>
      </c>
      <c r="CB508" s="225">
        <v>7</v>
      </c>
    </row>
    <row r="509" spans="1:80">
      <c r="A509" s="226">
        <v>75</v>
      </c>
      <c r="B509" s="227" t="s">
        <v>633</v>
      </c>
      <c r="C509" s="228" t="s">
        <v>634</v>
      </c>
      <c r="D509" s="229" t="s">
        <v>107</v>
      </c>
      <c r="E509" s="230">
        <v>3</v>
      </c>
      <c r="F509" s="545"/>
      <c r="G509" s="231">
        <f>E509*F509</f>
        <v>0</v>
      </c>
      <c r="H509" s="232">
        <v>2.1139999999999999E-2</v>
      </c>
      <c r="I509" s="233">
        <f>E509*H509</f>
        <v>6.3420000000000004E-2</v>
      </c>
      <c r="J509" s="232">
        <v>0</v>
      </c>
      <c r="K509" s="233">
        <f>E509*J509</f>
        <v>0</v>
      </c>
      <c r="O509" s="225">
        <v>2</v>
      </c>
      <c r="AA509" s="198">
        <v>1</v>
      </c>
      <c r="AB509" s="198">
        <v>7</v>
      </c>
      <c r="AC509" s="198">
        <v>7</v>
      </c>
      <c r="AZ509" s="198">
        <v>2</v>
      </c>
      <c r="BA509" s="198">
        <f>IF(AZ509=1,G509,0)</f>
        <v>0</v>
      </c>
      <c r="BB509" s="198">
        <f>IF(AZ509=2,G509,0)</f>
        <v>0</v>
      </c>
      <c r="BC509" s="198">
        <f>IF(AZ509=3,G509,0)</f>
        <v>0</v>
      </c>
      <c r="BD509" s="198">
        <f>IF(AZ509=4,G509,0)</f>
        <v>0</v>
      </c>
      <c r="BE509" s="198">
        <f>IF(AZ509=5,G509,0)</f>
        <v>0</v>
      </c>
      <c r="CA509" s="225">
        <v>1</v>
      </c>
      <c r="CB509" s="225">
        <v>7</v>
      </c>
    </row>
    <row r="510" spans="1:80">
      <c r="A510" s="226">
        <v>76</v>
      </c>
      <c r="B510" s="227" t="s">
        <v>635</v>
      </c>
      <c r="C510" s="228" t="s">
        <v>636</v>
      </c>
      <c r="D510" s="229" t="s">
        <v>107</v>
      </c>
      <c r="E510" s="230">
        <v>4</v>
      </c>
      <c r="F510" s="545"/>
      <c r="G510" s="231">
        <f>E510*F510</f>
        <v>0</v>
      </c>
      <c r="H510" s="232">
        <v>3.5249999999999997E-2</v>
      </c>
      <c r="I510" s="233">
        <f>E510*H510</f>
        <v>0.14099999999999999</v>
      </c>
      <c r="J510" s="232">
        <v>0</v>
      </c>
      <c r="K510" s="233">
        <f>E510*J510</f>
        <v>0</v>
      </c>
      <c r="O510" s="225">
        <v>2</v>
      </c>
      <c r="AA510" s="198">
        <v>1</v>
      </c>
      <c r="AB510" s="198">
        <v>7</v>
      </c>
      <c r="AC510" s="198">
        <v>7</v>
      </c>
      <c r="AZ510" s="198">
        <v>2</v>
      </c>
      <c r="BA510" s="198">
        <f>IF(AZ510=1,G510,0)</f>
        <v>0</v>
      </c>
      <c r="BB510" s="198">
        <f>IF(AZ510=2,G510,0)</f>
        <v>0</v>
      </c>
      <c r="BC510" s="198">
        <f>IF(AZ510=3,G510,0)</f>
        <v>0</v>
      </c>
      <c r="BD510" s="198">
        <f>IF(AZ510=4,G510,0)</f>
        <v>0</v>
      </c>
      <c r="BE510" s="198">
        <f>IF(AZ510=5,G510,0)</f>
        <v>0</v>
      </c>
      <c r="CA510" s="225">
        <v>1</v>
      </c>
      <c r="CB510" s="225">
        <v>7</v>
      </c>
    </row>
    <row r="511" spans="1:80">
      <c r="A511" s="226">
        <v>77</v>
      </c>
      <c r="B511" s="227" t="s">
        <v>637</v>
      </c>
      <c r="C511" s="228" t="s">
        <v>638</v>
      </c>
      <c r="D511" s="229" t="s">
        <v>195</v>
      </c>
      <c r="E511" s="230">
        <v>0.20802000000000001</v>
      </c>
      <c r="F511" s="545"/>
      <c r="G511" s="231">
        <f>E511*F511</f>
        <v>0</v>
      </c>
      <c r="H511" s="232">
        <v>0</v>
      </c>
      <c r="I511" s="233">
        <f>E511*H511</f>
        <v>0</v>
      </c>
      <c r="J511" s="232"/>
      <c r="K511" s="233">
        <f>E511*J511</f>
        <v>0</v>
      </c>
      <c r="O511" s="225">
        <v>2</v>
      </c>
      <c r="AA511" s="198">
        <v>7</v>
      </c>
      <c r="AB511" s="198">
        <v>1001</v>
      </c>
      <c r="AC511" s="198">
        <v>5</v>
      </c>
      <c r="AZ511" s="198">
        <v>2</v>
      </c>
      <c r="BA511" s="198">
        <f>IF(AZ511=1,G511,0)</f>
        <v>0</v>
      </c>
      <c r="BB511" s="198">
        <f>IF(AZ511=2,G511,0)</f>
        <v>0</v>
      </c>
      <c r="BC511" s="198">
        <f>IF(AZ511=3,G511,0)</f>
        <v>0</v>
      </c>
      <c r="BD511" s="198">
        <f>IF(AZ511=4,G511,0)</f>
        <v>0</v>
      </c>
      <c r="BE511" s="198">
        <f>IF(AZ511=5,G511,0)</f>
        <v>0</v>
      </c>
      <c r="CA511" s="225">
        <v>7</v>
      </c>
      <c r="CB511" s="225">
        <v>1001</v>
      </c>
    </row>
    <row r="512" spans="1:80">
      <c r="A512" s="244"/>
      <c r="B512" s="245" t="s">
        <v>90</v>
      </c>
      <c r="C512" s="246" t="s">
        <v>630</v>
      </c>
      <c r="D512" s="247"/>
      <c r="E512" s="248"/>
      <c r="F512" s="249"/>
      <c r="G512" s="250">
        <f>SUM(G507:G511)</f>
        <v>0</v>
      </c>
      <c r="H512" s="251"/>
      <c r="I512" s="252">
        <f>SUM(I507:I511)</f>
        <v>0.20801999999999998</v>
      </c>
      <c r="J512" s="251"/>
      <c r="K512" s="252">
        <f>SUM(K507:K511)</f>
        <v>0</v>
      </c>
      <c r="O512" s="225">
        <v>4</v>
      </c>
      <c r="BA512" s="253">
        <f>SUM(BA507:BA511)</f>
        <v>0</v>
      </c>
      <c r="BB512" s="253">
        <f>SUM(BB507:BB511)</f>
        <v>0</v>
      </c>
      <c r="BC512" s="253">
        <f>SUM(BC507:BC511)</f>
        <v>0</v>
      </c>
      <c r="BD512" s="253">
        <f>SUM(BD507:BD511)</f>
        <v>0</v>
      </c>
      <c r="BE512" s="253">
        <f>SUM(BE507:BE511)</f>
        <v>0</v>
      </c>
    </row>
    <row r="513" spans="1:80">
      <c r="A513" s="215" t="s">
        <v>87</v>
      </c>
      <c r="B513" s="216" t="s">
        <v>639</v>
      </c>
      <c r="C513" s="217" t="s">
        <v>640</v>
      </c>
      <c r="D513" s="218"/>
      <c r="E513" s="219"/>
      <c r="F513" s="219"/>
      <c r="G513" s="220"/>
      <c r="H513" s="221"/>
      <c r="I513" s="222"/>
      <c r="J513" s="223"/>
      <c r="K513" s="224"/>
      <c r="O513" s="225">
        <v>1</v>
      </c>
    </row>
    <row r="514" spans="1:80">
      <c r="A514" s="226">
        <v>78</v>
      </c>
      <c r="B514" s="227" t="s">
        <v>642</v>
      </c>
      <c r="C514" s="228" t="s">
        <v>643</v>
      </c>
      <c r="D514" s="229" t="s">
        <v>123</v>
      </c>
      <c r="E514" s="230">
        <v>75</v>
      </c>
      <c r="F514" s="545"/>
      <c r="G514" s="231">
        <f>E514*F514</f>
        <v>0</v>
      </c>
      <c r="H514" s="232">
        <v>1.384E-2</v>
      </c>
      <c r="I514" s="233">
        <f>E514*H514</f>
        <v>1.038</v>
      </c>
      <c r="J514" s="232">
        <v>0</v>
      </c>
      <c r="K514" s="233">
        <f>E514*J514</f>
        <v>0</v>
      </c>
      <c r="O514" s="225">
        <v>2</v>
      </c>
      <c r="AA514" s="198">
        <v>1</v>
      </c>
      <c r="AB514" s="198">
        <v>7</v>
      </c>
      <c r="AC514" s="198">
        <v>7</v>
      </c>
      <c r="AZ514" s="198">
        <v>2</v>
      </c>
      <c r="BA514" s="198">
        <f>IF(AZ514=1,G514,0)</f>
        <v>0</v>
      </c>
      <c r="BB514" s="198">
        <f>IF(AZ514=2,G514,0)</f>
        <v>0</v>
      </c>
      <c r="BC514" s="198">
        <f>IF(AZ514=3,G514,0)</f>
        <v>0</v>
      </c>
      <c r="BD514" s="198">
        <f>IF(AZ514=4,G514,0)</f>
        <v>0</v>
      </c>
      <c r="BE514" s="198">
        <f>IF(AZ514=5,G514,0)</f>
        <v>0</v>
      </c>
      <c r="CA514" s="225">
        <v>1</v>
      </c>
      <c r="CB514" s="225">
        <v>7</v>
      </c>
    </row>
    <row r="515" spans="1:80">
      <c r="A515" s="234"/>
      <c r="B515" s="235"/>
      <c r="C515" s="593" t="s">
        <v>644</v>
      </c>
      <c r="D515" s="594"/>
      <c r="E515" s="594"/>
      <c r="F515" s="594"/>
      <c r="G515" s="595"/>
      <c r="I515" s="236"/>
      <c r="K515" s="236"/>
      <c r="L515" s="237" t="s">
        <v>644</v>
      </c>
      <c r="O515" s="225">
        <v>3</v>
      </c>
    </row>
    <row r="516" spans="1:80">
      <c r="A516" s="234"/>
      <c r="B516" s="235"/>
      <c r="C516" s="593" t="s">
        <v>645</v>
      </c>
      <c r="D516" s="594"/>
      <c r="E516" s="594"/>
      <c r="F516" s="594"/>
      <c r="G516" s="595"/>
      <c r="I516" s="236"/>
      <c r="K516" s="236"/>
      <c r="L516" s="237" t="s">
        <v>645</v>
      </c>
      <c r="O516" s="225">
        <v>3</v>
      </c>
    </row>
    <row r="517" spans="1:80">
      <c r="A517" s="234"/>
      <c r="B517" s="238"/>
      <c r="C517" s="591" t="s">
        <v>241</v>
      </c>
      <c r="D517" s="592"/>
      <c r="E517" s="239">
        <v>0</v>
      </c>
      <c r="F517" s="240"/>
      <c r="G517" s="241"/>
      <c r="H517" s="242"/>
      <c r="I517" s="236"/>
      <c r="J517" s="243"/>
      <c r="K517" s="236"/>
      <c r="M517" s="237" t="s">
        <v>241</v>
      </c>
      <c r="O517" s="225"/>
    </row>
    <row r="518" spans="1:80">
      <c r="A518" s="234"/>
      <c r="B518" s="238"/>
      <c r="C518" s="591" t="s">
        <v>476</v>
      </c>
      <c r="D518" s="592"/>
      <c r="E518" s="239">
        <v>0</v>
      </c>
      <c r="F518" s="240"/>
      <c r="G518" s="241"/>
      <c r="H518" s="242"/>
      <c r="I518" s="236"/>
      <c r="J518" s="243"/>
      <c r="K518" s="236"/>
      <c r="M518" s="237" t="s">
        <v>476</v>
      </c>
      <c r="O518" s="225"/>
    </row>
    <row r="519" spans="1:80">
      <c r="A519" s="234"/>
      <c r="B519" s="238"/>
      <c r="C519" s="591" t="s">
        <v>646</v>
      </c>
      <c r="D519" s="592"/>
      <c r="E519" s="239">
        <v>75</v>
      </c>
      <c r="F519" s="240"/>
      <c r="G519" s="241"/>
      <c r="H519" s="242"/>
      <c r="I519" s="236"/>
      <c r="J519" s="243"/>
      <c r="K519" s="236"/>
      <c r="M519" s="237" t="s">
        <v>646</v>
      </c>
      <c r="O519" s="225"/>
    </row>
    <row r="520" spans="1:80">
      <c r="A520" s="226">
        <v>79</v>
      </c>
      <c r="B520" s="227" t="s">
        <v>647</v>
      </c>
      <c r="C520" s="228" t="s">
        <v>648</v>
      </c>
      <c r="D520" s="229" t="s">
        <v>123</v>
      </c>
      <c r="E520" s="230">
        <v>21</v>
      </c>
      <c r="F520" s="545"/>
      <c r="G520" s="231">
        <f>E520*F520</f>
        <v>0</v>
      </c>
      <c r="H520" s="232">
        <v>1.6109999999999999E-2</v>
      </c>
      <c r="I520" s="233">
        <f>E520*H520</f>
        <v>0.33831</v>
      </c>
      <c r="J520" s="232">
        <v>0</v>
      </c>
      <c r="K520" s="233">
        <f>E520*J520</f>
        <v>0</v>
      </c>
      <c r="O520" s="225">
        <v>2</v>
      </c>
      <c r="AA520" s="198">
        <v>1</v>
      </c>
      <c r="AB520" s="198">
        <v>7</v>
      </c>
      <c r="AC520" s="198">
        <v>7</v>
      </c>
      <c r="AZ520" s="198">
        <v>2</v>
      </c>
      <c r="BA520" s="198">
        <f>IF(AZ520=1,G520,0)</f>
        <v>0</v>
      </c>
      <c r="BB520" s="198">
        <f>IF(AZ520=2,G520,0)</f>
        <v>0</v>
      </c>
      <c r="BC520" s="198">
        <f>IF(AZ520=3,G520,0)</f>
        <v>0</v>
      </c>
      <c r="BD520" s="198">
        <f>IF(AZ520=4,G520,0)</f>
        <v>0</v>
      </c>
      <c r="BE520" s="198">
        <f>IF(AZ520=5,G520,0)</f>
        <v>0</v>
      </c>
      <c r="CA520" s="225">
        <v>1</v>
      </c>
      <c r="CB520" s="225">
        <v>7</v>
      </c>
    </row>
    <row r="521" spans="1:80">
      <c r="A521" s="234"/>
      <c r="B521" s="235"/>
      <c r="C521" s="593" t="s">
        <v>649</v>
      </c>
      <c r="D521" s="594"/>
      <c r="E521" s="594"/>
      <c r="F521" s="594"/>
      <c r="G521" s="595"/>
      <c r="I521" s="236"/>
      <c r="K521" s="236"/>
      <c r="L521" s="237" t="s">
        <v>649</v>
      </c>
      <c r="O521" s="225">
        <v>3</v>
      </c>
    </row>
    <row r="522" spans="1:80">
      <c r="A522" s="234"/>
      <c r="B522" s="235"/>
      <c r="C522" s="593" t="s">
        <v>645</v>
      </c>
      <c r="D522" s="594"/>
      <c r="E522" s="594"/>
      <c r="F522" s="594"/>
      <c r="G522" s="595"/>
      <c r="I522" s="236"/>
      <c r="K522" s="236"/>
      <c r="L522" s="237" t="s">
        <v>645</v>
      </c>
      <c r="O522" s="225">
        <v>3</v>
      </c>
    </row>
    <row r="523" spans="1:80">
      <c r="A523" s="234"/>
      <c r="B523" s="238"/>
      <c r="C523" s="591" t="s">
        <v>241</v>
      </c>
      <c r="D523" s="592"/>
      <c r="E523" s="239">
        <v>0</v>
      </c>
      <c r="F523" s="240"/>
      <c r="G523" s="241"/>
      <c r="H523" s="242"/>
      <c r="I523" s="236"/>
      <c r="J523" s="243"/>
      <c r="K523" s="236"/>
      <c r="M523" s="237" t="s">
        <v>241</v>
      </c>
      <c r="O523" s="225"/>
    </row>
    <row r="524" spans="1:80">
      <c r="A524" s="234"/>
      <c r="B524" s="238"/>
      <c r="C524" s="591" t="s">
        <v>476</v>
      </c>
      <c r="D524" s="592"/>
      <c r="E524" s="239">
        <v>0</v>
      </c>
      <c r="F524" s="240"/>
      <c r="G524" s="241"/>
      <c r="H524" s="242"/>
      <c r="I524" s="236"/>
      <c r="J524" s="243"/>
      <c r="K524" s="236"/>
      <c r="M524" s="237" t="s">
        <v>476</v>
      </c>
      <c r="O524" s="225"/>
    </row>
    <row r="525" spans="1:80">
      <c r="A525" s="234"/>
      <c r="B525" s="238"/>
      <c r="C525" s="591" t="s">
        <v>650</v>
      </c>
      <c r="D525" s="592"/>
      <c r="E525" s="239">
        <v>21</v>
      </c>
      <c r="F525" s="240"/>
      <c r="G525" s="241"/>
      <c r="H525" s="242"/>
      <c r="I525" s="236"/>
      <c r="J525" s="243"/>
      <c r="K525" s="236"/>
      <c r="M525" s="237" t="s">
        <v>650</v>
      </c>
      <c r="O525" s="225"/>
    </row>
    <row r="526" spans="1:80">
      <c r="A526" s="226">
        <v>80</v>
      </c>
      <c r="B526" s="227" t="s">
        <v>651</v>
      </c>
      <c r="C526" s="228" t="s">
        <v>652</v>
      </c>
      <c r="D526" s="229" t="s">
        <v>123</v>
      </c>
      <c r="E526" s="230">
        <v>4</v>
      </c>
      <c r="F526" s="545"/>
      <c r="G526" s="231">
        <f>E526*F526</f>
        <v>0</v>
      </c>
      <c r="H526" s="232">
        <v>5.1799999999999997E-3</v>
      </c>
      <c r="I526" s="233">
        <f>E526*H526</f>
        <v>2.0719999999999999E-2</v>
      </c>
      <c r="J526" s="232">
        <v>0</v>
      </c>
      <c r="K526" s="233">
        <f>E526*J526</f>
        <v>0</v>
      </c>
      <c r="O526" s="225">
        <v>2</v>
      </c>
      <c r="AA526" s="198">
        <v>1</v>
      </c>
      <c r="AB526" s="198">
        <v>7</v>
      </c>
      <c r="AC526" s="198">
        <v>7</v>
      </c>
      <c r="AZ526" s="198">
        <v>2</v>
      </c>
      <c r="BA526" s="198">
        <f>IF(AZ526=1,G526,0)</f>
        <v>0</v>
      </c>
      <c r="BB526" s="198">
        <f>IF(AZ526=2,G526,0)</f>
        <v>0</v>
      </c>
      <c r="BC526" s="198">
        <f>IF(AZ526=3,G526,0)</f>
        <v>0</v>
      </c>
      <c r="BD526" s="198">
        <f>IF(AZ526=4,G526,0)</f>
        <v>0</v>
      </c>
      <c r="BE526" s="198">
        <f>IF(AZ526=5,G526,0)</f>
        <v>0</v>
      </c>
      <c r="CA526" s="225">
        <v>1</v>
      </c>
      <c r="CB526" s="225">
        <v>7</v>
      </c>
    </row>
    <row r="527" spans="1:80">
      <c r="A527" s="234"/>
      <c r="B527" s="235"/>
      <c r="C527" s="593" t="s">
        <v>653</v>
      </c>
      <c r="D527" s="594"/>
      <c r="E527" s="594"/>
      <c r="F527" s="594"/>
      <c r="G527" s="595"/>
      <c r="I527" s="236"/>
      <c r="K527" s="236"/>
      <c r="L527" s="237" t="s">
        <v>653</v>
      </c>
      <c r="O527" s="225">
        <v>3</v>
      </c>
    </row>
    <row r="528" spans="1:80">
      <c r="A528" s="234"/>
      <c r="B528" s="235"/>
      <c r="C528" s="593" t="s">
        <v>645</v>
      </c>
      <c r="D528" s="594"/>
      <c r="E528" s="594"/>
      <c r="F528" s="594"/>
      <c r="G528" s="595"/>
      <c r="I528" s="236"/>
      <c r="K528" s="236"/>
      <c r="L528" s="237" t="s">
        <v>645</v>
      </c>
      <c r="O528" s="225">
        <v>3</v>
      </c>
    </row>
    <row r="529" spans="1:80">
      <c r="A529" s="234"/>
      <c r="B529" s="238"/>
      <c r="C529" s="591" t="s">
        <v>241</v>
      </c>
      <c r="D529" s="592"/>
      <c r="E529" s="239">
        <v>0</v>
      </c>
      <c r="F529" s="240"/>
      <c r="G529" s="241"/>
      <c r="H529" s="242"/>
      <c r="I529" s="236"/>
      <c r="J529" s="243"/>
      <c r="K529" s="236"/>
      <c r="M529" s="237" t="s">
        <v>241</v>
      </c>
      <c r="O529" s="225"/>
    </row>
    <row r="530" spans="1:80">
      <c r="A530" s="234"/>
      <c r="B530" s="238"/>
      <c r="C530" s="591" t="s">
        <v>476</v>
      </c>
      <c r="D530" s="592"/>
      <c r="E530" s="239">
        <v>0</v>
      </c>
      <c r="F530" s="240"/>
      <c r="G530" s="241"/>
      <c r="H530" s="242"/>
      <c r="I530" s="236"/>
      <c r="J530" s="243"/>
      <c r="K530" s="236"/>
      <c r="M530" s="237" t="s">
        <v>476</v>
      </c>
      <c r="O530" s="225"/>
    </row>
    <row r="531" spans="1:80">
      <c r="A531" s="234"/>
      <c r="B531" s="238"/>
      <c r="C531" s="591" t="s">
        <v>654</v>
      </c>
      <c r="D531" s="592"/>
      <c r="E531" s="239">
        <v>4</v>
      </c>
      <c r="F531" s="240"/>
      <c r="G531" s="241"/>
      <c r="H531" s="242"/>
      <c r="I531" s="236"/>
      <c r="J531" s="243"/>
      <c r="K531" s="236"/>
      <c r="M531" s="237" t="s">
        <v>654</v>
      </c>
      <c r="O531" s="225"/>
    </row>
    <row r="532" spans="1:80">
      <c r="A532" s="226">
        <v>81</v>
      </c>
      <c r="B532" s="227" t="s">
        <v>655</v>
      </c>
      <c r="C532" s="228" t="s">
        <v>656</v>
      </c>
      <c r="D532" s="229" t="s">
        <v>123</v>
      </c>
      <c r="E532" s="230">
        <v>4</v>
      </c>
      <c r="F532" s="545"/>
      <c r="G532" s="231">
        <f>E532*F532</f>
        <v>0</v>
      </c>
      <c r="H532" s="232">
        <v>6.9999999999999994E-5</v>
      </c>
      <c r="I532" s="233">
        <f>E532*H532</f>
        <v>2.7999999999999998E-4</v>
      </c>
      <c r="J532" s="232">
        <v>0</v>
      </c>
      <c r="K532" s="233">
        <f>E532*J532</f>
        <v>0</v>
      </c>
      <c r="O532" s="225">
        <v>2</v>
      </c>
      <c r="AA532" s="198">
        <v>1</v>
      </c>
      <c r="AB532" s="198">
        <v>7</v>
      </c>
      <c r="AC532" s="198">
        <v>7</v>
      </c>
      <c r="AZ532" s="198">
        <v>2</v>
      </c>
      <c r="BA532" s="198">
        <f>IF(AZ532=1,G532,0)</f>
        <v>0</v>
      </c>
      <c r="BB532" s="198">
        <f>IF(AZ532=2,G532,0)</f>
        <v>0</v>
      </c>
      <c r="BC532" s="198">
        <f>IF(AZ532=3,G532,0)</f>
        <v>0</v>
      </c>
      <c r="BD532" s="198">
        <f>IF(AZ532=4,G532,0)</f>
        <v>0</v>
      </c>
      <c r="BE532" s="198">
        <f>IF(AZ532=5,G532,0)</f>
        <v>0</v>
      </c>
      <c r="CA532" s="225">
        <v>1</v>
      </c>
      <c r="CB532" s="225">
        <v>7</v>
      </c>
    </row>
    <row r="533" spans="1:80">
      <c r="A533" s="234"/>
      <c r="B533" s="235"/>
      <c r="C533" s="593" t="s">
        <v>657</v>
      </c>
      <c r="D533" s="594"/>
      <c r="E533" s="594"/>
      <c r="F533" s="594"/>
      <c r="G533" s="595"/>
      <c r="I533" s="236"/>
      <c r="K533" s="236"/>
      <c r="L533" s="237" t="s">
        <v>657</v>
      </c>
      <c r="O533" s="225">
        <v>3</v>
      </c>
    </row>
    <row r="534" spans="1:80">
      <c r="A534" s="234"/>
      <c r="B534" s="238"/>
      <c r="C534" s="591" t="s">
        <v>241</v>
      </c>
      <c r="D534" s="592"/>
      <c r="E534" s="239">
        <v>0</v>
      </c>
      <c r="F534" s="240"/>
      <c r="G534" s="241"/>
      <c r="H534" s="242"/>
      <c r="I534" s="236"/>
      <c r="J534" s="243"/>
      <c r="K534" s="236"/>
      <c r="M534" s="237" t="s">
        <v>241</v>
      </c>
      <c r="O534" s="225"/>
    </row>
    <row r="535" spans="1:80">
      <c r="A535" s="234"/>
      <c r="B535" s="238"/>
      <c r="C535" s="591" t="s">
        <v>476</v>
      </c>
      <c r="D535" s="592"/>
      <c r="E535" s="239">
        <v>0</v>
      </c>
      <c r="F535" s="240"/>
      <c r="G535" s="241"/>
      <c r="H535" s="242"/>
      <c r="I535" s="236"/>
      <c r="J535" s="243"/>
      <c r="K535" s="236"/>
      <c r="M535" s="237" t="s">
        <v>476</v>
      </c>
      <c r="O535" s="225"/>
    </row>
    <row r="536" spans="1:80">
      <c r="A536" s="234"/>
      <c r="B536" s="238"/>
      <c r="C536" s="591" t="s">
        <v>654</v>
      </c>
      <c r="D536" s="592"/>
      <c r="E536" s="239">
        <v>4</v>
      </c>
      <c r="F536" s="240"/>
      <c r="G536" s="241"/>
      <c r="H536" s="242"/>
      <c r="I536" s="236"/>
      <c r="J536" s="243"/>
      <c r="K536" s="236"/>
      <c r="M536" s="237" t="s">
        <v>654</v>
      </c>
      <c r="O536" s="225"/>
    </row>
    <row r="537" spans="1:80">
      <c r="A537" s="226">
        <v>82</v>
      </c>
      <c r="B537" s="227" t="s">
        <v>658</v>
      </c>
      <c r="C537" s="228" t="s">
        <v>659</v>
      </c>
      <c r="D537" s="229" t="s">
        <v>123</v>
      </c>
      <c r="E537" s="230">
        <v>75</v>
      </c>
      <c r="F537" s="545"/>
      <c r="G537" s="231">
        <f>E537*F537</f>
        <v>0</v>
      </c>
      <c r="H537" s="232">
        <v>6.9999999999999994E-5</v>
      </c>
      <c r="I537" s="233">
        <f>E537*H537</f>
        <v>5.2499999999999995E-3</v>
      </c>
      <c r="J537" s="232">
        <v>0</v>
      </c>
      <c r="K537" s="233">
        <f>E537*J537</f>
        <v>0</v>
      </c>
      <c r="O537" s="225">
        <v>2</v>
      </c>
      <c r="AA537" s="198">
        <v>1</v>
      </c>
      <c r="AB537" s="198">
        <v>7</v>
      </c>
      <c r="AC537" s="198">
        <v>7</v>
      </c>
      <c r="AZ537" s="198">
        <v>2</v>
      </c>
      <c r="BA537" s="198">
        <f>IF(AZ537=1,G537,0)</f>
        <v>0</v>
      </c>
      <c r="BB537" s="198">
        <f>IF(AZ537=2,G537,0)</f>
        <v>0</v>
      </c>
      <c r="BC537" s="198">
        <f>IF(AZ537=3,G537,0)</f>
        <v>0</v>
      </c>
      <c r="BD537" s="198">
        <f>IF(AZ537=4,G537,0)</f>
        <v>0</v>
      </c>
      <c r="BE537" s="198">
        <f>IF(AZ537=5,G537,0)</f>
        <v>0</v>
      </c>
      <c r="CA537" s="225">
        <v>1</v>
      </c>
      <c r="CB537" s="225">
        <v>7</v>
      </c>
    </row>
    <row r="538" spans="1:80">
      <c r="A538" s="234"/>
      <c r="B538" s="235"/>
      <c r="C538" s="593" t="s">
        <v>657</v>
      </c>
      <c r="D538" s="594"/>
      <c r="E538" s="594"/>
      <c r="F538" s="594"/>
      <c r="G538" s="595"/>
      <c r="I538" s="236"/>
      <c r="K538" s="236"/>
      <c r="L538" s="237" t="s">
        <v>657</v>
      </c>
      <c r="O538" s="225">
        <v>3</v>
      </c>
    </row>
    <row r="539" spans="1:80">
      <c r="A539" s="234"/>
      <c r="B539" s="238"/>
      <c r="C539" s="591" t="s">
        <v>241</v>
      </c>
      <c r="D539" s="592"/>
      <c r="E539" s="239">
        <v>0</v>
      </c>
      <c r="F539" s="240"/>
      <c r="G539" s="241"/>
      <c r="H539" s="242"/>
      <c r="I539" s="236"/>
      <c r="J539" s="243"/>
      <c r="K539" s="236"/>
      <c r="M539" s="237" t="s">
        <v>241</v>
      </c>
      <c r="O539" s="225"/>
    </row>
    <row r="540" spans="1:80">
      <c r="A540" s="234"/>
      <c r="B540" s="238"/>
      <c r="C540" s="591" t="s">
        <v>476</v>
      </c>
      <c r="D540" s="592"/>
      <c r="E540" s="239">
        <v>0</v>
      </c>
      <c r="F540" s="240"/>
      <c r="G540" s="241"/>
      <c r="H540" s="242"/>
      <c r="I540" s="236"/>
      <c r="J540" s="243"/>
      <c r="K540" s="236"/>
      <c r="M540" s="237" t="s">
        <v>476</v>
      </c>
      <c r="O540" s="225"/>
    </row>
    <row r="541" spans="1:80">
      <c r="A541" s="234"/>
      <c r="B541" s="238"/>
      <c r="C541" s="591" t="s">
        <v>646</v>
      </c>
      <c r="D541" s="592"/>
      <c r="E541" s="239">
        <v>75</v>
      </c>
      <c r="F541" s="240"/>
      <c r="G541" s="241"/>
      <c r="H541" s="242"/>
      <c r="I541" s="236"/>
      <c r="J541" s="243"/>
      <c r="K541" s="236"/>
      <c r="M541" s="237" t="s">
        <v>646</v>
      </c>
      <c r="O541" s="225"/>
    </row>
    <row r="542" spans="1:80">
      <c r="A542" s="226">
        <v>83</v>
      </c>
      <c r="B542" s="227" t="s">
        <v>660</v>
      </c>
      <c r="C542" s="228" t="s">
        <v>661</v>
      </c>
      <c r="D542" s="229" t="s">
        <v>123</v>
      </c>
      <c r="E542" s="230">
        <v>21</v>
      </c>
      <c r="F542" s="545"/>
      <c r="G542" s="231">
        <f>E542*F542</f>
        <v>0</v>
      </c>
      <c r="H542" s="232">
        <v>1.2E-4</v>
      </c>
      <c r="I542" s="233">
        <f>E542*H542</f>
        <v>2.5200000000000001E-3</v>
      </c>
      <c r="J542" s="232">
        <v>0</v>
      </c>
      <c r="K542" s="233">
        <f>E542*J542</f>
        <v>0</v>
      </c>
      <c r="O542" s="225">
        <v>2</v>
      </c>
      <c r="AA542" s="198">
        <v>1</v>
      </c>
      <c r="AB542" s="198">
        <v>7</v>
      </c>
      <c r="AC542" s="198">
        <v>7</v>
      </c>
      <c r="AZ542" s="198">
        <v>2</v>
      </c>
      <c r="BA542" s="198">
        <f>IF(AZ542=1,G542,0)</f>
        <v>0</v>
      </c>
      <c r="BB542" s="198">
        <f>IF(AZ542=2,G542,0)</f>
        <v>0</v>
      </c>
      <c r="BC542" s="198">
        <f>IF(AZ542=3,G542,0)</f>
        <v>0</v>
      </c>
      <c r="BD542" s="198">
        <f>IF(AZ542=4,G542,0)</f>
        <v>0</v>
      </c>
      <c r="BE542" s="198">
        <f>IF(AZ542=5,G542,0)</f>
        <v>0</v>
      </c>
      <c r="CA542" s="225">
        <v>1</v>
      </c>
      <c r="CB542" s="225">
        <v>7</v>
      </c>
    </row>
    <row r="543" spans="1:80">
      <c r="A543" s="234"/>
      <c r="B543" s="235"/>
      <c r="C543" s="593" t="s">
        <v>657</v>
      </c>
      <c r="D543" s="594"/>
      <c r="E543" s="594"/>
      <c r="F543" s="594"/>
      <c r="G543" s="595"/>
      <c r="I543" s="236"/>
      <c r="K543" s="236"/>
      <c r="L543" s="237" t="s">
        <v>657</v>
      </c>
      <c r="O543" s="225">
        <v>3</v>
      </c>
    </row>
    <row r="544" spans="1:80">
      <c r="A544" s="234"/>
      <c r="B544" s="238"/>
      <c r="C544" s="591" t="s">
        <v>241</v>
      </c>
      <c r="D544" s="592"/>
      <c r="E544" s="239">
        <v>0</v>
      </c>
      <c r="F544" s="240"/>
      <c r="G544" s="241"/>
      <c r="H544" s="242"/>
      <c r="I544" s="236"/>
      <c r="J544" s="243"/>
      <c r="K544" s="236"/>
      <c r="M544" s="237" t="s">
        <v>241</v>
      </c>
      <c r="O544" s="225"/>
    </row>
    <row r="545" spans="1:80">
      <c r="A545" s="234"/>
      <c r="B545" s="238"/>
      <c r="C545" s="591" t="s">
        <v>476</v>
      </c>
      <c r="D545" s="592"/>
      <c r="E545" s="239">
        <v>0</v>
      </c>
      <c r="F545" s="240"/>
      <c r="G545" s="241"/>
      <c r="H545" s="242"/>
      <c r="I545" s="236"/>
      <c r="J545" s="243"/>
      <c r="K545" s="236"/>
      <c r="M545" s="237" t="s">
        <v>476</v>
      </c>
      <c r="O545" s="225"/>
    </row>
    <row r="546" spans="1:80">
      <c r="A546" s="234"/>
      <c r="B546" s="238"/>
      <c r="C546" s="591" t="s">
        <v>650</v>
      </c>
      <c r="D546" s="592"/>
      <c r="E546" s="239">
        <v>21</v>
      </c>
      <c r="F546" s="240"/>
      <c r="G546" s="241"/>
      <c r="H546" s="242"/>
      <c r="I546" s="236"/>
      <c r="J546" s="243"/>
      <c r="K546" s="236"/>
      <c r="M546" s="237" t="s">
        <v>650</v>
      </c>
      <c r="O546" s="225"/>
    </row>
    <row r="547" spans="1:80">
      <c r="A547" s="226">
        <v>84</v>
      </c>
      <c r="B547" s="227" t="s">
        <v>662</v>
      </c>
      <c r="C547" s="228" t="s">
        <v>663</v>
      </c>
      <c r="D547" s="229" t="s">
        <v>532</v>
      </c>
      <c r="E547" s="230">
        <v>1</v>
      </c>
      <c r="F547" s="545"/>
      <c r="G547" s="231">
        <f>E547*F547</f>
        <v>0</v>
      </c>
      <c r="H547" s="232">
        <v>4.8999999999999998E-4</v>
      </c>
      <c r="I547" s="233">
        <f>E547*H547</f>
        <v>4.8999999999999998E-4</v>
      </c>
      <c r="J547" s="232">
        <v>0</v>
      </c>
      <c r="K547" s="233">
        <f>E547*J547</f>
        <v>0</v>
      </c>
      <c r="O547" s="225">
        <v>2</v>
      </c>
      <c r="AA547" s="198">
        <v>1</v>
      </c>
      <c r="AB547" s="198">
        <v>7</v>
      </c>
      <c r="AC547" s="198">
        <v>7</v>
      </c>
      <c r="AZ547" s="198">
        <v>2</v>
      </c>
      <c r="BA547" s="198">
        <f>IF(AZ547=1,G547,0)</f>
        <v>0</v>
      </c>
      <c r="BB547" s="198">
        <f>IF(AZ547=2,G547,0)</f>
        <v>0</v>
      </c>
      <c r="BC547" s="198">
        <f>IF(AZ547=3,G547,0)</f>
        <v>0</v>
      </c>
      <c r="BD547" s="198">
        <f>IF(AZ547=4,G547,0)</f>
        <v>0</v>
      </c>
      <c r="BE547" s="198">
        <f>IF(AZ547=5,G547,0)</f>
        <v>0</v>
      </c>
      <c r="CA547" s="225">
        <v>1</v>
      </c>
      <c r="CB547" s="225">
        <v>7</v>
      </c>
    </row>
    <row r="548" spans="1:80">
      <c r="A548" s="234"/>
      <c r="B548" s="235"/>
      <c r="C548" s="593" t="s">
        <v>664</v>
      </c>
      <c r="D548" s="594"/>
      <c r="E548" s="594"/>
      <c r="F548" s="594"/>
      <c r="G548" s="595"/>
      <c r="I548" s="236"/>
      <c r="K548" s="236"/>
      <c r="L548" s="237" t="s">
        <v>664</v>
      </c>
      <c r="O548" s="225">
        <v>3</v>
      </c>
    </row>
    <row r="549" spans="1:80">
      <c r="A549" s="234"/>
      <c r="B549" s="238"/>
      <c r="C549" s="591" t="s">
        <v>241</v>
      </c>
      <c r="D549" s="592"/>
      <c r="E549" s="239">
        <v>0</v>
      </c>
      <c r="F549" s="240"/>
      <c r="G549" s="241"/>
      <c r="H549" s="242"/>
      <c r="I549" s="236"/>
      <c r="J549" s="243"/>
      <c r="K549" s="236"/>
      <c r="M549" s="237" t="s">
        <v>241</v>
      </c>
      <c r="O549" s="225"/>
    </row>
    <row r="550" spans="1:80">
      <c r="A550" s="234"/>
      <c r="B550" s="238"/>
      <c r="C550" s="591" t="s">
        <v>476</v>
      </c>
      <c r="D550" s="592"/>
      <c r="E550" s="239">
        <v>0</v>
      </c>
      <c r="F550" s="240"/>
      <c r="G550" s="241"/>
      <c r="H550" s="242"/>
      <c r="I550" s="236"/>
      <c r="J550" s="243"/>
      <c r="K550" s="236"/>
      <c r="M550" s="237" t="s">
        <v>476</v>
      </c>
      <c r="O550" s="225"/>
    </row>
    <row r="551" spans="1:80">
      <c r="A551" s="234"/>
      <c r="B551" s="238"/>
      <c r="C551" s="591" t="s">
        <v>665</v>
      </c>
      <c r="D551" s="592"/>
      <c r="E551" s="239">
        <v>1</v>
      </c>
      <c r="F551" s="240"/>
      <c r="G551" s="241"/>
      <c r="H551" s="242"/>
      <c r="I551" s="236"/>
      <c r="J551" s="243"/>
      <c r="K551" s="236"/>
      <c r="M551" s="237" t="s">
        <v>665</v>
      </c>
      <c r="O551" s="225"/>
    </row>
    <row r="552" spans="1:80">
      <c r="A552" s="226">
        <v>85</v>
      </c>
      <c r="B552" s="227" t="s">
        <v>666</v>
      </c>
      <c r="C552" s="228" t="s">
        <v>667</v>
      </c>
      <c r="D552" s="229" t="s">
        <v>107</v>
      </c>
      <c r="E552" s="230">
        <v>1</v>
      </c>
      <c r="F552" s="545"/>
      <c r="G552" s="231">
        <f>E552*F552</f>
        <v>0</v>
      </c>
      <c r="H552" s="232">
        <v>2.9999999999999997E-4</v>
      </c>
      <c r="I552" s="233">
        <f>E552*H552</f>
        <v>2.9999999999999997E-4</v>
      </c>
      <c r="J552" s="232">
        <v>0</v>
      </c>
      <c r="K552" s="233">
        <f>E552*J552</f>
        <v>0</v>
      </c>
      <c r="O552" s="225">
        <v>2</v>
      </c>
      <c r="AA552" s="198">
        <v>1</v>
      </c>
      <c r="AB552" s="198">
        <v>7</v>
      </c>
      <c r="AC552" s="198">
        <v>7</v>
      </c>
      <c r="AZ552" s="198">
        <v>2</v>
      </c>
      <c r="BA552" s="198">
        <f>IF(AZ552=1,G552,0)</f>
        <v>0</v>
      </c>
      <c r="BB552" s="198">
        <f>IF(AZ552=2,G552,0)</f>
        <v>0</v>
      </c>
      <c r="BC552" s="198">
        <f>IF(AZ552=3,G552,0)</f>
        <v>0</v>
      </c>
      <c r="BD552" s="198">
        <f>IF(AZ552=4,G552,0)</f>
        <v>0</v>
      </c>
      <c r="BE552" s="198">
        <f>IF(AZ552=5,G552,0)</f>
        <v>0</v>
      </c>
      <c r="CA552" s="225">
        <v>1</v>
      </c>
      <c r="CB552" s="225">
        <v>7</v>
      </c>
    </row>
    <row r="553" spans="1:80">
      <c r="A553" s="234"/>
      <c r="B553" s="238"/>
      <c r="C553" s="591" t="s">
        <v>241</v>
      </c>
      <c r="D553" s="592"/>
      <c r="E553" s="239">
        <v>0</v>
      </c>
      <c r="F553" s="240"/>
      <c r="G553" s="241"/>
      <c r="H553" s="242"/>
      <c r="I553" s="236"/>
      <c r="J553" s="243"/>
      <c r="K553" s="236"/>
      <c r="M553" s="237" t="s">
        <v>241</v>
      </c>
      <c r="O553" s="225"/>
    </row>
    <row r="554" spans="1:80">
      <c r="A554" s="234"/>
      <c r="B554" s="238"/>
      <c r="C554" s="591" t="s">
        <v>476</v>
      </c>
      <c r="D554" s="592"/>
      <c r="E554" s="239">
        <v>0</v>
      </c>
      <c r="F554" s="240"/>
      <c r="G554" s="241"/>
      <c r="H554" s="242"/>
      <c r="I554" s="236"/>
      <c r="J554" s="243"/>
      <c r="K554" s="236"/>
      <c r="M554" s="237" t="s">
        <v>476</v>
      </c>
      <c r="O554" s="225"/>
    </row>
    <row r="555" spans="1:80">
      <c r="A555" s="234"/>
      <c r="B555" s="238"/>
      <c r="C555" s="591" t="s">
        <v>668</v>
      </c>
      <c r="D555" s="592"/>
      <c r="E555" s="239">
        <v>1</v>
      </c>
      <c r="F555" s="240"/>
      <c r="G555" s="241"/>
      <c r="H555" s="242"/>
      <c r="I555" s="236"/>
      <c r="J555" s="243"/>
      <c r="K555" s="236"/>
      <c r="M555" s="237" t="s">
        <v>668</v>
      </c>
      <c r="O555" s="225"/>
    </row>
    <row r="556" spans="1:80">
      <c r="A556" s="226">
        <v>86</v>
      </c>
      <c r="B556" s="227" t="s">
        <v>669</v>
      </c>
      <c r="C556" s="228" t="s">
        <v>670</v>
      </c>
      <c r="D556" s="229" t="s">
        <v>107</v>
      </c>
      <c r="E556" s="230">
        <v>1</v>
      </c>
      <c r="F556" s="545"/>
      <c r="G556" s="231">
        <f>E556*F556</f>
        <v>0</v>
      </c>
      <c r="H556" s="232">
        <v>1.6100000000000001E-3</v>
      </c>
      <c r="I556" s="233">
        <f>E556*H556</f>
        <v>1.6100000000000001E-3</v>
      </c>
      <c r="J556" s="232">
        <v>0</v>
      </c>
      <c r="K556" s="233">
        <f>E556*J556</f>
        <v>0</v>
      </c>
      <c r="O556" s="225">
        <v>2</v>
      </c>
      <c r="AA556" s="198">
        <v>1</v>
      </c>
      <c r="AB556" s="198">
        <v>7</v>
      </c>
      <c r="AC556" s="198">
        <v>7</v>
      </c>
      <c r="AZ556" s="198">
        <v>2</v>
      </c>
      <c r="BA556" s="198">
        <f>IF(AZ556=1,G556,0)</f>
        <v>0</v>
      </c>
      <c r="BB556" s="198">
        <f>IF(AZ556=2,G556,0)</f>
        <v>0</v>
      </c>
      <c r="BC556" s="198">
        <f>IF(AZ556=3,G556,0)</f>
        <v>0</v>
      </c>
      <c r="BD556" s="198">
        <f>IF(AZ556=4,G556,0)</f>
        <v>0</v>
      </c>
      <c r="BE556" s="198">
        <f>IF(AZ556=5,G556,0)</f>
        <v>0</v>
      </c>
      <c r="CA556" s="225">
        <v>1</v>
      </c>
      <c r="CB556" s="225">
        <v>7</v>
      </c>
    </row>
    <row r="557" spans="1:80">
      <c r="A557" s="234"/>
      <c r="B557" s="235"/>
      <c r="C557" s="593" t="s">
        <v>671</v>
      </c>
      <c r="D557" s="594"/>
      <c r="E557" s="594"/>
      <c r="F557" s="594"/>
      <c r="G557" s="595"/>
      <c r="I557" s="236"/>
      <c r="K557" s="236"/>
      <c r="L557" s="237" t="s">
        <v>671</v>
      </c>
      <c r="O557" s="225">
        <v>3</v>
      </c>
    </row>
    <row r="558" spans="1:80">
      <c r="A558" s="234"/>
      <c r="B558" s="238"/>
      <c r="C558" s="591" t="s">
        <v>241</v>
      </c>
      <c r="D558" s="592"/>
      <c r="E558" s="239">
        <v>0</v>
      </c>
      <c r="F558" s="240"/>
      <c r="G558" s="241"/>
      <c r="H558" s="242"/>
      <c r="I558" s="236"/>
      <c r="J558" s="243"/>
      <c r="K558" s="236"/>
      <c r="M558" s="237" t="s">
        <v>241</v>
      </c>
      <c r="O558" s="225"/>
    </row>
    <row r="559" spans="1:80">
      <c r="A559" s="234"/>
      <c r="B559" s="238"/>
      <c r="C559" s="591" t="s">
        <v>476</v>
      </c>
      <c r="D559" s="592"/>
      <c r="E559" s="239">
        <v>0</v>
      </c>
      <c r="F559" s="240"/>
      <c r="G559" s="241"/>
      <c r="H559" s="242"/>
      <c r="I559" s="236"/>
      <c r="J559" s="243"/>
      <c r="K559" s="236"/>
      <c r="M559" s="237" t="s">
        <v>476</v>
      </c>
      <c r="O559" s="225"/>
    </row>
    <row r="560" spans="1:80">
      <c r="A560" s="234"/>
      <c r="B560" s="238"/>
      <c r="C560" s="591" t="s">
        <v>672</v>
      </c>
      <c r="D560" s="592"/>
      <c r="E560" s="239">
        <v>1</v>
      </c>
      <c r="F560" s="240"/>
      <c r="G560" s="241"/>
      <c r="H560" s="242"/>
      <c r="I560" s="236"/>
      <c r="J560" s="243"/>
      <c r="K560" s="236"/>
      <c r="M560" s="237" t="s">
        <v>672</v>
      </c>
      <c r="O560" s="225"/>
    </row>
    <row r="561" spans="1:80">
      <c r="A561" s="226">
        <v>87</v>
      </c>
      <c r="B561" s="227" t="s">
        <v>673</v>
      </c>
      <c r="C561" s="228" t="s">
        <v>674</v>
      </c>
      <c r="D561" s="229" t="s">
        <v>107</v>
      </c>
      <c r="E561" s="230">
        <v>2</v>
      </c>
      <c r="F561" s="545"/>
      <c r="G561" s="231">
        <f>E561*F561</f>
        <v>0</v>
      </c>
      <c r="H561" s="232">
        <v>6.8000000000000005E-4</v>
      </c>
      <c r="I561" s="233">
        <f>E561*H561</f>
        <v>1.3600000000000001E-3</v>
      </c>
      <c r="J561" s="232">
        <v>0</v>
      </c>
      <c r="K561" s="233">
        <f>E561*J561</f>
        <v>0</v>
      </c>
      <c r="O561" s="225">
        <v>2</v>
      </c>
      <c r="AA561" s="198">
        <v>1</v>
      </c>
      <c r="AB561" s="198">
        <v>7</v>
      </c>
      <c r="AC561" s="198">
        <v>7</v>
      </c>
      <c r="AZ561" s="198">
        <v>2</v>
      </c>
      <c r="BA561" s="198">
        <f>IF(AZ561=1,G561,0)</f>
        <v>0</v>
      </c>
      <c r="BB561" s="198">
        <f>IF(AZ561=2,G561,0)</f>
        <v>0</v>
      </c>
      <c r="BC561" s="198">
        <f>IF(AZ561=3,G561,0)</f>
        <v>0</v>
      </c>
      <c r="BD561" s="198">
        <f>IF(AZ561=4,G561,0)</f>
        <v>0</v>
      </c>
      <c r="BE561" s="198">
        <f>IF(AZ561=5,G561,0)</f>
        <v>0</v>
      </c>
      <c r="CA561" s="225">
        <v>1</v>
      </c>
      <c r="CB561" s="225">
        <v>7</v>
      </c>
    </row>
    <row r="562" spans="1:80">
      <c r="A562" s="234"/>
      <c r="B562" s="238"/>
      <c r="C562" s="591" t="s">
        <v>241</v>
      </c>
      <c r="D562" s="592"/>
      <c r="E562" s="239">
        <v>0</v>
      </c>
      <c r="F562" s="240"/>
      <c r="G562" s="241"/>
      <c r="H562" s="242"/>
      <c r="I562" s="236"/>
      <c r="J562" s="243"/>
      <c r="K562" s="236"/>
      <c r="M562" s="237" t="s">
        <v>241</v>
      </c>
      <c r="O562" s="225"/>
    </row>
    <row r="563" spans="1:80">
      <c r="A563" s="234"/>
      <c r="B563" s="238"/>
      <c r="C563" s="591" t="s">
        <v>476</v>
      </c>
      <c r="D563" s="592"/>
      <c r="E563" s="239">
        <v>0</v>
      </c>
      <c r="F563" s="240"/>
      <c r="G563" s="241"/>
      <c r="H563" s="242"/>
      <c r="I563" s="236"/>
      <c r="J563" s="243"/>
      <c r="K563" s="236"/>
      <c r="M563" s="237" t="s">
        <v>476</v>
      </c>
      <c r="O563" s="225"/>
    </row>
    <row r="564" spans="1:80">
      <c r="A564" s="234"/>
      <c r="B564" s="238"/>
      <c r="C564" s="591" t="s">
        <v>675</v>
      </c>
      <c r="D564" s="592"/>
      <c r="E564" s="239">
        <v>2</v>
      </c>
      <c r="F564" s="240"/>
      <c r="G564" s="241"/>
      <c r="H564" s="242"/>
      <c r="I564" s="236"/>
      <c r="J564" s="243"/>
      <c r="K564" s="236"/>
      <c r="M564" s="237" t="s">
        <v>675</v>
      </c>
      <c r="O564" s="225"/>
    </row>
    <row r="565" spans="1:80">
      <c r="A565" s="226">
        <v>88</v>
      </c>
      <c r="B565" s="227" t="s">
        <v>676</v>
      </c>
      <c r="C565" s="228" t="s">
        <v>677</v>
      </c>
      <c r="D565" s="229" t="s">
        <v>107</v>
      </c>
      <c r="E565" s="230">
        <v>2</v>
      </c>
      <c r="F565" s="545"/>
      <c r="G565" s="231">
        <f>E565*F565</f>
        <v>0</v>
      </c>
      <c r="H565" s="232">
        <v>1.1800000000000001E-3</v>
      </c>
      <c r="I565" s="233">
        <f>E565*H565</f>
        <v>2.3600000000000001E-3</v>
      </c>
      <c r="J565" s="232">
        <v>0</v>
      </c>
      <c r="K565" s="233">
        <f>E565*J565</f>
        <v>0</v>
      </c>
      <c r="O565" s="225">
        <v>2</v>
      </c>
      <c r="AA565" s="198">
        <v>1</v>
      </c>
      <c r="AB565" s="198">
        <v>7</v>
      </c>
      <c r="AC565" s="198">
        <v>7</v>
      </c>
      <c r="AZ565" s="198">
        <v>2</v>
      </c>
      <c r="BA565" s="198">
        <f>IF(AZ565=1,G565,0)</f>
        <v>0</v>
      </c>
      <c r="BB565" s="198">
        <f>IF(AZ565=2,G565,0)</f>
        <v>0</v>
      </c>
      <c r="BC565" s="198">
        <f>IF(AZ565=3,G565,0)</f>
        <v>0</v>
      </c>
      <c r="BD565" s="198">
        <f>IF(AZ565=4,G565,0)</f>
        <v>0</v>
      </c>
      <c r="BE565" s="198">
        <f>IF(AZ565=5,G565,0)</f>
        <v>0</v>
      </c>
      <c r="CA565" s="225">
        <v>1</v>
      </c>
      <c r="CB565" s="225">
        <v>7</v>
      </c>
    </row>
    <row r="566" spans="1:80">
      <c r="A566" s="234"/>
      <c r="B566" s="238"/>
      <c r="C566" s="591" t="s">
        <v>241</v>
      </c>
      <c r="D566" s="592"/>
      <c r="E566" s="239">
        <v>0</v>
      </c>
      <c r="F566" s="240"/>
      <c r="G566" s="241"/>
      <c r="H566" s="242"/>
      <c r="I566" s="236"/>
      <c r="J566" s="243"/>
      <c r="K566" s="236"/>
      <c r="M566" s="237" t="s">
        <v>241</v>
      </c>
      <c r="O566" s="225"/>
    </row>
    <row r="567" spans="1:80">
      <c r="A567" s="234"/>
      <c r="B567" s="238"/>
      <c r="C567" s="591" t="s">
        <v>476</v>
      </c>
      <c r="D567" s="592"/>
      <c r="E567" s="239">
        <v>0</v>
      </c>
      <c r="F567" s="240"/>
      <c r="G567" s="241"/>
      <c r="H567" s="242"/>
      <c r="I567" s="236"/>
      <c r="J567" s="243"/>
      <c r="K567" s="236"/>
      <c r="M567" s="237" t="s">
        <v>476</v>
      </c>
      <c r="O567" s="225"/>
    </row>
    <row r="568" spans="1:80">
      <c r="A568" s="234"/>
      <c r="B568" s="238"/>
      <c r="C568" s="591" t="s">
        <v>678</v>
      </c>
      <c r="D568" s="592"/>
      <c r="E568" s="239">
        <v>2</v>
      </c>
      <c r="F568" s="240"/>
      <c r="G568" s="241"/>
      <c r="H568" s="242"/>
      <c r="I568" s="236"/>
      <c r="J568" s="243"/>
      <c r="K568" s="236"/>
      <c r="M568" s="237" t="s">
        <v>678</v>
      </c>
      <c r="O568" s="225"/>
    </row>
    <row r="569" spans="1:80" ht="22.5">
      <c r="A569" s="226">
        <v>89</v>
      </c>
      <c r="B569" s="227" t="s">
        <v>679</v>
      </c>
      <c r="C569" s="228" t="s">
        <v>680</v>
      </c>
      <c r="D569" s="229" t="s">
        <v>107</v>
      </c>
      <c r="E569" s="230">
        <v>2</v>
      </c>
      <c r="F569" s="545"/>
      <c r="G569" s="231">
        <f>E569*F569</f>
        <v>0</v>
      </c>
      <c r="H569" s="232">
        <v>0.03</v>
      </c>
      <c r="I569" s="233">
        <f>E569*H569</f>
        <v>0.06</v>
      </c>
      <c r="J569" s="232">
        <v>0</v>
      </c>
      <c r="K569" s="233">
        <f>E569*J569</f>
        <v>0</v>
      </c>
      <c r="O569" s="225">
        <v>2</v>
      </c>
      <c r="AA569" s="198">
        <v>1</v>
      </c>
      <c r="AB569" s="198">
        <v>7</v>
      </c>
      <c r="AC569" s="198">
        <v>7</v>
      </c>
      <c r="AZ569" s="198">
        <v>2</v>
      </c>
      <c r="BA569" s="198">
        <f>IF(AZ569=1,G569,0)</f>
        <v>0</v>
      </c>
      <c r="BB569" s="198">
        <f>IF(AZ569=2,G569,0)</f>
        <v>0</v>
      </c>
      <c r="BC569" s="198">
        <f>IF(AZ569=3,G569,0)</f>
        <v>0</v>
      </c>
      <c r="BD569" s="198">
        <f>IF(AZ569=4,G569,0)</f>
        <v>0</v>
      </c>
      <c r="BE569" s="198">
        <f>IF(AZ569=5,G569,0)</f>
        <v>0</v>
      </c>
      <c r="CA569" s="225">
        <v>1</v>
      </c>
      <c r="CB569" s="225">
        <v>7</v>
      </c>
    </row>
    <row r="570" spans="1:80">
      <c r="A570" s="234"/>
      <c r="B570" s="235"/>
      <c r="C570" s="593" t="s">
        <v>681</v>
      </c>
      <c r="D570" s="594"/>
      <c r="E570" s="594"/>
      <c r="F570" s="594"/>
      <c r="G570" s="595"/>
      <c r="I570" s="236"/>
      <c r="K570" s="236"/>
      <c r="L570" s="237" t="s">
        <v>681</v>
      </c>
      <c r="O570" s="225">
        <v>3</v>
      </c>
    </row>
    <row r="571" spans="1:80">
      <c r="A571" s="234"/>
      <c r="B571" s="238"/>
      <c r="C571" s="591" t="s">
        <v>241</v>
      </c>
      <c r="D571" s="592"/>
      <c r="E571" s="239">
        <v>0</v>
      </c>
      <c r="F571" s="240"/>
      <c r="G571" s="241"/>
      <c r="H571" s="242"/>
      <c r="I571" s="236"/>
      <c r="J571" s="243"/>
      <c r="K571" s="236"/>
      <c r="M571" s="237" t="s">
        <v>241</v>
      </c>
      <c r="O571" s="225"/>
    </row>
    <row r="572" spans="1:80">
      <c r="A572" s="234"/>
      <c r="B572" s="238"/>
      <c r="C572" s="591" t="s">
        <v>476</v>
      </c>
      <c r="D572" s="592"/>
      <c r="E572" s="239">
        <v>0</v>
      </c>
      <c r="F572" s="240"/>
      <c r="G572" s="241"/>
      <c r="H572" s="242"/>
      <c r="I572" s="236"/>
      <c r="J572" s="243"/>
      <c r="K572" s="236"/>
      <c r="M572" s="237" t="s">
        <v>476</v>
      </c>
      <c r="O572" s="225"/>
    </row>
    <row r="573" spans="1:80">
      <c r="A573" s="234"/>
      <c r="B573" s="238"/>
      <c r="C573" s="591" t="s">
        <v>682</v>
      </c>
      <c r="D573" s="592"/>
      <c r="E573" s="239">
        <v>2</v>
      </c>
      <c r="F573" s="240"/>
      <c r="G573" s="241"/>
      <c r="H573" s="242"/>
      <c r="I573" s="236"/>
      <c r="J573" s="243"/>
      <c r="K573" s="236"/>
      <c r="M573" s="237" t="s">
        <v>682</v>
      </c>
      <c r="O573" s="225"/>
    </row>
    <row r="574" spans="1:80">
      <c r="A574" s="226">
        <v>90</v>
      </c>
      <c r="B574" s="227" t="s">
        <v>683</v>
      </c>
      <c r="C574" s="228" t="s">
        <v>684</v>
      </c>
      <c r="D574" s="229" t="s">
        <v>123</v>
      </c>
      <c r="E574" s="230">
        <v>79</v>
      </c>
      <c r="F574" s="545"/>
      <c r="G574" s="231">
        <f>E574*F574</f>
        <v>0</v>
      </c>
      <c r="H574" s="232">
        <v>0</v>
      </c>
      <c r="I574" s="233">
        <f>E574*H574</f>
        <v>0</v>
      </c>
      <c r="J574" s="232">
        <v>0</v>
      </c>
      <c r="K574" s="233">
        <f>E574*J574</f>
        <v>0</v>
      </c>
      <c r="O574" s="225">
        <v>2</v>
      </c>
      <c r="AA574" s="198">
        <v>1</v>
      </c>
      <c r="AB574" s="198">
        <v>7</v>
      </c>
      <c r="AC574" s="198">
        <v>7</v>
      </c>
      <c r="AZ574" s="198">
        <v>2</v>
      </c>
      <c r="BA574" s="198">
        <f>IF(AZ574=1,G574,0)</f>
        <v>0</v>
      </c>
      <c r="BB574" s="198">
        <f>IF(AZ574=2,G574,0)</f>
        <v>0</v>
      </c>
      <c r="BC574" s="198">
        <f>IF(AZ574=3,G574,0)</f>
        <v>0</v>
      </c>
      <c r="BD574" s="198">
        <f>IF(AZ574=4,G574,0)</f>
        <v>0</v>
      </c>
      <c r="BE574" s="198">
        <f>IF(AZ574=5,G574,0)</f>
        <v>0</v>
      </c>
      <c r="CA574" s="225">
        <v>1</v>
      </c>
      <c r="CB574" s="225">
        <v>7</v>
      </c>
    </row>
    <row r="575" spans="1:80">
      <c r="A575" s="234"/>
      <c r="B575" s="235"/>
      <c r="C575" s="593" t="s">
        <v>685</v>
      </c>
      <c r="D575" s="594"/>
      <c r="E575" s="594"/>
      <c r="F575" s="594"/>
      <c r="G575" s="595"/>
      <c r="I575" s="236"/>
      <c r="K575" s="236"/>
      <c r="L575" s="237" t="s">
        <v>685</v>
      </c>
      <c r="O575" s="225">
        <v>3</v>
      </c>
    </row>
    <row r="576" spans="1:80">
      <c r="A576" s="234"/>
      <c r="B576" s="238"/>
      <c r="C576" s="591" t="s">
        <v>241</v>
      </c>
      <c r="D576" s="592"/>
      <c r="E576" s="239">
        <v>0</v>
      </c>
      <c r="F576" s="240"/>
      <c r="G576" s="241"/>
      <c r="H576" s="242"/>
      <c r="I576" s="236"/>
      <c r="J576" s="243"/>
      <c r="K576" s="236"/>
      <c r="M576" s="237" t="s">
        <v>241</v>
      </c>
      <c r="O576" s="225"/>
    </row>
    <row r="577" spans="1:80">
      <c r="A577" s="234"/>
      <c r="B577" s="238"/>
      <c r="C577" s="591" t="s">
        <v>476</v>
      </c>
      <c r="D577" s="592"/>
      <c r="E577" s="239">
        <v>0</v>
      </c>
      <c r="F577" s="240"/>
      <c r="G577" s="241"/>
      <c r="H577" s="242"/>
      <c r="I577" s="236"/>
      <c r="J577" s="243"/>
      <c r="K577" s="236"/>
      <c r="M577" s="237" t="s">
        <v>476</v>
      </c>
      <c r="O577" s="225"/>
    </row>
    <row r="578" spans="1:80">
      <c r="A578" s="234"/>
      <c r="B578" s="238"/>
      <c r="C578" s="591" t="s">
        <v>646</v>
      </c>
      <c r="D578" s="592"/>
      <c r="E578" s="239">
        <v>75</v>
      </c>
      <c r="F578" s="240"/>
      <c r="G578" s="241"/>
      <c r="H578" s="242"/>
      <c r="I578" s="236"/>
      <c r="J578" s="243"/>
      <c r="K578" s="236"/>
      <c r="M578" s="237" t="s">
        <v>646</v>
      </c>
      <c r="O578" s="225"/>
    </row>
    <row r="579" spans="1:80">
      <c r="A579" s="234"/>
      <c r="B579" s="238"/>
      <c r="C579" s="591" t="s">
        <v>654</v>
      </c>
      <c r="D579" s="592"/>
      <c r="E579" s="239">
        <v>4</v>
      </c>
      <c r="F579" s="240"/>
      <c r="G579" s="241"/>
      <c r="H579" s="242"/>
      <c r="I579" s="236"/>
      <c r="J579" s="243"/>
      <c r="K579" s="236"/>
      <c r="M579" s="237" t="s">
        <v>654</v>
      </c>
      <c r="O579" s="225"/>
    </row>
    <row r="580" spans="1:80">
      <c r="A580" s="226">
        <v>91</v>
      </c>
      <c r="B580" s="227" t="s">
        <v>686</v>
      </c>
      <c r="C580" s="228" t="s">
        <v>687</v>
      </c>
      <c r="D580" s="229" t="s">
        <v>123</v>
      </c>
      <c r="E580" s="230">
        <v>21</v>
      </c>
      <c r="F580" s="545"/>
      <c r="G580" s="231">
        <f>E580*F580</f>
        <v>0</v>
      </c>
      <c r="H580" s="232">
        <v>0</v>
      </c>
      <c r="I580" s="233">
        <f>E580*H580</f>
        <v>0</v>
      </c>
      <c r="J580" s="232">
        <v>0</v>
      </c>
      <c r="K580" s="233">
        <f>E580*J580</f>
        <v>0</v>
      </c>
      <c r="O580" s="225">
        <v>2</v>
      </c>
      <c r="AA580" s="198">
        <v>1</v>
      </c>
      <c r="AB580" s="198">
        <v>7</v>
      </c>
      <c r="AC580" s="198">
        <v>7</v>
      </c>
      <c r="AZ580" s="198">
        <v>2</v>
      </c>
      <c r="BA580" s="198">
        <f>IF(AZ580=1,G580,0)</f>
        <v>0</v>
      </c>
      <c r="BB580" s="198">
        <f>IF(AZ580=2,G580,0)</f>
        <v>0</v>
      </c>
      <c r="BC580" s="198">
        <f>IF(AZ580=3,G580,0)</f>
        <v>0</v>
      </c>
      <c r="BD580" s="198">
        <f>IF(AZ580=4,G580,0)</f>
        <v>0</v>
      </c>
      <c r="BE580" s="198">
        <f>IF(AZ580=5,G580,0)</f>
        <v>0</v>
      </c>
      <c r="CA580" s="225">
        <v>1</v>
      </c>
      <c r="CB580" s="225">
        <v>7</v>
      </c>
    </row>
    <row r="581" spans="1:80">
      <c r="A581" s="234"/>
      <c r="B581" s="235"/>
      <c r="C581" s="593" t="s">
        <v>685</v>
      </c>
      <c r="D581" s="594"/>
      <c r="E581" s="594"/>
      <c r="F581" s="594"/>
      <c r="G581" s="595"/>
      <c r="I581" s="236"/>
      <c r="K581" s="236"/>
      <c r="L581" s="237" t="s">
        <v>685</v>
      </c>
      <c r="O581" s="225">
        <v>3</v>
      </c>
    </row>
    <row r="582" spans="1:80">
      <c r="A582" s="234"/>
      <c r="B582" s="238"/>
      <c r="C582" s="591" t="s">
        <v>241</v>
      </c>
      <c r="D582" s="592"/>
      <c r="E582" s="239">
        <v>0</v>
      </c>
      <c r="F582" s="240"/>
      <c r="G582" s="241"/>
      <c r="H582" s="242"/>
      <c r="I582" s="236"/>
      <c r="J582" s="243"/>
      <c r="K582" s="236"/>
      <c r="M582" s="237" t="s">
        <v>241</v>
      </c>
      <c r="O582" s="225"/>
    </row>
    <row r="583" spans="1:80">
      <c r="A583" s="234"/>
      <c r="B583" s="238"/>
      <c r="C583" s="591" t="s">
        <v>476</v>
      </c>
      <c r="D583" s="592"/>
      <c r="E583" s="239">
        <v>0</v>
      </c>
      <c r="F583" s="240"/>
      <c r="G583" s="241"/>
      <c r="H583" s="242"/>
      <c r="I583" s="236"/>
      <c r="J583" s="243"/>
      <c r="K583" s="236"/>
      <c r="M583" s="237" t="s">
        <v>476</v>
      </c>
      <c r="O583" s="225"/>
    </row>
    <row r="584" spans="1:80">
      <c r="A584" s="234"/>
      <c r="B584" s="238"/>
      <c r="C584" s="591" t="s">
        <v>650</v>
      </c>
      <c r="D584" s="592"/>
      <c r="E584" s="239">
        <v>21</v>
      </c>
      <c r="F584" s="240"/>
      <c r="G584" s="241"/>
      <c r="H584" s="242"/>
      <c r="I584" s="236"/>
      <c r="J584" s="243"/>
      <c r="K584" s="236"/>
      <c r="M584" s="237" t="s">
        <v>650</v>
      </c>
      <c r="O584" s="225"/>
    </row>
    <row r="585" spans="1:80">
      <c r="A585" s="226">
        <v>92</v>
      </c>
      <c r="B585" s="227" t="s">
        <v>688</v>
      </c>
      <c r="C585" s="228" t="s">
        <v>689</v>
      </c>
      <c r="D585" s="229" t="s">
        <v>123</v>
      </c>
      <c r="E585" s="230">
        <v>100</v>
      </c>
      <c r="F585" s="545"/>
      <c r="G585" s="231">
        <f>E585*F585</f>
        <v>0</v>
      </c>
      <c r="H585" s="232">
        <v>1.0000000000000001E-5</v>
      </c>
      <c r="I585" s="233">
        <f>E585*H585</f>
        <v>1E-3</v>
      </c>
      <c r="J585" s="232">
        <v>0</v>
      </c>
      <c r="K585" s="233">
        <f>E585*J585</f>
        <v>0</v>
      </c>
      <c r="O585" s="225">
        <v>2</v>
      </c>
      <c r="AA585" s="198">
        <v>1</v>
      </c>
      <c r="AB585" s="198">
        <v>7</v>
      </c>
      <c r="AC585" s="198">
        <v>7</v>
      </c>
      <c r="AZ585" s="198">
        <v>2</v>
      </c>
      <c r="BA585" s="198">
        <f>IF(AZ585=1,G585,0)</f>
        <v>0</v>
      </c>
      <c r="BB585" s="198">
        <f>IF(AZ585=2,G585,0)</f>
        <v>0</v>
      </c>
      <c r="BC585" s="198">
        <f>IF(AZ585=3,G585,0)</f>
        <v>0</v>
      </c>
      <c r="BD585" s="198">
        <f>IF(AZ585=4,G585,0)</f>
        <v>0</v>
      </c>
      <c r="BE585" s="198">
        <f>IF(AZ585=5,G585,0)</f>
        <v>0</v>
      </c>
      <c r="CA585" s="225">
        <v>1</v>
      </c>
      <c r="CB585" s="225">
        <v>7</v>
      </c>
    </row>
    <row r="586" spans="1:80">
      <c r="A586" s="234"/>
      <c r="B586" s="235"/>
      <c r="C586" s="593" t="s">
        <v>690</v>
      </c>
      <c r="D586" s="594"/>
      <c r="E586" s="594"/>
      <c r="F586" s="594"/>
      <c r="G586" s="595"/>
      <c r="I586" s="236"/>
      <c r="K586" s="236"/>
      <c r="L586" s="237" t="s">
        <v>690</v>
      </c>
      <c r="O586" s="225">
        <v>3</v>
      </c>
    </row>
    <row r="587" spans="1:80">
      <c r="A587" s="234"/>
      <c r="B587" s="238"/>
      <c r="C587" s="591" t="s">
        <v>241</v>
      </c>
      <c r="D587" s="592"/>
      <c r="E587" s="239">
        <v>0</v>
      </c>
      <c r="F587" s="240"/>
      <c r="G587" s="241"/>
      <c r="H587" s="242"/>
      <c r="I587" s="236"/>
      <c r="J587" s="243"/>
      <c r="K587" s="236"/>
      <c r="M587" s="237" t="s">
        <v>241</v>
      </c>
      <c r="O587" s="225"/>
    </row>
    <row r="588" spans="1:80">
      <c r="A588" s="234"/>
      <c r="B588" s="238"/>
      <c r="C588" s="591" t="s">
        <v>476</v>
      </c>
      <c r="D588" s="592"/>
      <c r="E588" s="239">
        <v>0</v>
      </c>
      <c r="F588" s="240"/>
      <c r="G588" s="241"/>
      <c r="H588" s="242"/>
      <c r="I588" s="236"/>
      <c r="J588" s="243"/>
      <c r="K588" s="236"/>
      <c r="M588" s="237" t="s">
        <v>476</v>
      </c>
      <c r="O588" s="225"/>
    </row>
    <row r="589" spans="1:80">
      <c r="A589" s="234"/>
      <c r="B589" s="238"/>
      <c r="C589" s="591" t="s">
        <v>654</v>
      </c>
      <c r="D589" s="592"/>
      <c r="E589" s="239">
        <v>4</v>
      </c>
      <c r="F589" s="240"/>
      <c r="G589" s="241"/>
      <c r="H589" s="242"/>
      <c r="I589" s="236"/>
      <c r="J589" s="243"/>
      <c r="K589" s="236"/>
      <c r="M589" s="237" t="s">
        <v>654</v>
      </c>
      <c r="O589" s="225"/>
    </row>
    <row r="590" spans="1:80">
      <c r="A590" s="234"/>
      <c r="B590" s="238"/>
      <c r="C590" s="591" t="s">
        <v>646</v>
      </c>
      <c r="D590" s="592"/>
      <c r="E590" s="239">
        <v>75</v>
      </c>
      <c r="F590" s="240"/>
      <c r="G590" s="241"/>
      <c r="H590" s="242"/>
      <c r="I590" s="236"/>
      <c r="J590" s="243"/>
      <c r="K590" s="236"/>
      <c r="M590" s="237" t="s">
        <v>646</v>
      </c>
      <c r="O590" s="225"/>
    </row>
    <row r="591" spans="1:80">
      <c r="A591" s="234"/>
      <c r="B591" s="238"/>
      <c r="C591" s="591" t="s">
        <v>650</v>
      </c>
      <c r="D591" s="592"/>
      <c r="E591" s="239">
        <v>21</v>
      </c>
      <c r="F591" s="240"/>
      <c r="G591" s="241"/>
      <c r="H591" s="242"/>
      <c r="I591" s="236"/>
      <c r="J591" s="243"/>
      <c r="K591" s="236"/>
      <c r="M591" s="237" t="s">
        <v>650</v>
      </c>
      <c r="O591" s="225"/>
    </row>
    <row r="592" spans="1:80">
      <c r="A592" s="226">
        <v>93</v>
      </c>
      <c r="B592" s="227" t="s">
        <v>691</v>
      </c>
      <c r="C592" s="228" t="s">
        <v>692</v>
      </c>
      <c r="D592" s="229" t="s">
        <v>195</v>
      </c>
      <c r="E592" s="230">
        <v>1.4722</v>
      </c>
      <c r="F592" s="545"/>
      <c r="G592" s="231">
        <f>E592*F592</f>
        <v>0</v>
      </c>
      <c r="H592" s="232">
        <v>0</v>
      </c>
      <c r="I592" s="233">
        <f>E592*H592</f>
        <v>0</v>
      </c>
      <c r="J592" s="232"/>
      <c r="K592" s="233">
        <f>E592*J592</f>
        <v>0</v>
      </c>
      <c r="O592" s="225">
        <v>2</v>
      </c>
      <c r="AA592" s="198">
        <v>7</v>
      </c>
      <c r="AB592" s="198">
        <v>1001</v>
      </c>
      <c r="AC592" s="198">
        <v>5</v>
      </c>
      <c r="AZ592" s="198">
        <v>2</v>
      </c>
      <c r="BA592" s="198">
        <f>IF(AZ592=1,G592,0)</f>
        <v>0</v>
      </c>
      <c r="BB592" s="198">
        <f>IF(AZ592=2,G592,0)</f>
        <v>0</v>
      </c>
      <c r="BC592" s="198">
        <f>IF(AZ592=3,G592,0)</f>
        <v>0</v>
      </c>
      <c r="BD592" s="198">
        <f>IF(AZ592=4,G592,0)</f>
        <v>0</v>
      </c>
      <c r="BE592" s="198">
        <f>IF(AZ592=5,G592,0)</f>
        <v>0</v>
      </c>
      <c r="CA592" s="225">
        <v>7</v>
      </c>
      <c r="CB592" s="225">
        <v>1001</v>
      </c>
    </row>
    <row r="593" spans="1:80">
      <c r="A593" s="244"/>
      <c r="B593" s="245" t="s">
        <v>90</v>
      </c>
      <c r="C593" s="246" t="s">
        <v>641</v>
      </c>
      <c r="D593" s="247"/>
      <c r="E593" s="248"/>
      <c r="F593" s="249"/>
      <c r="G593" s="250">
        <f>SUM(G513:G592)</f>
        <v>0</v>
      </c>
      <c r="H593" s="251"/>
      <c r="I593" s="252">
        <f>SUM(I513:I592)</f>
        <v>1.4722000000000002</v>
      </c>
      <c r="J593" s="251"/>
      <c r="K593" s="252">
        <f>SUM(K513:K592)</f>
        <v>0</v>
      </c>
      <c r="O593" s="225">
        <v>4</v>
      </c>
      <c r="BA593" s="253">
        <f>SUM(BA513:BA592)</f>
        <v>0</v>
      </c>
      <c r="BB593" s="253">
        <f>SUM(BB513:BB592)</f>
        <v>0</v>
      </c>
      <c r="BC593" s="253">
        <f>SUM(BC513:BC592)</f>
        <v>0</v>
      </c>
      <c r="BD593" s="253">
        <f>SUM(BD513:BD592)</f>
        <v>0</v>
      </c>
      <c r="BE593" s="253">
        <f>SUM(BE513:BE592)</f>
        <v>0</v>
      </c>
    </row>
    <row r="594" spans="1:80">
      <c r="A594" s="215" t="s">
        <v>87</v>
      </c>
      <c r="B594" s="216" t="s">
        <v>693</v>
      </c>
      <c r="C594" s="217" t="s">
        <v>694</v>
      </c>
      <c r="D594" s="218"/>
      <c r="E594" s="219"/>
      <c r="F594" s="219"/>
      <c r="G594" s="220"/>
      <c r="H594" s="221"/>
      <c r="I594" s="222"/>
      <c r="J594" s="223"/>
      <c r="K594" s="224"/>
      <c r="O594" s="225">
        <v>1</v>
      </c>
    </row>
    <row r="595" spans="1:80">
      <c r="A595" s="226">
        <v>94</v>
      </c>
      <c r="B595" s="227" t="s">
        <v>696</v>
      </c>
      <c r="C595" s="228" t="s">
        <v>697</v>
      </c>
      <c r="D595" s="229" t="s">
        <v>107</v>
      </c>
      <c r="E595" s="230">
        <v>1</v>
      </c>
      <c r="F595" s="545"/>
      <c r="G595" s="231">
        <f>E595*F595</f>
        <v>0</v>
      </c>
      <c r="H595" s="232">
        <v>3.3E-3</v>
      </c>
      <c r="I595" s="233">
        <f>E595*H595</f>
        <v>3.3E-3</v>
      </c>
      <c r="J595" s="232">
        <v>0</v>
      </c>
      <c r="K595" s="233">
        <f>E595*J595</f>
        <v>0</v>
      </c>
      <c r="O595" s="225">
        <v>2</v>
      </c>
      <c r="AA595" s="198">
        <v>1</v>
      </c>
      <c r="AB595" s="198">
        <v>7</v>
      </c>
      <c r="AC595" s="198">
        <v>7</v>
      </c>
      <c r="AZ595" s="198">
        <v>2</v>
      </c>
      <c r="BA595" s="198">
        <f>IF(AZ595=1,G595,0)</f>
        <v>0</v>
      </c>
      <c r="BB595" s="198">
        <f>IF(AZ595=2,G595,0)</f>
        <v>0</v>
      </c>
      <c r="BC595" s="198">
        <f>IF(AZ595=3,G595,0)</f>
        <v>0</v>
      </c>
      <c r="BD595" s="198">
        <f>IF(AZ595=4,G595,0)</f>
        <v>0</v>
      </c>
      <c r="BE595" s="198">
        <f>IF(AZ595=5,G595,0)</f>
        <v>0</v>
      </c>
      <c r="CA595" s="225">
        <v>1</v>
      </c>
      <c r="CB595" s="225">
        <v>7</v>
      </c>
    </row>
    <row r="596" spans="1:80">
      <c r="A596" s="234"/>
      <c r="B596" s="238"/>
      <c r="C596" s="591" t="s">
        <v>228</v>
      </c>
      <c r="D596" s="592"/>
      <c r="E596" s="239">
        <v>0</v>
      </c>
      <c r="F596" s="240"/>
      <c r="G596" s="241"/>
      <c r="H596" s="242"/>
      <c r="I596" s="236"/>
      <c r="J596" s="243"/>
      <c r="K596" s="236"/>
      <c r="M596" s="237" t="s">
        <v>228</v>
      </c>
      <c r="O596" s="225"/>
    </row>
    <row r="597" spans="1:80">
      <c r="A597" s="234"/>
      <c r="B597" s="238"/>
      <c r="C597" s="591" t="s">
        <v>229</v>
      </c>
      <c r="D597" s="592"/>
      <c r="E597" s="239">
        <v>0</v>
      </c>
      <c r="F597" s="240"/>
      <c r="G597" s="241"/>
      <c r="H597" s="242"/>
      <c r="I597" s="236"/>
      <c r="J597" s="243"/>
      <c r="K597" s="236"/>
      <c r="M597" s="237" t="s">
        <v>229</v>
      </c>
      <c r="O597" s="225"/>
    </row>
    <row r="598" spans="1:80">
      <c r="A598" s="234"/>
      <c r="B598" s="238"/>
      <c r="C598" s="591" t="s">
        <v>698</v>
      </c>
      <c r="D598" s="592"/>
      <c r="E598" s="239">
        <v>1</v>
      </c>
      <c r="F598" s="240"/>
      <c r="G598" s="241"/>
      <c r="H598" s="242"/>
      <c r="I598" s="236"/>
      <c r="J598" s="243"/>
      <c r="K598" s="236"/>
      <c r="M598" s="237" t="s">
        <v>698</v>
      </c>
      <c r="O598" s="225"/>
    </row>
    <row r="599" spans="1:80">
      <c r="A599" s="226">
        <v>95</v>
      </c>
      <c r="B599" s="227" t="s">
        <v>699</v>
      </c>
      <c r="C599" s="228" t="s">
        <v>700</v>
      </c>
      <c r="D599" s="229" t="s">
        <v>195</v>
      </c>
      <c r="E599" s="423">
        <v>3.3E-3</v>
      </c>
      <c r="F599" s="545"/>
      <c r="G599" s="231">
        <f>E599*F599</f>
        <v>0</v>
      </c>
      <c r="H599" s="232">
        <v>0</v>
      </c>
      <c r="I599" s="233">
        <f>E599*H599</f>
        <v>0</v>
      </c>
      <c r="J599" s="232"/>
      <c r="K599" s="233">
        <f>E599*J599</f>
        <v>0</v>
      </c>
      <c r="O599" s="225">
        <v>2</v>
      </c>
      <c r="AA599" s="198">
        <v>7</v>
      </c>
      <c r="AB599" s="198">
        <v>1001</v>
      </c>
      <c r="AC599" s="198">
        <v>5</v>
      </c>
      <c r="AZ599" s="198">
        <v>2</v>
      </c>
      <c r="BA599" s="198">
        <f>IF(AZ599=1,G599,0)</f>
        <v>0</v>
      </c>
      <c r="BB599" s="198">
        <f>IF(AZ599=2,G599,0)</f>
        <v>0</v>
      </c>
      <c r="BC599" s="198">
        <f>IF(AZ599=3,G599,0)</f>
        <v>0</v>
      </c>
      <c r="BD599" s="198">
        <f>IF(AZ599=4,G599,0)</f>
        <v>0</v>
      </c>
      <c r="BE599" s="198">
        <f>IF(AZ599=5,G599,0)</f>
        <v>0</v>
      </c>
      <c r="CA599" s="225">
        <v>7</v>
      </c>
      <c r="CB599" s="225">
        <v>1001</v>
      </c>
    </row>
    <row r="600" spans="1:80">
      <c r="A600" s="244"/>
      <c r="B600" s="245" t="s">
        <v>90</v>
      </c>
      <c r="C600" s="246" t="s">
        <v>695</v>
      </c>
      <c r="D600" s="247"/>
      <c r="E600" s="248"/>
      <c r="F600" s="249"/>
      <c r="G600" s="250">
        <f>SUM(G594:G599)</f>
        <v>0</v>
      </c>
      <c r="H600" s="251"/>
      <c r="I600" s="252">
        <f>SUM(I594:I599)</f>
        <v>3.3E-3</v>
      </c>
      <c r="J600" s="251"/>
      <c r="K600" s="252">
        <f>SUM(K594:K599)</f>
        <v>0</v>
      </c>
      <c r="O600" s="225">
        <v>4</v>
      </c>
      <c r="BA600" s="253">
        <f>SUM(BA594:BA599)</f>
        <v>0</v>
      </c>
      <c r="BB600" s="253">
        <f>SUM(BB594:BB599)</f>
        <v>0</v>
      </c>
      <c r="BC600" s="253">
        <f>SUM(BC594:BC599)</f>
        <v>0</v>
      </c>
      <c r="BD600" s="253">
        <f>SUM(BD594:BD599)</f>
        <v>0</v>
      </c>
      <c r="BE600" s="253">
        <f>SUM(BE594:BE599)</f>
        <v>0</v>
      </c>
    </row>
    <row r="601" spans="1:80">
      <c r="A601" s="215" t="s">
        <v>87</v>
      </c>
      <c r="B601" s="216" t="s">
        <v>701</v>
      </c>
      <c r="C601" s="217" t="s">
        <v>702</v>
      </c>
      <c r="D601" s="218"/>
      <c r="E601" s="219"/>
      <c r="F601" s="219"/>
      <c r="G601" s="220"/>
      <c r="H601" s="221"/>
      <c r="I601" s="222"/>
      <c r="J601" s="223"/>
      <c r="K601" s="224"/>
      <c r="O601" s="225">
        <v>1</v>
      </c>
    </row>
    <row r="602" spans="1:80">
      <c r="A602" s="226">
        <v>96</v>
      </c>
      <c r="B602" s="227" t="s">
        <v>704</v>
      </c>
      <c r="C602" s="228" t="s">
        <v>705</v>
      </c>
      <c r="D602" s="229" t="s">
        <v>532</v>
      </c>
      <c r="E602" s="230">
        <v>1</v>
      </c>
      <c r="F602" s="545"/>
      <c r="G602" s="231">
        <f>E602*F602</f>
        <v>0</v>
      </c>
      <c r="H602" s="232">
        <v>0.24579999999999999</v>
      </c>
      <c r="I602" s="233">
        <f>E602*H602</f>
        <v>0.24579999999999999</v>
      </c>
      <c r="J602" s="232">
        <v>0</v>
      </c>
      <c r="K602" s="233">
        <f>E602*J602</f>
        <v>0</v>
      </c>
      <c r="O602" s="225">
        <v>2</v>
      </c>
      <c r="AA602" s="198">
        <v>1</v>
      </c>
      <c r="AB602" s="198">
        <v>7</v>
      </c>
      <c r="AC602" s="198">
        <v>7</v>
      </c>
      <c r="AZ602" s="198">
        <v>2</v>
      </c>
      <c r="BA602" s="198">
        <f>IF(AZ602=1,G602,0)</f>
        <v>0</v>
      </c>
      <c r="BB602" s="198">
        <f>IF(AZ602=2,G602,0)</f>
        <v>0</v>
      </c>
      <c r="BC602" s="198">
        <f>IF(AZ602=3,G602,0)</f>
        <v>0</v>
      </c>
      <c r="BD602" s="198">
        <f>IF(AZ602=4,G602,0)</f>
        <v>0</v>
      </c>
      <c r="BE602" s="198">
        <f>IF(AZ602=5,G602,0)</f>
        <v>0</v>
      </c>
      <c r="CA602" s="225">
        <v>1</v>
      </c>
      <c r="CB602" s="225">
        <v>7</v>
      </c>
    </row>
    <row r="603" spans="1:80">
      <c r="A603" s="234"/>
      <c r="B603" s="235"/>
      <c r="C603" s="593" t="s">
        <v>201</v>
      </c>
      <c r="D603" s="594"/>
      <c r="E603" s="594"/>
      <c r="F603" s="594"/>
      <c r="G603" s="595"/>
      <c r="I603" s="236"/>
      <c r="K603" s="236"/>
      <c r="L603" s="237" t="s">
        <v>201</v>
      </c>
      <c r="O603" s="225">
        <v>3</v>
      </c>
    </row>
    <row r="604" spans="1:80">
      <c r="A604" s="234"/>
      <c r="B604" s="235"/>
      <c r="C604" s="593" t="s">
        <v>706</v>
      </c>
      <c r="D604" s="594"/>
      <c r="E604" s="594"/>
      <c r="F604" s="594"/>
      <c r="G604" s="595"/>
      <c r="I604" s="236"/>
      <c r="K604" s="236"/>
      <c r="L604" s="237" t="s">
        <v>706</v>
      </c>
      <c r="O604" s="225">
        <v>3</v>
      </c>
    </row>
    <row r="605" spans="1:80">
      <c r="A605" s="234"/>
      <c r="B605" s="235"/>
      <c r="C605" s="593" t="s">
        <v>707</v>
      </c>
      <c r="D605" s="594"/>
      <c r="E605" s="594"/>
      <c r="F605" s="594"/>
      <c r="G605" s="595"/>
      <c r="I605" s="236"/>
      <c r="K605" s="236"/>
      <c r="L605" s="237" t="s">
        <v>707</v>
      </c>
      <c r="O605" s="225">
        <v>3</v>
      </c>
    </row>
    <row r="606" spans="1:80">
      <c r="A606" s="234"/>
      <c r="B606" s="235"/>
      <c r="C606" s="593" t="s">
        <v>708</v>
      </c>
      <c r="D606" s="594"/>
      <c r="E606" s="594"/>
      <c r="F606" s="594"/>
      <c r="G606" s="595"/>
      <c r="I606" s="236"/>
      <c r="K606" s="236"/>
      <c r="L606" s="237" t="s">
        <v>708</v>
      </c>
      <c r="O606" s="225">
        <v>3</v>
      </c>
    </row>
    <row r="607" spans="1:80">
      <c r="A607" s="234"/>
      <c r="B607" s="235"/>
      <c r="C607" s="593" t="s">
        <v>709</v>
      </c>
      <c r="D607" s="594"/>
      <c r="E607" s="594"/>
      <c r="F607" s="594"/>
      <c r="G607" s="595"/>
      <c r="I607" s="236"/>
      <c r="K607" s="236"/>
      <c r="L607" s="237" t="s">
        <v>709</v>
      </c>
      <c r="O607" s="225">
        <v>3</v>
      </c>
    </row>
    <row r="608" spans="1:80">
      <c r="A608" s="226">
        <v>97</v>
      </c>
      <c r="B608" s="227" t="s">
        <v>710</v>
      </c>
      <c r="C608" s="228" t="s">
        <v>711</v>
      </c>
      <c r="D608" s="229" t="s">
        <v>532</v>
      </c>
      <c r="E608" s="230">
        <v>1</v>
      </c>
      <c r="F608" s="545"/>
      <c r="G608" s="231">
        <f>E608*F608</f>
        <v>0</v>
      </c>
      <c r="H608" s="232">
        <v>0.12731999999999999</v>
      </c>
      <c r="I608" s="233">
        <f>E608*H608</f>
        <v>0.12731999999999999</v>
      </c>
      <c r="J608" s="232">
        <v>0</v>
      </c>
      <c r="K608" s="233">
        <f>E608*J608</f>
        <v>0</v>
      </c>
      <c r="O608" s="225">
        <v>2</v>
      </c>
      <c r="AA608" s="198">
        <v>1</v>
      </c>
      <c r="AB608" s="198">
        <v>7</v>
      </c>
      <c r="AC608" s="198">
        <v>7</v>
      </c>
      <c r="AZ608" s="198">
        <v>2</v>
      </c>
      <c r="BA608" s="198">
        <f>IF(AZ608=1,G608,0)</f>
        <v>0</v>
      </c>
      <c r="BB608" s="198">
        <f>IF(AZ608=2,G608,0)</f>
        <v>0</v>
      </c>
      <c r="BC608" s="198">
        <f>IF(AZ608=3,G608,0)</f>
        <v>0</v>
      </c>
      <c r="BD608" s="198">
        <f>IF(AZ608=4,G608,0)</f>
        <v>0</v>
      </c>
      <c r="BE608" s="198">
        <f>IF(AZ608=5,G608,0)</f>
        <v>0</v>
      </c>
      <c r="CA608" s="225">
        <v>1</v>
      </c>
      <c r="CB608" s="225">
        <v>7</v>
      </c>
    </row>
    <row r="609" spans="1:80">
      <c r="A609" s="234"/>
      <c r="B609" s="235"/>
      <c r="C609" s="593" t="s">
        <v>201</v>
      </c>
      <c r="D609" s="594"/>
      <c r="E609" s="594"/>
      <c r="F609" s="594"/>
      <c r="G609" s="595"/>
      <c r="I609" s="236"/>
      <c r="K609" s="236"/>
      <c r="L609" s="237" t="s">
        <v>201</v>
      </c>
      <c r="O609" s="225">
        <v>3</v>
      </c>
    </row>
    <row r="610" spans="1:80">
      <c r="A610" s="234"/>
      <c r="B610" s="235"/>
      <c r="C610" s="593" t="s">
        <v>712</v>
      </c>
      <c r="D610" s="594"/>
      <c r="E610" s="594"/>
      <c r="F610" s="594"/>
      <c r="G610" s="595"/>
      <c r="I610" s="236"/>
      <c r="K610" s="236"/>
      <c r="L610" s="237" t="s">
        <v>712</v>
      </c>
      <c r="O610" s="225">
        <v>3</v>
      </c>
    </row>
    <row r="611" spans="1:80">
      <c r="A611" s="234"/>
      <c r="B611" s="235"/>
      <c r="C611" s="593" t="s">
        <v>713</v>
      </c>
      <c r="D611" s="594"/>
      <c r="E611" s="594"/>
      <c r="F611" s="594"/>
      <c r="G611" s="595"/>
      <c r="I611" s="236"/>
      <c r="K611" s="236"/>
      <c r="L611" s="237" t="s">
        <v>713</v>
      </c>
      <c r="O611" s="225">
        <v>3</v>
      </c>
    </row>
    <row r="612" spans="1:80">
      <c r="A612" s="234"/>
      <c r="B612" s="235"/>
      <c r="C612" s="593" t="s">
        <v>708</v>
      </c>
      <c r="D612" s="594"/>
      <c r="E612" s="594"/>
      <c r="F612" s="594"/>
      <c r="G612" s="595"/>
      <c r="I612" s="236"/>
      <c r="K612" s="236"/>
      <c r="L612" s="237" t="s">
        <v>708</v>
      </c>
      <c r="O612" s="225">
        <v>3</v>
      </c>
    </row>
    <row r="613" spans="1:80">
      <c r="A613" s="234"/>
      <c r="B613" s="235"/>
      <c r="C613" s="593" t="s">
        <v>714</v>
      </c>
      <c r="D613" s="594"/>
      <c r="E613" s="594"/>
      <c r="F613" s="594"/>
      <c r="G613" s="595"/>
      <c r="I613" s="236"/>
      <c r="K613" s="236"/>
      <c r="L613" s="237" t="s">
        <v>714</v>
      </c>
      <c r="O613" s="225">
        <v>3</v>
      </c>
    </row>
    <row r="614" spans="1:80">
      <c r="A614" s="226">
        <v>98</v>
      </c>
      <c r="B614" s="227" t="s">
        <v>715</v>
      </c>
      <c r="C614" s="228" t="s">
        <v>716</v>
      </c>
      <c r="D614" s="229" t="s">
        <v>195</v>
      </c>
      <c r="E614" s="230">
        <v>0.37312000000000001</v>
      </c>
      <c r="F614" s="545"/>
      <c r="G614" s="231">
        <f>E614*F614</f>
        <v>0</v>
      </c>
      <c r="H614" s="232">
        <v>0</v>
      </c>
      <c r="I614" s="233">
        <f>E614*H614</f>
        <v>0</v>
      </c>
      <c r="J614" s="232"/>
      <c r="K614" s="233">
        <f>E614*J614</f>
        <v>0</v>
      </c>
      <c r="O614" s="225">
        <v>2</v>
      </c>
      <c r="AA614" s="198">
        <v>7</v>
      </c>
      <c r="AB614" s="198">
        <v>1001</v>
      </c>
      <c r="AC614" s="198">
        <v>5</v>
      </c>
      <c r="AZ614" s="198">
        <v>2</v>
      </c>
      <c r="BA614" s="198">
        <f>IF(AZ614=1,G614,0)</f>
        <v>0</v>
      </c>
      <c r="BB614" s="198">
        <f>IF(AZ614=2,G614,0)</f>
        <v>0</v>
      </c>
      <c r="BC614" s="198">
        <f>IF(AZ614=3,G614,0)</f>
        <v>0</v>
      </c>
      <c r="BD614" s="198">
        <f>IF(AZ614=4,G614,0)</f>
        <v>0</v>
      </c>
      <c r="BE614" s="198">
        <f>IF(AZ614=5,G614,0)</f>
        <v>0</v>
      </c>
      <c r="CA614" s="225">
        <v>7</v>
      </c>
      <c r="CB614" s="225">
        <v>1001</v>
      </c>
    </row>
    <row r="615" spans="1:80">
      <c r="A615" s="244"/>
      <c r="B615" s="245" t="s">
        <v>90</v>
      </c>
      <c r="C615" s="246" t="s">
        <v>703</v>
      </c>
      <c r="D615" s="247"/>
      <c r="E615" s="248"/>
      <c r="F615" s="249"/>
      <c r="G615" s="250">
        <f>SUM(G601:G614)</f>
        <v>0</v>
      </c>
      <c r="H615" s="251"/>
      <c r="I615" s="252">
        <f>SUM(I601:I614)</f>
        <v>0.37312000000000001</v>
      </c>
      <c r="J615" s="251"/>
      <c r="K615" s="252">
        <f>SUM(K601:K614)</f>
        <v>0</v>
      </c>
      <c r="O615" s="225">
        <v>4</v>
      </c>
      <c r="BA615" s="253">
        <f>SUM(BA601:BA614)</f>
        <v>0</v>
      </c>
      <c r="BB615" s="253">
        <f>SUM(BB601:BB614)</f>
        <v>0</v>
      </c>
      <c r="BC615" s="253">
        <f>SUM(BC601:BC614)</f>
        <v>0</v>
      </c>
      <c r="BD615" s="253">
        <f>SUM(BD601:BD614)</f>
        <v>0</v>
      </c>
      <c r="BE615" s="253">
        <f>SUM(BE601:BE614)</f>
        <v>0</v>
      </c>
    </row>
    <row r="616" spans="1:80">
      <c r="A616" s="215" t="s">
        <v>87</v>
      </c>
      <c r="B616" s="216" t="s">
        <v>717</v>
      </c>
      <c r="C616" s="217" t="s">
        <v>718</v>
      </c>
      <c r="D616" s="218"/>
      <c r="E616" s="219"/>
      <c r="F616" s="219"/>
      <c r="G616" s="220"/>
      <c r="H616" s="221"/>
      <c r="I616" s="222"/>
      <c r="J616" s="223"/>
      <c r="K616" s="224"/>
      <c r="O616" s="225">
        <v>1</v>
      </c>
    </row>
    <row r="617" spans="1:80" ht="22.5">
      <c r="A617" s="226">
        <v>99</v>
      </c>
      <c r="B617" s="227" t="s">
        <v>720</v>
      </c>
      <c r="C617" s="228" t="s">
        <v>721</v>
      </c>
      <c r="D617" s="229" t="s">
        <v>123</v>
      </c>
      <c r="E617" s="230">
        <v>180</v>
      </c>
      <c r="F617" s="545"/>
      <c r="G617" s="231">
        <f>E617*F617</f>
        <v>0</v>
      </c>
      <c r="H617" s="232">
        <v>0</v>
      </c>
      <c r="I617" s="233">
        <f>E617*H617</f>
        <v>0</v>
      </c>
      <c r="J617" s="232"/>
      <c r="K617" s="233">
        <f>E617*J617</f>
        <v>0</v>
      </c>
      <c r="O617" s="225">
        <v>2</v>
      </c>
      <c r="AA617" s="198">
        <v>11</v>
      </c>
      <c r="AB617" s="198">
        <v>1</v>
      </c>
      <c r="AC617" s="198">
        <v>129</v>
      </c>
      <c r="AZ617" s="198">
        <v>2</v>
      </c>
      <c r="BA617" s="198">
        <f>IF(AZ617=1,G617,0)</f>
        <v>0</v>
      </c>
      <c r="BB617" s="198">
        <f>IF(AZ617=2,G617,0)</f>
        <v>0</v>
      </c>
      <c r="BC617" s="198">
        <f>IF(AZ617=3,G617,0)</f>
        <v>0</v>
      </c>
      <c r="BD617" s="198">
        <f>IF(AZ617=4,G617,0)</f>
        <v>0</v>
      </c>
      <c r="BE617" s="198">
        <f>IF(AZ617=5,G617,0)</f>
        <v>0</v>
      </c>
      <c r="CA617" s="225">
        <v>11</v>
      </c>
      <c r="CB617" s="225">
        <v>1</v>
      </c>
    </row>
    <row r="618" spans="1:80">
      <c r="A618" s="234"/>
      <c r="B618" s="235"/>
      <c r="C618" s="593" t="s">
        <v>201</v>
      </c>
      <c r="D618" s="594"/>
      <c r="E618" s="594"/>
      <c r="F618" s="594"/>
      <c r="G618" s="595"/>
      <c r="I618" s="236"/>
      <c r="K618" s="236"/>
      <c r="L618" s="237" t="s">
        <v>201</v>
      </c>
      <c r="O618" s="225">
        <v>3</v>
      </c>
    </row>
    <row r="619" spans="1:80">
      <c r="A619" s="234"/>
      <c r="B619" s="235"/>
      <c r="C619" s="593" t="s">
        <v>722</v>
      </c>
      <c r="D619" s="594"/>
      <c r="E619" s="594"/>
      <c r="F619" s="594"/>
      <c r="G619" s="595"/>
      <c r="I619" s="236"/>
      <c r="K619" s="236"/>
      <c r="L619" s="237" t="s">
        <v>722</v>
      </c>
      <c r="O619" s="225">
        <v>3</v>
      </c>
    </row>
    <row r="620" spans="1:80">
      <c r="A620" s="234"/>
      <c r="B620" s="235"/>
      <c r="C620" s="593" t="s">
        <v>723</v>
      </c>
      <c r="D620" s="594"/>
      <c r="E620" s="594"/>
      <c r="F620" s="594"/>
      <c r="G620" s="595"/>
      <c r="I620" s="236"/>
      <c r="K620" s="236"/>
      <c r="L620" s="237" t="s">
        <v>723</v>
      </c>
      <c r="O620" s="225">
        <v>3</v>
      </c>
    </row>
    <row r="621" spans="1:80">
      <c r="A621" s="234"/>
      <c r="B621" s="235"/>
      <c r="C621" s="593" t="s">
        <v>724</v>
      </c>
      <c r="D621" s="594"/>
      <c r="E621" s="594"/>
      <c r="F621" s="594"/>
      <c r="G621" s="595"/>
      <c r="I621" s="236"/>
      <c r="K621" s="236"/>
      <c r="L621" s="237" t="s">
        <v>724</v>
      </c>
      <c r="O621" s="225">
        <v>3</v>
      </c>
    </row>
    <row r="622" spans="1:80">
      <c r="A622" s="234"/>
      <c r="B622" s="238"/>
      <c r="C622" s="591" t="s">
        <v>228</v>
      </c>
      <c r="D622" s="592"/>
      <c r="E622" s="239">
        <v>0</v>
      </c>
      <c r="F622" s="240"/>
      <c r="G622" s="241"/>
      <c r="H622" s="242"/>
      <c r="I622" s="236"/>
      <c r="J622" s="243"/>
      <c r="K622" s="236"/>
      <c r="M622" s="237" t="s">
        <v>228</v>
      </c>
      <c r="O622" s="225"/>
    </row>
    <row r="623" spans="1:80">
      <c r="A623" s="234"/>
      <c r="B623" s="238"/>
      <c r="C623" s="591" t="s">
        <v>725</v>
      </c>
      <c r="D623" s="592"/>
      <c r="E623" s="239">
        <v>0</v>
      </c>
      <c r="F623" s="240"/>
      <c r="G623" s="241"/>
      <c r="H623" s="242"/>
      <c r="I623" s="236"/>
      <c r="J623" s="243"/>
      <c r="K623" s="236"/>
      <c r="M623" s="237" t="s">
        <v>725</v>
      </c>
      <c r="O623" s="225"/>
    </row>
    <row r="624" spans="1:80">
      <c r="A624" s="234"/>
      <c r="B624" s="238"/>
      <c r="C624" s="591" t="s">
        <v>726</v>
      </c>
      <c r="D624" s="592"/>
      <c r="E624" s="239">
        <v>180</v>
      </c>
      <c r="F624" s="240"/>
      <c r="G624" s="241"/>
      <c r="H624" s="242"/>
      <c r="I624" s="236"/>
      <c r="J624" s="243"/>
      <c r="K624" s="236"/>
      <c r="M624" s="237" t="s">
        <v>726</v>
      </c>
      <c r="O624" s="225"/>
    </row>
    <row r="625" spans="1:80">
      <c r="A625" s="226">
        <v>100</v>
      </c>
      <c r="B625" s="227" t="s">
        <v>727</v>
      </c>
      <c r="C625" s="228" t="s">
        <v>728</v>
      </c>
      <c r="D625" s="229" t="s">
        <v>12</v>
      </c>
      <c r="E625" s="230"/>
      <c r="F625" s="545"/>
      <c r="G625" s="231">
        <f>E625*F625</f>
        <v>0</v>
      </c>
      <c r="H625" s="232">
        <v>0</v>
      </c>
      <c r="I625" s="233">
        <f>E625*H625</f>
        <v>0</v>
      </c>
      <c r="J625" s="232"/>
      <c r="K625" s="233">
        <f>E625*J625</f>
        <v>0</v>
      </c>
      <c r="O625" s="225">
        <v>2</v>
      </c>
      <c r="AA625" s="198">
        <v>7</v>
      </c>
      <c r="AB625" s="198">
        <v>1002</v>
      </c>
      <c r="AC625" s="198">
        <v>5</v>
      </c>
      <c r="AZ625" s="198">
        <v>2</v>
      </c>
      <c r="BA625" s="198">
        <f>IF(AZ625=1,G625,0)</f>
        <v>0</v>
      </c>
      <c r="BB625" s="198">
        <f>IF(AZ625=2,G625,0)</f>
        <v>0</v>
      </c>
      <c r="BC625" s="198">
        <f>IF(AZ625=3,G625,0)</f>
        <v>0</v>
      </c>
      <c r="BD625" s="198">
        <f>IF(AZ625=4,G625,0)</f>
        <v>0</v>
      </c>
      <c r="BE625" s="198">
        <f>IF(AZ625=5,G625,0)</f>
        <v>0</v>
      </c>
      <c r="CA625" s="225">
        <v>7</v>
      </c>
      <c r="CB625" s="225">
        <v>1002</v>
      </c>
    </row>
    <row r="626" spans="1:80">
      <c r="A626" s="244"/>
      <c r="B626" s="245" t="s">
        <v>90</v>
      </c>
      <c r="C626" s="246" t="s">
        <v>719</v>
      </c>
      <c r="D626" s="247"/>
      <c r="E626" s="248"/>
      <c r="F626" s="249"/>
      <c r="G626" s="250">
        <f>SUM(G616:G625)</f>
        <v>0</v>
      </c>
      <c r="H626" s="251"/>
      <c r="I626" s="252">
        <f>SUM(I616:I625)</f>
        <v>0</v>
      </c>
      <c r="J626" s="251"/>
      <c r="K626" s="252">
        <f>SUM(K616:K625)</f>
        <v>0</v>
      </c>
      <c r="O626" s="225">
        <v>4</v>
      </c>
      <c r="BA626" s="253">
        <f>SUM(BA616:BA625)</f>
        <v>0</v>
      </c>
      <c r="BB626" s="253">
        <f>SUM(BB616:BB625)</f>
        <v>0</v>
      </c>
      <c r="BC626" s="253">
        <f>SUM(BC616:BC625)</f>
        <v>0</v>
      </c>
      <c r="BD626" s="253">
        <f>SUM(BD616:BD625)</f>
        <v>0</v>
      </c>
      <c r="BE626" s="253">
        <f>SUM(BE616:BE625)</f>
        <v>0</v>
      </c>
    </row>
    <row r="627" spans="1:80">
      <c r="A627" s="215" t="s">
        <v>87</v>
      </c>
      <c r="B627" s="216" t="s">
        <v>196</v>
      </c>
      <c r="C627" s="217" t="s">
        <v>197</v>
      </c>
      <c r="D627" s="218"/>
      <c r="E627" s="219"/>
      <c r="F627" s="219"/>
      <c r="G627" s="220"/>
      <c r="H627" s="221"/>
      <c r="I627" s="222"/>
      <c r="J627" s="223"/>
      <c r="K627" s="224"/>
      <c r="O627" s="225">
        <v>1</v>
      </c>
    </row>
    <row r="628" spans="1:80">
      <c r="A628" s="226">
        <v>101</v>
      </c>
      <c r="B628" s="227" t="s">
        <v>729</v>
      </c>
      <c r="C628" s="228" t="s">
        <v>730</v>
      </c>
      <c r="D628" s="229" t="s">
        <v>532</v>
      </c>
      <c r="E628" s="230">
        <v>2</v>
      </c>
      <c r="F628" s="545"/>
      <c r="G628" s="231">
        <f>E628*F628</f>
        <v>0</v>
      </c>
      <c r="H628" s="232">
        <v>0</v>
      </c>
      <c r="I628" s="233">
        <f>E628*H628</f>
        <v>0</v>
      </c>
      <c r="J628" s="232"/>
      <c r="K628" s="233">
        <f>E628*J628</f>
        <v>0</v>
      </c>
      <c r="O628" s="225">
        <v>2</v>
      </c>
      <c r="AA628" s="198">
        <v>11</v>
      </c>
      <c r="AB628" s="198">
        <v>1</v>
      </c>
      <c r="AC628" s="198">
        <v>99</v>
      </c>
      <c r="AZ628" s="198">
        <v>2</v>
      </c>
      <c r="BA628" s="198">
        <f>IF(AZ628=1,G628,0)</f>
        <v>0</v>
      </c>
      <c r="BB628" s="198">
        <f>IF(AZ628=2,G628,0)</f>
        <v>0</v>
      </c>
      <c r="BC628" s="198">
        <f>IF(AZ628=3,G628,0)</f>
        <v>0</v>
      </c>
      <c r="BD628" s="198">
        <f>IF(AZ628=4,G628,0)</f>
        <v>0</v>
      </c>
      <c r="BE628" s="198">
        <f>IF(AZ628=5,G628,0)</f>
        <v>0</v>
      </c>
      <c r="CA628" s="225">
        <v>11</v>
      </c>
      <c r="CB628" s="225">
        <v>1</v>
      </c>
    </row>
    <row r="629" spans="1:80">
      <c r="A629" s="234"/>
      <c r="B629" s="235"/>
      <c r="C629" s="593" t="s">
        <v>731</v>
      </c>
      <c r="D629" s="594"/>
      <c r="E629" s="594"/>
      <c r="F629" s="594"/>
      <c r="G629" s="595"/>
      <c r="I629" s="236"/>
      <c r="K629" s="236"/>
      <c r="L629" s="237" t="s">
        <v>731</v>
      </c>
      <c r="O629" s="225">
        <v>3</v>
      </c>
    </row>
    <row r="630" spans="1:80">
      <c r="A630" s="226">
        <v>102</v>
      </c>
      <c r="B630" s="227" t="s">
        <v>732</v>
      </c>
      <c r="C630" s="228" t="s">
        <v>733</v>
      </c>
      <c r="D630" s="229" t="s">
        <v>532</v>
      </c>
      <c r="E630" s="230">
        <v>3</v>
      </c>
      <c r="F630" s="545"/>
      <c r="G630" s="231">
        <f>E630*F630</f>
        <v>0</v>
      </c>
      <c r="H630" s="232">
        <v>0</v>
      </c>
      <c r="I630" s="233">
        <f>E630*H630</f>
        <v>0</v>
      </c>
      <c r="J630" s="232"/>
      <c r="K630" s="233">
        <f>E630*J630</f>
        <v>0</v>
      </c>
      <c r="O630" s="225">
        <v>2</v>
      </c>
      <c r="AA630" s="198">
        <v>11</v>
      </c>
      <c r="AB630" s="198">
        <v>1</v>
      </c>
      <c r="AC630" s="198">
        <v>100</v>
      </c>
      <c r="AZ630" s="198">
        <v>2</v>
      </c>
      <c r="BA630" s="198">
        <f>IF(AZ630=1,G630,0)</f>
        <v>0</v>
      </c>
      <c r="BB630" s="198">
        <f>IF(AZ630=2,G630,0)</f>
        <v>0</v>
      </c>
      <c r="BC630" s="198">
        <f>IF(AZ630=3,G630,0)</f>
        <v>0</v>
      </c>
      <c r="BD630" s="198">
        <f>IF(AZ630=4,G630,0)</f>
        <v>0</v>
      </c>
      <c r="BE630" s="198">
        <f>IF(AZ630=5,G630,0)</f>
        <v>0</v>
      </c>
      <c r="CA630" s="225">
        <v>11</v>
      </c>
      <c r="CB630" s="225">
        <v>1</v>
      </c>
    </row>
    <row r="631" spans="1:80">
      <c r="A631" s="234"/>
      <c r="B631" s="235"/>
      <c r="C631" s="593" t="s">
        <v>731</v>
      </c>
      <c r="D631" s="594"/>
      <c r="E631" s="594"/>
      <c r="F631" s="594"/>
      <c r="G631" s="595"/>
      <c r="I631" s="236"/>
      <c r="K631" s="236"/>
      <c r="L631" s="237" t="s">
        <v>731</v>
      </c>
      <c r="O631" s="225">
        <v>3</v>
      </c>
    </row>
    <row r="632" spans="1:80">
      <c r="A632" s="226">
        <v>103</v>
      </c>
      <c r="B632" s="227" t="s">
        <v>734</v>
      </c>
      <c r="C632" s="228" t="s">
        <v>735</v>
      </c>
      <c r="D632" s="229" t="s">
        <v>532</v>
      </c>
      <c r="E632" s="230">
        <v>1</v>
      </c>
      <c r="F632" s="545"/>
      <c r="G632" s="231">
        <f>E632*F632</f>
        <v>0</v>
      </c>
      <c r="H632" s="232">
        <v>0</v>
      </c>
      <c r="I632" s="233">
        <f>E632*H632</f>
        <v>0</v>
      </c>
      <c r="J632" s="232"/>
      <c r="K632" s="233">
        <f>E632*J632</f>
        <v>0</v>
      </c>
      <c r="O632" s="225">
        <v>2</v>
      </c>
      <c r="AA632" s="198">
        <v>11</v>
      </c>
      <c r="AB632" s="198">
        <v>1</v>
      </c>
      <c r="AC632" s="198">
        <v>101</v>
      </c>
      <c r="AZ632" s="198">
        <v>2</v>
      </c>
      <c r="BA632" s="198">
        <f>IF(AZ632=1,G632,0)</f>
        <v>0</v>
      </c>
      <c r="BB632" s="198">
        <f>IF(AZ632=2,G632,0)</f>
        <v>0</v>
      </c>
      <c r="BC632" s="198">
        <f>IF(AZ632=3,G632,0)</f>
        <v>0</v>
      </c>
      <c r="BD632" s="198">
        <f>IF(AZ632=4,G632,0)</f>
        <v>0</v>
      </c>
      <c r="BE632" s="198">
        <f>IF(AZ632=5,G632,0)</f>
        <v>0</v>
      </c>
      <c r="CA632" s="225">
        <v>11</v>
      </c>
      <c r="CB632" s="225">
        <v>1</v>
      </c>
    </row>
    <row r="633" spans="1:80">
      <c r="A633" s="234"/>
      <c r="B633" s="235"/>
      <c r="C633" s="593" t="s">
        <v>731</v>
      </c>
      <c r="D633" s="594"/>
      <c r="E633" s="594"/>
      <c r="F633" s="594"/>
      <c r="G633" s="595"/>
      <c r="I633" s="236"/>
      <c r="K633" s="236"/>
      <c r="L633" s="237" t="s">
        <v>731</v>
      </c>
      <c r="O633" s="225">
        <v>3</v>
      </c>
    </row>
    <row r="634" spans="1:80">
      <c r="A634" s="226">
        <v>104</v>
      </c>
      <c r="B634" s="227" t="s">
        <v>736</v>
      </c>
      <c r="C634" s="228" t="s">
        <v>737</v>
      </c>
      <c r="D634" s="229" t="s">
        <v>532</v>
      </c>
      <c r="E634" s="230">
        <v>4</v>
      </c>
      <c r="F634" s="545"/>
      <c r="G634" s="231">
        <f>E634*F634</f>
        <v>0</v>
      </c>
      <c r="H634" s="232">
        <v>0</v>
      </c>
      <c r="I634" s="233">
        <f>E634*H634</f>
        <v>0</v>
      </c>
      <c r="J634" s="232"/>
      <c r="K634" s="233">
        <f>E634*J634</f>
        <v>0</v>
      </c>
      <c r="O634" s="225">
        <v>2</v>
      </c>
      <c r="AA634" s="198">
        <v>11</v>
      </c>
      <c r="AB634" s="198">
        <v>1</v>
      </c>
      <c r="AC634" s="198">
        <v>102</v>
      </c>
      <c r="AZ634" s="198">
        <v>2</v>
      </c>
      <c r="BA634" s="198">
        <f>IF(AZ634=1,G634,0)</f>
        <v>0</v>
      </c>
      <c r="BB634" s="198">
        <f>IF(AZ634=2,G634,0)</f>
        <v>0</v>
      </c>
      <c r="BC634" s="198">
        <f>IF(AZ634=3,G634,0)</f>
        <v>0</v>
      </c>
      <c r="BD634" s="198">
        <f>IF(AZ634=4,G634,0)</f>
        <v>0</v>
      </c>
      <c r="BE634" s="198">
        <f>IF(AZ634=5,G634,0)</f>
        <v>0</v>
      </c>
      <c r="CA634" s="225">
        <v>11</v>
      </c>
      <c r="CB634" s="225">
        <v>1</v>
      </c>
    </row>
    <row r="635" spans="1:80">
      <c r="A635" s="234"/>
      <c r="B635" s="235"/>
      <c r="C635" s="593" t="s">
        <v>731</v>
      </c>
      <c r="D635" s="594"/>
      <c r="E635" s="594"/>
      <c r="F635" s="594"/>
      <c r="G635" s="595"/>
      <c r="I635" s="236"/>
      <c r="K635" s="236"/>
      <c r="L635" s="237" t="s">
        <v>731</v>
      </c>
      <c r="O635" s="225">
        <v>3</v>
      </c>
    </row>
    <row r="636" spans="1:80">
      <c r="A636" s="226">
        <v>105</v>
      </c>
      <c r="B636" s="227" t="s">
        <v>738</v>
      </c>
      <c r="C636" s="228" t="s">
        <v>739</v>
      </c>
      <c r="D636" s="229" t="s">
        <v>532</v>
      </c>
      <c r="E636" s="230">
        <v>1</v>
      </c>
      <c r="F636" s="545"/>
      <c r="G636" s="231">
        <f>E636*F636</f>
        <v>0</v>
      </c>
      <c r="H636" s="232">
        <v>0</v>
      </c>
      <c r="I636" s="233">
        <f>E636*H636</f>
        <v>0</v>
      </c>
      <c r="J636" s="232"/>
      <c r="K636" s="233">
        <f>E636*J636</f>
        <v>0</v>
      </c>
      <c r="O636" s="225">
        <v>2</v>
      </c>
      <c r="AA636" s="198">
        <v>11</v>
      </c>
      <c r="AB636" s="198">
        <v>1</v>
      </c>
      <c r="AC636" s="198">
        <v>103</v>
      </c>
      <c r="AZ636" s="198">
        <v>2</v>
      </c>
      <c r="BA636" s="198">
        <f>IF(AZ636=1,G636,0)</f>
        <v>0</v>
      </c>
      <c r="BB636" s="198">
        <f>IF(AZ636=2,G636,0)</f>
        <v>0</v>
      </c>
      <c r="BC636" s="198">
        <f>IF(AZ636=3,G636,0)</f>
        <v>0</v>
      </c>
      <c r="BD636" s="198">
        <f>IF(AZ636=4,G636,0)</f>
        <v>0</v>
      </c>
      <c r="BE636" s="198">
        <f>IF(AZ636=5,G636,0)</f>
        <v>0</v>
      </c>
      <c r="CA636" s="225">
        <v>11</v>
      </c>
      <c r="CB636" s="225">
        <v>1</v>
      </c>
    </row>
    <row r="637" spans="1:80">
      <c r="A637" s="234"/>
      <c r="B637" s="235"/>
      <c r="C637" s="593" t="s">
        <v>731</v>
      </c>
      <c r="D637" s="594"/>
      <c r="E637" s="594"/>
      <c r="F637" s="594"/>
      <c r="G637" s="595"/>
      <c r="I637" s="236"/>
      <c r="K637" s="236"/>
      <c r="L637" s="237" t="s">
        <v>731</v>
      </c>
      <c r="O637" s="225">
        <v>3</v>
      </c>
    </row>
    <row r="638" spans="1:80">
      <c r="A638" s="226">
        <v>106</v>
      </c>
      <c r="B638" s="227" t="s">
        <v>740</v>
      </c>
      <c r="C638" s="228" t="s">
        <v>741</v>
      </c>
      <c r="D638" s="229" t="s">
        <v>532</v>
      </c>
      <c r="E638" s="230">
        <v>1</v>
      </c>
      <c r="F638" s="545"/>
      <c r="G638" s="231">
        <f>E638*F638</f>
        <v>0</v>
      </c>
      <c r="H638" s="232">
        <v>0</v>
      </c>
      <c r="I638" s="233">
        <f>E638*H638</f>
        <v>0</v>
      </c>
      <c r="J638" s="232"/>
      <c r="K638" s="233">
        <f>E638*J638</f>
        <v>0</v>
      </c>
      <c r="O638" s="225">
        <v>2</v>
      </c>
      <c r="AA638" s="198">
        <v>11</v>
      </c>
      <c r="AB638" s="198">
        <v>1</v>
      </c>
      <c r="AC638" s="198">
        <v>104</v>
      </c>
      <c r="AZ638" s="198">
        <v>2</v>
      </c>
      <c r="BA638" s="198">
        <f>IF(AZ638=1,G638,0)</f>
        <v>0</v>
      </c>
      <c r="BB638" s="198">
        <f>IF(AZ638=2,G638,0)</f>
        <v>0</v>
      </c>
      <c r="BC638" s="198">
        <f>IF(AZ638=3,G638,0)</f>
        <v>0</v>
      </c>
      <c r="BD638" s="198">
        <f>IF(AZ638=4,G638,0)</f>
        <v>0</v>
      </c>
      <c r="BE638" s="198">
        <f>IF(AZ638=5,G638,0)</f>
        <v>0</v>
      </c>
      <c r="CA638" s="225">
        <v>11</v>
      </c>
      <c r="CB638" s="225">
        <v>1</v>
      </c>
    </row>
    <row r="639" spans="1:80">
      <c r="A639" s="234"/>
      <c r="B639" s="235"/>
      <c r="C639" s="593" t="s">
        <v>731</v>
      </c>
      <c r="D639" s="594"/>
      <c r="E639" s="594"/>
      <c r="F639" s="594"/>
      <c r="G639" s="595"/>
      <c r="I639" s="236"/>
      <c r="K639" s="236"/>
      <c r="L639" s="237" t="s">
        <v>731</v>
      </c>
      <c r="O639" s="225">
        <v>3</v>
      </c>
    </row>
    <row r="640" spans="1:80">
      <c r="A640" s="226">
        <v>107</v>
      </c>
      <c r="B640" s="227" t="s">
        <v>742</v>
      </c>
      <c r="C640" s="228" t="s">
        <v>743</v>
      </c>
      <c r="D640" s="229" t="s">
        <v>532</v>
      </c>
      <c r="E640" s="230">
        <v>1</v>
      </c>
      <c r="F640" s="545"/>
      <c r="G640" s="231">
        <f>E640*F640</f>
        <v>0</v>
      </c>
      <c r="H640" s="232">
        <v>0</v>
      </c>
      <c r="I640" s="233">
        <f>E640*H640</f>
        <v>0</v>
      </c>
      <c r="J640" s="232"/>
      <c r="K640" s="233">
        <f>E640*J640</f>
        <v>0</v>
      </c>
      <c r="O640" s="225">
        <v>2</v>
      </c>
      <c r="AA640" s="198">
        <v>11</v>
      </c>
      <c r="AB640" s="198">
        <v>1</v>
      </c>
      <c r="AC640" s="198">
        <v>105</v>
      </c>
      <c r="AZ640" s="198">
        <v>2</v>
      </c>
      <c r="BA640" s="198">
        <f>IF(AZ640=1,G640,0)</f>
        <v>0</v>
      </c>
      <c r="BB640" s="198">
        <f>IF(AZ640=2,G640,0)</f>
        <v>0</v>
      </c>
      <c r="BC640" s="198">
        <f>IF(AZ640=3,G640,0)</f>
        <v>0</v>
      </c>
      <c r="BD640" s="198">
        <f>IF(AZ640=4,G640,0)</f>
        <v>0</v>
      </c>
      <c r="BE640" s="198">
        <f>IF(AZ640=5,G640,0)</f>
        <v>0</v>
      </c>
      <c r="CA640" s="225">
        <v>11</v>
      </c>
      <c r="CB640" s="225">
        <v>1</v>
      </c>
    </row>
    <row r="641" spans="1:80">
      <c r="A641" s="234"/>
      <c r="B641" s="235"/>
      <c r="C641" s="593" t="s">
        <v>731</v>
      </c>
      <c r="D641" s="594"/>
      <c r="E641" s="594"/>
      <c r="F641" s="594"/>
      <c r="G641" s="595"/>
      <c r="I641" s="236"/>
      <c r="K641" s="236"/>
      <c r="L641" s="237" t="s">
        <v>731</v>
      </c>
      <c r="O641" s="225">
        <v>3</v>
      </c>
    </row>
    <row r="642" spans="1:80">
      <c r="A642" s="226">
        <v>108</v>
      </c>
      <c r="B642" s="227" t="s">
        <v>744</v>
      </c>
      <c r="C642" s="228" t="s">
        <v>745</v>
      </c>
      <c r="D642" s="229" t="s">
        <v>532</v>
      </c>
      <c r="E642" s="230">
        <v>1</v>
      </c>
      <c r="F642" s="545"/>
      <c r="G642" s="231">
        <f>E642*F642</f>
        <v>0</v>
      </c>
      <c r="H642" s="232">
        <v>0</v>
      </c>
      <c r="I642" s="233">
        <f>E642*H642</f>
        <v>0</v>
      </c>
      <c r="J642" s="232"/>
      <c r="K642" s="233">
        <f>E642*J642</f>
        <v>0</v>
      </c>
      <c r="O642" s="225">
        <v>2</v>
      </c>
      <c r="AA642" s="198">
        <v>11</v>
      </c>
      <c r="AB642" s="198">
        <v>1</v>
      </c>
      <c r="AC642" s="198">
        <v>109</v>
      </c>
      <c r="AZ642" s="198">
        <v>2</v>
      </c>
      <c r="BA642" s="198">
        <f>IF(AZ642=1,G642,0)</f>
        <v>0</v>
      </c>
      <c r="BB642" s="198">
        <f>IF(AZ642=2,G642,0)</f>
        <v>0</v>
      </c>
      <c r="BC642" s="198">
        <f>IF(AZ642=3,G642,0)</f>
        <v>0</v>
      </c>
      <c r="BD642" s="198">
        <f>IF(AZ642=4,G642,0)</f>
        <v>0</v>
      </c>
      <c r="BE642" s="198">
        <f>IF(AZ642=5,G642,0)</f>
        <v>0</v>
      </c>
      <c r="CA642" s="225">
        <v>11</v>
      </c>
      <c r="CB642" s="225">
        <v>1</v>
      </c>
    </row>
    <row r="643" spans="1:80">
      <c r="A643" s="234"/>
      <c r="B643" s="235"/>
      <c r="C643" s="593" t="s">
        <v>746</v>
      </c>
      <c r="D643" s="594"/>
      <c r="E643" s="594"/>
      <c r="F643" s="594"/>
      <c r="G643" s="595"/>
      <c r="I643" s="236"/>
      <c r="K643" s="236"/>
      <c r="L643" s="237" t="s">
        <v>746</v>
      </c>
      <c r="O643" s="225">
        <v>3</v>
      </c>
    </row>
    <row r="644" spans="1:80">
      <c r="A644" s="226">
        <v>109</v>
      </c>
      <c r="B644" s="227" t="s">
        <v>747</v>
      </c>
      <c r="C644" s="228" t="s">
        <v>748</v>
      </c>
      <c r="D644" s="229" t="s">
        <v>123</v>
      </c>
      <c r="E644" s="230">
        <v>64.599999999999994</v>
      </c>
      <c r="F644" s="545"/>
      <c r="G644" s="231">
        <f>E644*F644</f>
        <v>0</v>
      </c>
      <c r="H644" s="232">
        <v>0</v>
      </c>
      <c r="I644" s="233">
        <f>E644*H644</f>
        <v>0</v>
      </c>
      <c r="J644" s="232"/>
      <c r="K644" s="233">
        <f>E644*J644</f>
        <v>0</v>
      </c>
      <c r="O644" s="225">
        <v>2</v>
      </c>
      <c r="AA644" s="198">
        <v>11</v>
      </c>
      <c r="AB644" s="198">
        <v>1</v>
      </c>
      <c r="AC644" s="198">
        <v>112</v>
      </c>
      <c r="AZ644" s="198">
        <v>2</v>
      </c>
      <c r="BA644" s="198">
        <f>IF(AZ644=1,G644,0)</f>
        <v>0</v>
      </c>
      <c r="BB644" s="198">
        <f>IF(AZ644=2,G644,0)</f>
        <v>0</v>
      </c>
      <c r="BC644" s="198">
        <f>IF(AZ644=3,G644,0)</f>
        <v>0</v>
      </c>
      <c r="BD644" s="198">
        <f>IF(AZ644=4,G644,0)</f>
        <v>0</v>
      </c>
      <c r="BE644" s="198">
        <f>IF(AZ644=5,G644,0)</f>
        <v>0</v>
      </c>
      <c r="CA644" s="225">
        <v>11</v>
      </c>
      <c r="CB644" s="225">
        <v>1</v>
      </c>
    </row>
    <row r="645" spans="1:80">
      <c r="A645" s="234"/>
      <c r="B645" s="235"/>
      <c r="C645" s="593" t="s">
        <v>749</v>
      </c>
      <c r="D645" s="594"/>
      <c r="E645" s="594"/>
      <c r="F645" s="594"/>
      <c r="G645" s="595"/>
      <c r="I645" s="236"/>
      <c r="K645" s="236"/>
      <c r="L645" s="237" t="s">
        <v>749</v>
      </c>
      <c r="O645" s="225">
        <v>3</v>
      </c>
    </row>
    <row r="646" spans="1:80">
      <c r="A646" s="234"/>
      <c r="B646" s="238"/>
      <c r="C646" s="591" t="s">
        <v>228</v>
      </c>
      <c r="D646" s="592"/>
      <c r="E646" s="239">
        <v>0</v>
      </c>
      <c r="F646" s="240"/>
      <c r="G646" s="241"/>
      <c r="H646" s="242"/>
      <c r="I646" s="236"/>
      <c r="J646" s="243"/>
      <c r="K646" s="236"/>
      <c r="M646" s="237" t="s">
        <v>228</v>
      </c>
      <c r="O646" s="225"/>
    </row>
    <row r="647" spans="1:80">
      <c r="A647" s="234"/>
      <c r="B647" s="238"/>
      <c r="C647" s="591" t="s">
        <v>750</v>
      </c>
      <c r="D647" s="592"/>
      <c r="E647" s="239">
        <v>0</v>
      </c>
      <c r="F647" s="240"/>
      <c r="G647" s="241"/>
      <c r="H647" s="242"/>
      <c r="I647" s="236"/>
      <c r="J647" s="243"/>
      <c r="K647" s="236"/>
      <c r="M647" s="237" t="s">
        <v>750</v>
      </c>
      <c r="O647" s="225"/>
    </row>
    <row r="648" spans="1:80">
      <c r="A648" s="234"/>
      <c r="B648" s="238"/>
      <c r="C648" s="591" t="s">
        <v>751</v>
      </c>
      <c r="D648" s="592"/>
      <c r="E648" s="239">
        <v>4.8</v>
      </c>
      <c r="F648" s="240"/>
      <c r="G648" s="241"/>
      <c r="H648" s="242"/>
      <c r="I648" s="236"/>
      <c r="J648" s="243"/>
      <c r="K648" s="236"/>
      <c r="M648" s="237" t="s">
        <v>751</v>
      </c>
      <c r="O648" s="225"/>
    </row>
    <row r="649" spans="1:80">
      <c r="A649" s="234"/>
      <c r="B649" s="238"/>
      <c r="C649" s="591" t="s">
        <v>752</v>
      </c>
      <c r="D649" s="592"/>
      <c r="E649" s="239">
        <v>22.5</v>
      </c>
      <c r="F649" s="240"/>
      <c r="G649" s="241"/>
      <c r="H649" s="242"/>
      <c r="I649" s="236"/>
      <c r="J649" s="243"/>
      <c r="K649" s="236"/>
      <c r="M649" s="237" t="s">
        <v>752</v>
      </c>
      <c r="O649" s="225"/>
    </row>
    <row r="650" spans="1:80">
      <c r="A650" s="234"/>
      <c r="B650" s="238"/>
      <c r="C650" s="591" t="s">
        <v>753</v>
      </c>
      <c r="D650" s="592"/>
      <c r="E650" s="239">
        <v>2.2999999999999998</v>
      </c>
      <c r="F650" s="240"/>
      <c r="G650" s="241"/>
      <c r="H650" s="242"/>
      <c r="I650" s="236"/>
      <c r="J650" s="243"/>
      <c r="K650" s="236"/>
      <c r="M650" s="237" t="s">
        <v>753</v>
      </c>
      <c r="O650" s="225"/>
    </row>
    <row r="651" spans="1:80">
      <c r="A651" s="234"/>
      <c r="B651" s="238"/>
      <c r="C651" s="591" t="s">
        <v>754</v>
      </c>
      <c r="D651" s="592"/>
      <c r="E651" s="239">
        <v>35</v>
      </c>
      <c r="F651" s="240"/>
      <c r="G651" s="241"/>
      <c r="H651" s="242"/>
      <c r="I651" s="236"/>
      <c r="J651" s="243"/>
      <c r="K651" s="236"/>
      <c r="M651" s="237" t="s">
        <v>754</v>
      </c>
      <c r="O651" s="225"/>
    </row>
    <row r="652" spans="1:80">
      <c r="A652" s="226">
        <v>110</v>
      </c>
      <c r="B652" s="227" t="s">
        <v>755</v>
      </c>
      <c r="C652" s="228" t="s">
        <v>756</v>
      </c>
      <c r="D652" s="229" t="s">
        <v>532</v>
      </c>
      <c r="E652" s="230">
        <v>1</v>
      </c>
      <c r="F652" s="545"/>
      <c r="G652" s="231">
        <f>E652*F652</f>
        <v>0</v>
      </c>
      <c r="H652" s="232">
        <v>0</v>
      </c>
      <c r="I652" s="233">
        <f>E652*H652</f>
        <v>0</v>
      </c>
      <c r="J652" s="232"/>
      <c r="K652" s="233">
        <f>E652*J652</f>
        <v>0</v>
      </c>
      <c r="O652" s="225">
        <v>2</v>
      </c>
      <c r="AA652" s="198">
        <v>11</v>
      </c>
      <c r="AB652" s="198">
        <v>1</v>
      </c>
      <c r="AC652" s="198">
        <v>116</v>
      </c>
      <c r="AZ652" s="198">
        <v>2</v>
      </c>
      <c r="BA652" s="198">
        <f>IF(AZ652=1,G652,0)</f>
        <v>0</v>
      </c>
      <c r="BB652" s="198">
        <f>IF(AZ652=2,G652,0)</f>
        <v>0</v>
      </c>
      <c r="BC652" s="198">
        <f>IF(AZ652=3,G652,0)</f>
        <v>0</v>
      </c>
      <c r="BD652" s="198">
        <f>IF(AZ652=4,G652,0)</f>
        <v>0</v>
      </c>
      <c r="BE652" s="198">
        <f>IF(AZ652=5,G652,0)</f>
        <v>0</v>
      </c>
      <c r="CA652" s="225">
        <v>11</v>
      </c>
      <c r="CB652" s="225">
        <v>1</v>
      </c>
    </row>
    <row r="653" spans="1:80">
      <c r="A653" s="234"/>
      <c r="B653" s="235"/>
      <c r="C653" s="593" t="s">
        <v>757</v>
      </c>
      <c r="D653" s="594"/>
      <c r="E653" s="594"/>
      <c r="F653" s="594"/>
      <c r="G653" s="595"/>
      <c r="I653" s="236"/>
      <c r="K653" s="236"/>
      <c r="L653" s="237" t="s">
        <v>757</v>
      </c>
      <c r="O653" s="225">
        <v>3</v>
      </c>
    </row>
    <row r="654" spans="1:80">
      <c r="A654" s="226">
        <v>111</v>
      </c>
      <c r="B654" s="227" t="s">
        <v>758</v>
      </c>
      <c r="C654" s="228" t="s">
        <v>759</v>
      </c>
      <c r="D654" s="229" t="s">
        <v>532</v>
      </c>
      <c r="E654" s="230">
        <v>1</v>
      </c>
      <c r="F654" s="545"/>
      <c r="G654" s="231">
        <f>E654*F654</f>
        <v>0</v>
      </c>
      <c r="H654" s="232">
        <v>0</v>
      </c>
      <c r="I654" s="233">
        <f>E654*H654</f>
        <v>0</v>
      </c>
      <c r="J654" s="232"/>
      <c r="K654" s="233">
        <f>E654*J654</f>
        <v>0</v>
      </c>
      <c r="O654" s="225">
        <v>2</v>
      </c>
      <c r="AA654" s="198">
        <v>11</v>
      </c>
      <c r="AB654" s="198">
        <v>1</v>
      </c>
      <c r="AC654" s="198">
        <v>113</v>
      </c>
      <c r="AZ654" s="198">
        <v>2</v>
      </c>
      <c r="BA654" s="198">
        <f>IF(AZ654=1,G654,0)</f>
        <v>0</v>
      </c>
      <c r="BB654" s="198">
        <f>IF(AZ654=2,G654,0)</f>
        <v>0</v>
      </c>
      <c r="BC654" s="198">
        <f>IF(AZ654=3,G654,0)</f>
        <v>0</v>
      </c>
      <c r="BD654" s="198">
        <f>IF(AZ654=4,G654,0)</f>
        <v>0</v>
      </c>
      <c r="BE654" s="198">
        <f>IF(AZ654=5,G654,0)</f>
        <v>0</v>
      </c>
      <c r="CA654" s="225">
        <v>11</v>
      </c>
      <c r="CB654" s="225">
        <v>1</v>
      </c>
    </row>
    <row r="655" spans="1:80">
      <c r="A655" s="234"/>
      <c r="B655" s="235"/>
      <c r="C655" s="593" t="s">
        <v>757</v>
      </c>
      <c r="D655" s="594"/>
      <c r="E655" s="594"/>
      <c r="F655" s="594"/>
      <c r="G655" s="595"/>
      <c r="I655" s="236"/>
      <c r="K655" s="236"/>
      <c r="L655" s="237" t="s">
        <v>757</v>
      </c>
      <c r="O655" s="225">
        <v>3</v>
      </c>
    </row>
    <row r="656" spans="1:80">
      <c r="A656" s="226">
        <v>112</v>
      </c>
      <c r="B656" s="227" t="s">
        <v>760</v>
      </c>
      <c r="C656" s="228" t="s">
        <v>761</v>
      </c>
      <c r="D656" s="229" t="s">
        <v>532</v>
      </c>
      <c r="E656" s="230">
        <v>10</v>
      </c>
      <c r="F656" s="545"/>
      <c r="G656" s="231">
        <f>E656*F656</f>
        <v>0</v>
      </c>
      <c r="H656" s="232">
        <v>0</v>
      </c>
      <c r="I656" s="233">
        <f>E656*H656</f>
        <v>0</v>
      </c>
      <c r="J656" s="232"/>
      <c r="K656" s="233">
        <f>E656*J656</f>
        <v>0</v>
      </c>
      <c r="O656" s="225">
        <v>2</v>
      </c>
      <c r="AA656" s="198">
        <v>11</v>
      </c>
      <c r="AB656" s="198">
        <v>1</v>
      </c>
      <c r="AC656" s="198">
        <v>114</v>
      </c>
      <c r="AZ656" s="198">
        <v>2</v>
      </c>
      <c r="BA656" s="198">
        <f>IF(AZ656=1,G656,0)</f>
        <v>0</v>
      </c>
      <c r="BB656" s="198">
        <f>IF(AZ656=2,G656,0)</f>
        <v>0</v>
      </c>
      <c r="BC656" s="198">
        <f>IF(AZ656=3,G656,0)</f>
        <v>0</v>
      </c>
      <c r="BD656" s="198">
        <f>IF(AZ656=4,G656,0)</f>
        <v>0</v>
      </c>
      <c r="BE656" s="198">
        <f>IF(AZ656=5,G656,0)</f>
        <v>0</v>
      </c>
      <c r="CA656" s="225">
        <v>11</v>
      </c>
      <c r="CB656" s="225">
        <v>1</v>
      </c>
    </row>
    <row r="657" spans="1:80">
      <c r="A657" s="234"/>
      <c r="B657" s="235"/>
      <c r="C657" s="593" t="s">
        <v>757</v>
      </c>
      <c r="D657" s="594"/>
      <c r="E657" s="594"/>
      <c r="F657" s="594"/>
      <c r="G657" s="595"/>
      <c r="I657" s="236"/>
      <c r="K657" s="236"/>
      <c r="L657" s="237" t="s">
        <v>757</v>
      </c>
      <c r="O657" s="225">
        <v>3</v>
      </c>
    </row>
    <row r="658" spans="1:80">
      <c r="A658" s="226">
        <v>113</v>
      </c>
      <c r="B658" s="227" t="s">
        <v>762</v>
      </c>
      <c r="C658" s="228" t="s">
        <v>763</v>
      </c>
      <c r="D658" s="229" t="s">
        <v>532</v>
      </c>
      <c r="E658" s="230">
        <v>1</v>
      </c>
      <c r="F658" s="545"/>
      <c r="G658" s="231">
        <f>E658*F658</f>
        <v>0</v>
      </c>
      <c r="H658" s="232">
        <v>0</v>
      </c>
      <c r="I658" s="233">
        <f>E658*H658</f>
        <v>0</v>
      </c>
      <c r="J658" s="232"/>
      <c r="K658" s="233">
        <f>E658*J658</f>
        <v>0</v>
      </c>
      <c r="O658" s="225">
        <v>2</v>
      </c>
      <c r="AA658" s="198">
        <v>11</v>
      </c>
      <c r="AB658" s="198">
        <v>1</v>
      </c>
      <c r="AC658" s="198">
        <v>115</v>
      </c>
      <c r="AZ658" s="198">
        <v>2</v>
      </c>
      <c r="BA658" s="198">
        <f>IF(AZ658=1,G658,0)</f>
        <v>0</v>
      </c>
      <c r="BB658" s="198">
        <f>IF(AZ658=2,G658,0)</f>
        <v>0</v>
      </c>
      <c r="BC658" s="198">
        <f>IF(AZ658=3,G658,0)</f>
        <v>0</v>
      </c>
      <c r="BD658" s="198">
        <f>IF(AZ658=4,G658,0)</f>
        <v>0</v>
      </c>
      <c r="BE658" s="198">
        <f>IF(AZ658=5,G658,0)</f>
        <v>0</v>
      </c>
      <c r="CA658" s="225">
        <v>11</v>
      </c>
      <c r="CB658" s="225">
        <v>1</v>
      </c>
    </row>
    <row r="659" spans="1:80">
      <c r="A659" s="234"/>
      <c r="B659" s="235"/>
      <c r="C659" s="593" t="s">
        <v>757</v>
      </c>
      <c r="D659" s="594"/>
      <c r="E659" s="594"/>
      <c r="F659" s="594"/>
      <c r="G659" s="595"/>
      <c r="I659" s="236"/>
      <c r="K659" s="236"/>
      <c r="L659" s="237" t="s">
        <v>757</v>
      </c>
      <c r="O659" s="225">
        <v>3</v>
      </c>
    </row>
    <row r="660" spans="1:80">
      <c r="A660" s="226">
        <v>114</v>
      </c>
      <c r="B660" s="227" t="s">
        <v>764</v>
      </c>
      <c r="C660" s="228" t="s">
        <v>765</v>
      </c>
      <c r="D660" s="229" t="s">
        <v>12</v>
      </c>
      <c r="E660" s="230"/>
      <c r="F660" s="545"/>
      <c r="G660" s="231">
        <f>E660*F660</f>
        <v>0</v>
      </c>
      <c r="H660" s="232">
        <v>0</v>
      </c>
      <c r="I660" s="233">
        <f>E660*H660</f>
        <v>0</v>
      </c>
      <c r="J660" s="232"/>
      <c r="K660" s="233">
        <f>E660*J660</f>
        <v>0</v>
      </c>
      <c r="O660" s="225">
        <v>2</v>
      </c>
      <c r="AA660" s="198">
        <v>7</v>
      </c>
      <c r="AB660" s="198">
        <v>1002</v>
      </c>
      <c r="AC660" s="198">
        <v>5</v>
      </c>
      <c r="AZ660" s="198">
        <v>2</v>
      </c>
      <c r="BA660" s="198">
        <f>IF(AZ660=1,G660,0)</f>
        <v>0</v>
      </c>
      <c r="BB660" s="198">
        <f>IF(AZ660=2,G660,0)</f>
        <v>0</v>
      </c>
      <c r="BC660" s="198">
        <f>IF(AZ660=3,G660,0)</f>
        <v>0</v>
      </c>
      <c r="BD660" s="198">
        <f>IF(AZ660=4,G660,0)</f>
        <v>0</v>
      </c>
      <c r="BE660" s="198">
        <f>IF(AZ660=5,G660,0)</f>
        <v>0</v>
      </c>
      <c r="CA660" s="225">
        <v>7</v>
      </c>
      <c r="CB660" s="225">
        <v>1002</v>
      </c>
    </row>
    <row r="661" spans="1:80">
      <c r="A661" s="244"/>
      <c r="B661" s="245" t="s">
        <v>90</v>
      </c>
      <c r="C661" s="246" t="s">
        <v>198</v>
      </c>
      <c r="D661" s="247"/>
      <c r="E661" s="248"/>
      <c r="F661" s="563"/>
      <c r="G661" s="250">
        <f>SUM(G627:G660)</f>
        <v>0</v>
      </c>
      <c r="H661" s="251"/>
      <c r="I661" s="252">
        <f>SUM(I627:I660)</f>
        <v>0</v>
      </c>
      <c r="J661" s="251"/>
      <c r="K661" s="252">
        <f>SUM(K627:K660)</f>
        <v>0</v>
      </c>
      <c r="O661" s="225">
        <v>4</v>
      </c>
      <c r="BA661" s="253">
        <f>SUM(BA627:BA660)</f>
        <v>0</v>
      </c>
      <c r="BB661" s="253">
        <f>SUM(BB627:BB660)</f>
        <v>0</v>
      </c>
      <c r="BC661" s="253">
        <f>SUM(BC627:BC660)</f>
        <v>0</v>
      </c>
      <c r="BD661" s="253">
        <f>SUM(BD627:BD660)</f>
        <v>0</v>
      </c>
      <c r="BE661" s="253">
        <f>SUM(BE627:BE660)</f>
        <v>0</v>
      </c>
    </row>
    <row r="662" spans="1:80">
      <c r="A662" s="215" t="s">
        <v>87</v>
      </c>
      <c r="B662" s="216" t="s">
        <v>766</v>
      </c>
      <c r="C662" s="217" t="s">
        <v>767</v>
      </c>
      <c r="D662" s="218"/>
      <c r="E662" s="219"/>
      <c r="F662" s="219"/>
      <c r="G662" s="220"/>
      <c r="H662" s="221"/>
      <c r="I662" s="222"/>
      <c r="J662" s="223"/>
      <c r="K662" s="224"/>
      <c r="O662" s="225">
        <v>1</v>
      </c>
    </row>
    <row r="663" spans="1:80">
      <c r="A663" s="226">
        <v>115</v>
      </c>
      <c r="B663" s="227" t="s">
        <v>769</v>
      </c>
      <c r="C663" s="228" t="s">
        <v>770</v>
      </c>
      <c r="D663" s="229" t="s">
        <v>123</v>
      </c>
      <c r="E663" s="230">
        <v>10.4</v>
      </c>
      <c r="F663" s="545"/>
      <c r="G663" s="231">
        <f>E663*F663</f>
        <v>0</v>
      </c>
      <c r="H663" s="232">
        <v>3.2000000000000003E-4</v>
      </c>
      <c r="I663" s="233">
        <f>E663*H663</f>
        <v>3.3280000000000002E-3</v>
      </c>
      <c r="J663" s="232">
        <v>0</v>
      </c>
      <c r="K663" s="233">
        <f>E663*J663</f>
        <v>0</v>
      </c>
      <c r="O663" s="225">
        <v>2</v>
      </c>
      <c r="AA663" s="198">
        <v>1</v>
      </c>
      <c r="AB663" s="198">
        <v>7</v>
      </c>
      <c r="AC663" s="198">
        <v>7</v>
      </c>
      <c r="AZ663" s="198">
        <v>2</v>
      </c>
      <c r="BA663" s="198">
        <f>IF(AZ663=1,G663,0)</f>
        <v>0</v>
      </c>
      <c r="BB663" s="198">
        <f>IF(AZ663=2,G663,0)</f>
        <v>0</v>
      </c>
      <c r="BC663" s="198">
        <f>IF(AZ663=3,G663,0)</f>
        <v>0</v>
      </c>
      <c r="BD663" s="198">
        <f>IF(AZ663=4,G663,0)</f>
        <v>0</v>
      </c>
      <c r="BE663" s="198">
        <f>IF(AZ663=5,G663,0)</f>
        <v>0</v>
      </c>
      <c r="CA663" s="225">
        <v>1</v>
      </c>
      <c r="CB663" s="225">
        <v>7</v>
      </c>
    </row>
    <row r="664" spans="1:80">
      <c r="A664" s="234"/>
      <c r="B664" s="238"/>
      <c r="C664" s="591" t="s">
        <v>228</v>
      </c>
      <c r="D664" s="592"/>
      <c r="E664" s="239">
        <v>0</v>
      </c>
      <c r="F664" s="240"/>
      <c r="G664" s="241"/>
      <c r="H664" s="242"/>
      <c r="I664" s="236"/>
      <c r="J664" s="243"/>
      <c r="K664" s="236"/>
      <c r="M664" s="237" t="s">
        <v>228</v>
      </c>
      <c r="O664" s="225"/>
    </row>
    <row r="665" spans="1:80">
      <c r="A665" s="234"/>
      <c r="B665" s="238"/>
      <c r="C665" s="591" t="s">
        <v>229</v>
      </c>
      <c r="D665" s="592"/>
      <c r="E665" s="239">
        <v>0</v>
      </c>
      <c r="F665" s="240"/>
      <c r="G665" s="241"/>
      <c r="H665" s="242"/>
      <c r="I665" s="236"/>
      <c r="J665" s="243"/>
      <c r="K665" s="236"/>
      <c r="M665" s="237" t="s">
        <v>229</v>
      </c>
      <c r="O665" s="225"/>
    </row>
    <row r="666" spans="1:80">
      <c r="A666" s="234"/>
      <c r="B666" s="238"/>
      <c r="C666" s="591" t="s">
        <v>771</v>
      </c>
      <c r="D666" s="592"/>
      <c r="E666" s="239">
        <v>10.4</v>
      </c>
      <c r="F666" s="240"/>
      <c r="G666" s="241"/>
      <c r="H666" s="242"/>
      <c r="I666" s="236"/>
      <c r="J666" s="243"/>
      <c r="K666" s="236"/>
      <c r="M666" s="237" t="s">
        <v>771</v>
      </c>
      <c r="O666" s="225"/>
    </row>
    <row r="667" spans="1:80">
      <c r="A667" s="226">
        <v>116</v>
      </c>
      <c r="B667" s="227" t="s">
        <v>772</v>
      </c>
      <c r="C667" s="228" t="s">
        <v>773</v>
      </c>
      <c r="D667" s="229" t="s">
        <v>96</v>
      </c>
      <c r="E667" s="230">
        <v>11.61</v>
      </c>
      <c r="F667" s="545"/>
      <c r="G667" s="231">
        <f>E667*F667</f>
        <v>0</v>
      </c>
      <c r="H667" s="232">
        <v>4.5500000000000002E-3</v>
      </c>
      <c r="I667" s="233">
        <f>E667*H667</f>
        <v>5.2825499999999997E-2</v>
      </c>
      <c r="J667" s="232">
        <v>0</v>
      </c>
      <c r="K667" s="233">
        <f>E667*J667</f>
        <v>0</v>
      </c>
      <c r="O667" s="225">
        <v>2</v>
      </c>
      <c r="AA667" s="198">
        <v>1</v>
      </c>
      <c r="AB667" s="198">
        <v>7</v>
      </c>
      <c r="AC667" s="198">
        <v>7</v>
      </c>
      <c r="AZ667" s="198">
        <v>2</v>
      </c>
      <c r="BA667" s="198">
        <f>IF(AZ667=1,G667,0)</f>
        <v>0</v>
      </c>
      <c r="BB667" s="198">
        <f>IF(AZ667=2,G667,0)</f>
        <v>0</v>
      </c>
      <c r="BC667" s="198">
        <f>IF(AZ667=3,G667,0)</f>
        <v>0</v>
      </c>
      <c r="BD667" s="198">
        <f>IF(AZ667=4,G667,0)</f>
        <v>0</v>
      </c>
      <c r="BE667" s="198">
        <f>IF(AZ667=5,G667,0)</f>
        <v>0</v>
      </c>
      <c r="CA667" s="225">
        <v>1</v>
      </c>
      <c r="CB667" s="225">
        <v>7</v>
      </c>
    </row>
    <row r="668" spans="1:80">
      <c r="A668" s="234"/>
      <c r="B668" s="238"/>
      <c r="C668" s="591" t="s">
        <v>228</v>
      </c>
      <c r="D668" s="592"/>
      <c r="E668" s="239">
        <v>0</v>
      </c>
      <c r="F668" s="240"/>
      <c r="G668" s="241"/>
      <c r="H668" s="242"/>
      <c r="I668" s="236"/>
      <c r="J668" s="243"/>
      <c r="K668" s="236"/>
      <c r="M668" s="237" t="s">
        <v>228</v>
      </c>
      <c r="O668" s="225"/>
    </row>
    <row r="669" spans="1:80">
      <c r="A669" s="234"/>
      <c r="B669" s="238"/>
      <c r="C669" s="591" t="s">
        <v>229</v>
      </c>
      <c r="D669" s="592"/>
      <c r="E669" s="239">
        <v>0</v>
      </c>
      <c r="F669" s="240"/>
      <c r="G669" s="241"/>
      <c r="H669" s="242"/>
      <c r="I669" s="236"/>
      <c r="J669" s="243"/>
      <c r="K669" s="236"/>
      <c r="M669" s="237" t="s">
        <v>229</v>
      </c>
      <c r="O669" s="225"/>
    </row>
    <row r="670" spans="1:80">
      <c r="A670" s="234"/>
      <c r="B670" s="238"/>
      <c r="C670" s="591" t="s">
        <v>436</v>
      </c>
      <c r="D670" s="592"/>
      <c r="E670" s="239">
        <v>11.61</v>
      </c>
      <c r="F670" s="240"/>
      <c r="G670" s="241"/>
      <c r="H670" s="242"/>
      <c r="I670" s="236"/>
      <c r="J670" s="243"/>
      <c r="K670" s="236"/>
      <c r="M670" s="237" t="s">
        <v>436</v>
      </c>
      <c r="O670" s="225"/>
    </row>
    <row r="671" spans="1:80" ht="22.5">
      <c r="A671" s="226">
        <v>117</v>
      </c>
      <c r="B671" s="227" t="s">
        <v>774</v>
      </c>
      <c r="C671" s="228" t="s">
        <v>775</v>
      </c>
      <c r="D671" s="229" t="s">
        <v>96</v>
      </c>
      <c r="E671" s="230">
        <v>13.3345</v>
      </c>
      <c r="F671" s="545"/>
      <c r="G671" s="231">
        <f>E671*F671</f>
        <v>0</v>
      </c>
      <c r="H671" s="232">
        <v>1.9199999999999998E-2</v>
      </c>
      <c r="I671" s="233">
        <f>E671*H671</f>
        <v>0.25602239999999998</v>
      </c>
      <c r="J671" s="232"/>
      <c r="K671" s="233">
        <f>E671*J671</f>
        <v>0</v>
      </c>
      <c r="O671" s="225">
        <v>2</v>
      </c>
      <c r="AA671" s="198">
        <v>3</v>
      </c>
      <c r="AB671" s="198">
        <v>7</v>
      </c>
      <c r="AC671" s="198">
        <v>59764202</v>
      </c>
      <c r="AZ671" s="198">
        <v>2</v>
      </c>
      <c r="BA671" s="198">
        <f>IF(AZ671=1,G671,0)</f>
        <v>0</v>
      </c>
      <c r="BB671" s="198">
        <f>IF(AZ671=2,G671,0)</f>
        <v>0</v>
      </c>
      <c r="BC671" s="198">
        <f>IF(AZ671=3,G671,0)</f>
        <v>0</v>
      </c>
      <c r="BD671" s="198">
        <f>IF(AZ671=4,G671,0)</f>
        <v>0</v>
      </c>
      <c r="BE671" s="198">
        <f>IF(AZ671=5,G671,0)</f>
        <v>0</v>
      </c>
      <c r="CA671" s="225">
        <v>3</v>
      </c>
      <c r="CB671" s="225">
        <v>7</v>
      </c>
    </row>
    <row r="672" spans="1:80">
      <c r="A672" s="234"/>
      <c r="B672" s="238"/>
      <c r="C672" s="591" t="s">
        <v>228</v>
      </c>
      <c r="D672" s="592"/>
      <c r="E672" s="239">
        <v>0</v>
      </c>
      <c r="F672" s="240"/>
      <c r="G672" s="241"/>
      <c r="H672" s="242"/>
      <c r="I672" s="236"/>
      <c r="J672" s="243"/>
      <c r="K672" s="236"/>
      <c r="M672" s="237" t="s">
        <v>228</v>
      </c>
      <c r="O672" s="225"/>
    </row>
    <row r="673" spans="1:80">
      <c r="A673" s="234"/>
      <c r="B673" s="238"/>
      <c r="C673" s="591" t="s">
        <v>229</v>
      </c>
      <c r="D673" s="592"/>
      <c r="E673" s="239">
        <v>0</v>
      </c>
      <c r="F673" s="240"/>
      <c r="G673" s="241"/>
      <c r="H673" s="242"/>
      <c r="I673" s="236"/>
      <c r="J673" s="243"/>
      <c r="K673" s="236"/>
      <c r="M673" s="237" t="s">
        <v>229</v>
      </c>
      <c r="O673" s="225"/>
    </row>
    <row r="674" spans="1:80">
      <c r="A674" s="234"/>
      <c r="B674" s="238"/>
      <c r="C674" s="591" t="s">
        <v>776</v>
      </c>
      <c r="D674" s="592"/>
      <c r="E674" s="239">
        <v>1.1439999999999999</v>
      </c>
      <c r="F674" s="240"/>
      <c r="G674" s="241"/>
      <c r="H674" s="242"/>
      <c r="I674" s="236"/>
      <c r="J674" s="243"/>
      <c r="K674" s="236"/>
      <c r="M674" s="237" t="s">
        <v>776</v>
      </c>
      <c r="O674" s="225"/>
    </row>
    <row r="675" spans="1:80">
      <c r="A675" s="234"/>
      <c r="B675" s="238"/>
      <c r="C675" s="591" t="s">
        <v>777</v>
      </c>
      <c r="D675" s="592"/>
      <c r="E675" s="239">
        <v>12.1905</v>
      </c>
      <c r="F675" s="240"/>
      <c r="G675" s="241"/>
      <c r="H675" s="242"/>
      <c r="I675" s="236"/>
      <c r="J675" s="243"/>
      <c r="K675" s="236"/>
      <c r="M675" s="237" t="s">
        <v>777</v>
      </c>
      <c r="O675" s="225"/>
    </row>
    <row r="676" spans="1:80">
      <c r="A676" s="226">
        <v>118</v>
      </c>
      <c r="B676" s="227" t="s">
        <v>778</v>
      </c>
      <c r="C676" s="228" t="s">
        <v>779</v>
      </c>
      <c r="D676" s="229" t="s">
        <v>195</v>
      </c>
      <c r="E676" s="230">
        <v>0.31217590000000001</v>
      </c>
      <c r="F676" s="545"/>
      <c r="G676" s="231">
        <f>E676*F676</f>
        <v>0</v>
      </c>
      <c r="H676" s="232">
        <v>0</v>
      </c>
      <c r="I676" s="233">
        <f>E676*H676</f>
        <v>0</v>
      </c>
      <c r="J676" s="232"/>
      <c r="K676" s="233">
        <f>E676*J676</f>
        <v>0</v>
      </c>
      <c r="O676" s="225">
        <v>2</v>
      </c>
      <c r="AA676" s="198">
        <v>7</v>
      </c>
      <c r="AB676" s="198">
        <v>1001</v>
      </c>
      <c r="AC676" s="198">
        <v>5</v>
      </c>
      <c r="AZ676" s="198">
        <v>2</v>
      </c>
      <c r="BA676" s="198">
        <f>IF(AZ676=1,G676,0)</f>
        <v>0</v>
      </c>
      <c r="BB676" s="198">
        <f>IF(AZ676=2,G676,0)</f>
        <v>0</v>
      </c>
      <c r="BC676" s="198">
        <f>IF(AZ676=3,G676,0)</f>
        <v>0</v>
      </c>
      <c r="BD676" s="198">
        <f>IF(AZ676=4,G676,0)</f>
        <v>0</v>
      </c>
      <c r="BE676" s="198">
        <f>IF(AZ676=5,G676,0)</f>
        <v>0</v>
      </c>
      <c r="CA676" s="225">
        <v>7</v>
      </c>
      <c r="CB676" s="225">
        <v>1001</v>
      </c>
    </row>
    <row r="677" spans="1:80">
      <c r="A677" s="244"/>
      <c r="B677" s="245" t="s">
        <v>90</v>
      </c>
      <c r="C677" s="246" t="s">
        <v>768</v>
      </c>
      <c r="D677" s="247"/>
      <c r="E677" s="248"/>
      <c r="F677" s="249"/>
      <c r="G677" s="250">
        <f>SUM(G662:G676)</f>
        <v>0</v>
      </c>
      <c r="H677" s="251"/>
      <c r="I677" s="252">
        <f>SUM(I662:I676)</f>
        <v>0.31217589999999995</v>
      </c>
      <c r="J677" s="251"/>
      <c r="K677" s="252">
        <f>SUM(K662:K676)</f>
        <v>0</v>
      </c>
      <c r="O677" s="225">
        <v>4</v>
      </c>
      <c r="BA677" s="253">
        <f>SUM(BA662:BA676)</f>
        <v>0</v>
      </c>
      <c r="BB677" s="253">
        <f>SUM(BB662:BB676)</f>
        <v>0</v>
      </c>
      <c r="BC677" s="253">
        <f>SUM(BC662:BC676)</f>
        <v>0</v>
      </c>
      <c r="BD677" s="253">
        <f>SUM(BD662:BD676)</f>
        <v>0</v>
      </c>
      <c r="BE677" s="253">
        <f>SUM(BE662:BE676)</f>
        <v>0</v>
      </c>
    </row>
    <row r="678" spans="1:80">
      <c r="A678" s="215" t="s">
        <v>87</v>
      </c>
      <c r="B678" s="216" t="s">
        <v>780</v>
      </c>
      <c r="C678" s="217" t="s">
        <v>781</v>
      </c>
      <c r="D678" s="218"/>
      <c r="E678" s="219"/>
      <c r="F678" s="219"/>
      <c r="G678" s="220"/>
      <c r="H678" s="221"/>
      <c r="I678" s="222"/>
      <c r="J678" s="223"/>
      <c r="K678" s="224"/>
      <c r="O678" s="225">
        <v>1</v>
      </c>
    </row>
    <row r="679" spans="1:80">
      <c r="A679" s="226">
        <v>119</v>
      </c>
      <c r="B679" s="227" t="s">
        <v>783</v>
      </c>
      <c r="C679" s="228" t="s">
        <v>784</v>
      </c>
      <c r="D679" s="229" t="s">
        <v>96</v>
      </c>
      <c r="E679" s="230">
        <v>4.5</v>
      </c>
      <c r="F679" s="545"/>
      <c r="G679" s="231">
        <f>E679*F679</f>
        <v>0</v>
      </c>
      <c r="H679" s="232">
        <v>5.3E-3</v>
      </c>
      <c r="I679" s="233">
        <f>E679*H679</f>
        <v>2.385E-2</v>
      </c>
      <c r="J679" s="232">
        <v>0</v>
      </c>
      <c r="K679" s="233">
        <f>E679*J679</f>
        <v>0</v>
      </c>
      <c r="O679" s="225">
        <v>2</v>
      </c>
      <c r="AA679" s="198">
        <v>1</v>
      </c>
      <c r="AB679" s="198">
        <v>7</v>
      </c>
      <c r="AC679" s="198">
        <v>7</v>
      </c>
      <c r="AZ679" s="198">
        <v>2</v>
      </c>
      <c r="BA679" s="198">
        <f>IF(AZ679=1,G679,0)</f>
        <v>0</v>
      </c>
      <c r="BB679" s="198">
        <f>IF(AZ679=2,G679,0)</f>
        <v>0</v>
      </c>
      <c r="BC679" s="198">
        <f>IF(AZ679=3,G679,0)</f>
        <v>0</v>
      </c>
      <c r="BD679" s="198">
        <f>IF(AZ679=4,G679,0)</f>
        <v>0</v>
      </c>
      <c r="BE679" s="198">
        <f>IF(AZ679=5,G679,0)</f>
        <v>0</v>
      </c>
      <c r="CA679" s="225">
        <v>1</v>
      </c>
      <c r="CB679" s="225">
        <v>7</v>
      </c>
    </row>
    <row r="680" spans="1:80">
      <c r="A680" s="234"/>
      <c r="B680" s="238"/>
      <c r="C680" s="591" t="s">
        <v>228</v>
      </c>
      <c r="D680" s="592"/>
      <c r="E680" s="239">
        <v>0</v>
      </c>
      <c r="F680" s="240"/>
      <c r="G680" s="241"/>
      <c r="H680" s="242"/>
      <c r="I680" s="236"/>
      <c r="J680" s="243"/>
      <c r="K680" s="236"/>
      <c r="M680" s="237" t="s">
        <v>228</v>
      </c>
      <c r="O680" s="225"/>
    </row>
    <row r="681" spans="1:80">
      <c r="A681" s="234"/>
      <c r="B681" s="238"/>
      <c r="C681" s="591" t="s">
        <v>229</v>
      </c>
      <c r="D681" s="592"/>
      <c r="E681" s="239">
        <v>0</v>
      </c>
      <c r="F681" s="240"/>
      <c r="G681" s="241"/>
      <c r="H681" s="242"/>
      <c r="I681" s="236"/>
      <c r="J681" s="243"/>
      <c r="K681" s="236"/>
      <c r="M681" s="237" t="s">
        <v>229</v>
      </c>
      <c r="O681" s="225"/>
    </row>
    <row r="682" spans="1:80">
      <c r="A682" s="234"/>
      <c r="B682" s="238"/>
      <c r="C682" s="591" t="s">
        <v>785</v>
      </c>
      <c r="D682" s="592"/>
      <c r="E682" s="239">
        <v>4.5</v>
      </c>
      <c r="F682" s="240"/>
      <c r="G682" s="241"/>
      <c r="H682" s="242"/>
      <c r="I682" s="236"/>
      <c r="J682" s="243"/>
      <c r="K682" s="236"/>
      <c r="M682" s="237" t="s">
        <v>785</v>
      </c>
      <c r="O682" s="225"/>
    </row>
    <row r="683" spans="1:80">
      <c r="A683" s="226">
        <v>120</v>
      </c>
      <c r="B683" s="227" t="s">
        <v>786</v>
      </c>
      <c r="C683" s="228" t="s">
        <v>787</v>
      </c>
      <c r="D683" s="229" t="s">
        <v>96</v>
      </c>
      <c r="E683" s="230">
        <v>4.7249999999999996</v>
      </c>
      <c r="F683" s="545"/>
      <c r="G683" s="231">
        <f>E683*F683</f>
        <v>0</v>
      </c>
      <c r="H683" s="232">
        <v>1.0500000000000001E-2</v>
      </c>
      <c r="I683" s="233">
        <f>E683*H683</f>
        <v>4.9612499999999997E-2</v>
      </c>
      <c r="J683" s="232"/>
      <c r="K683" s="233">
        <f>E683*J683</f>
        <v>0</v>
      </c>
      <c r="O683" s="225">
        <v>2</v>
      </c>
      <c r="AA683" s="198">
        <v>3</v>
      </c>
      <c r="AB683" s="198">
        <v>7</v>
      </c>
      <c r="AC683" s="198">
        <v>597813520</v>
      </c>
      <c r="AZ683" s="198">
        <v>2</v>
      </c>
      <c r="BA683" s="198">
        <f>IF(AZ683=1,G683,0)</f>
        <v>0</v>
      </c>
      <c r="BB683" s="198">
        <f>IF(AZ683=2,G683,0)</f>
        <v>0</v>
      </c>
      <c r="BC683" s="198">
        <f>IF(AZ683=3,G683,0)</f>
        <v>0</v>
      </c>
      <c r="BD683" s="198">
        <f>IF(AZ683=4,G683,0)</f>
        <v>0</v>
      </c>
      <c r="BE683" s="198">
        <f>IF(AZ683=5,G683,0)</f>
        <v>0</v>
      </c>
      <c r="CA683" s="225">
        <v>3</v>
      </c>
      <c r="CB683" s="225">
        <v>7</v>
      </c>
    </row>
    <row r="684" spans="1:80">
      <c r="A684" s="234"/>
      <c r="B684" s="238"/>
      <c r="C684" s="591" t="s">
        <v>228</v>
      </c>
      <c r="D684" s="592"/>
      <c r="E684" s="239">
        <v>0</v>
      </c>
      <c r="F684" s="240"/>
      <c r="G684" s="241"/>
      <c r="H684" s="242"/>
      <c r="I684" s="236"/>
      <c r="J684" s="243"/>
      <c r="K684" s="236"/>
      <c r="M684" s="237" t="s">
        <v>228</v>
      </c>
      <c r="O684" s="225"/>
    </row>
    <row r="685" spans="1:80">
      <c r="A685" s="234"/>
      <c r="B685" s="238"/>
      <c r="C685" s="591" t="s">
        <v>229</v>
      </c>
      <c r="D685" s="592"/>
      <c r="E685" s="239">
        <v>0</v>
      </c>
      <c r="F685" s="240"/>
      <c r="G685" s="241"/>
      <c r="H685" s="242"/>
      <c r="I685" s="236"/>
      <c r="J685" s="243"/>
      <c r="K685" s="236"/>
      <c r="M685" s="237" t="s">
        <v>229</v>
      </c>
      <c r="O685" s="225"/>
    </row>
    <row r="686" spans="1:80">
      <c r="A686" s="234"/>
      <c r="B686" s="238"/>
      <c r="C686" s="591" t="s">
        <v>788</v>
      </c>
      <c r="D686" s="592"/>
      <c r="E686" s="239">
        <v>4.7249999999999996</v>
      </c>
      <c r="F686" s="240"/>
      <c r="G686" s="241"/>
      <c r="H686" s="242"/>
      <c r="I686" s="236"/>
      <c r="J686" s="243"/>
      <c r="K686" s="236"/>
      <c r="M686" s="237" t="s">
        <v>788</v>
      </c>
      <c r="O686" s="225"/>
    </row>
    <row r="687" spans="1:80">
      <c r="A687" s="226">
        <v>121</v>
      </c>
      <c r="B687" s="227" t="s">
        <v>789</v>
      </c>
      <c r="C687" s="228" t="s">
        <v>790</v>
      </c>
      <c r="D687" s="229" t="s">
        <v>195</v>
      </c>
      <c r="E687" s="230">
        <v>7.34625E-2</v>
      </c>
      <c r="F687" s="545"/>
      <c r="G687" s="231">
        <f>E687*F687</f>
        <v>0</v>
      </c>
      <c r="H687" s="232">
        <v>0</v>
      </c>
      <c r="I687" s="233">
        <f>E687*H687</f>
        <v>0</v>
      </c>
      <c r="J687" s="232"/>
      <c r="K687" s="233">
        <f>E687*J687</f>
        <v>0</v>
      </c>
      <c r="O687" s="225">
        <v>2</v>
      </c>
      <c r="AA687" s="198">
        <v>7</v>
      </c>
      <c r="AB687" s="198">
        <v>1001</v>
      </c>
      <c r="AC687" s="198">
        <v>5</v>
      </c>
      <c r="AZ687" s="198">
        <v>2</v>
      </c>
      <c r="BA687" s="198">
        <f>IF(AZ687=1,G687,0)</f>
        <v>0</v>
      </c>
      <c r="BB687" s="198">
        <f>IF(AZ687=2,G687,0)</f>
        <v>0</v>
      </c>
      <c r="BC687" s="198">
        <f>IF(AZ687=3,G687,0)</f>
        <v>0</v>
      </c>
      <c r="BD687" s="198">
        <f>IF(AZ687=4,G687,0)</f>
        <v>0</v>
      </c>
      <c r="BE687" s="198">
        <f>IF(AZ687=5,G687,0)</f>
        <v>0</v>
      </c>
      <c r="CA687" s="225">
        <v>7</v>
      </c>
      <c r="CB687" s="225">
        <v>1001</v>
      </c>
    </row>
    <row r="688" spans="1:80">
      <c r="A688" s="244"/>
      <c r="B688" s="245" t="s">
        <v>90</v>
      </c>
      <c r="C688" s="246" t="s">
        <v>782</v>
      </c>
      <c r="D688" s="247"/>
      <c r="E688" s="248"/>
      <c r="F688" s="249"/>
      <c r="G688" s="250">
        <f>SUM(G678:G687)</f>
        <v>0</v>
      </c>
      <c r="H688" s="251"/>
      <c r="I688" s="252">
        <f>SUM(I678:I687)</f>
        <v>7.34625E-2</v>
      </c>
      <c r="J688" s="251"/>
      <c r="K688" s="252">
        <f>SUM(K678:K687)</f>
        <v>0</v>
      </c>
      <c r="O688" s="225">
        <v>4</v>
      </c>
      <c r="BA688" s="253">
        <f>SUM(BA678:BA687)</f>
        <v>0</v>
      </c>
      <c r="BB688" s="253">
        <f>SUM(BB678:BB687)</f>
        <v>0</v>
      </c>
      <c r="BC688" s="253">
        <f>SUM(BC678:BC687)</f>
        <v>0</v>
      </c>
      <c r="BD688" s="253">
        <f>SUM(BD678:BD687)</f>
        <v>0</v>
      </c>
      <c r="BE688" s="253">
        <f>SUM(BE678:BE687)</f>
        <v>0</v>
      </c>
    </row>
    <row r="689" spans="1:80">
      <c r="A689" s="215" t="s">
        <v>87</v>
      </c>
      <c r="B689" s="216" t="s">
        <v>791</v>
      </c>
      <c r="C689" s="217" t="s">
        <v>792</v>
      </c>
      <c r="D689" s="218"/>
      <c r="E689" s="219"/>
      <c r="F689" s="219"/>
      <c r="G689" s="220"/>
      <c r="H689" s="221"/>
      <c r="I689" s="222"/>
      <c r="J689" s="223"/>
      <c r="K689" s="224"/>
      <c r="O689" s="225">
        <v>1</v>
      </c>
    </row>
    <row r="690" spans="1:80" ht="22.5">
      <c r="A690" s="226">
        <v>122</v>
      </c>
      <c r="B690" s="227" t="s">
        <v>794</v>
      </c>
      <c r="C690" s="228" t="s">
        <v>795</v>
      </c>
      <c r="D690" s="229" t="s">
        <v>96</v>
      </c>
      <c r="E690" s="230">
        <v>5.25</v>
      </c>
      <c r="F690" s="545"/>
      <c r="G690" s="231">
        <f>E690*F690</f>
        <v>0</v>
      </c>
      <c r="H690" s="232">
        <v>2.7999999999999998E-4</v>
      </c>
      <c r="I690" s="233">
        <f>E690*H690</f>
        <v>1.47E-3</v>
      </c>
      <c r="J690" s="232">
        <v>0</v>
      </c>
      <c r="K690" s="233">
        <f>E690*J690</f>
        <v>0</v>
      </c>
      <c r="O690" s="225">
        <v>2</v>
      </c>
      <c r="AA690" s="198">
        <v>1</v>
      </c>
      <c r="AB690" s="198">
        <v>7</v>
      </c>
      <c r="AC690" s="198">
        <v>7</v>
      </c>
      <c r="AZ690" s="198">
        <v>2</v>
      </c>
      <c r="BA690" s="198">
        <f>IF(AZ690=1,G690,0)</f>
        <v>0</v>
      </c>
      <c r="BB690" s="198">
        <f>IF(AZ690=2,G690,0)</f>
        <v>0</v>
      </c>
      <c r="BC690" s="198">
        <f>IF(AZ690=3,G690,0)</f>
        <v>0</v>
      </c>
      <c r="BD690" s="198">
        <f>IF(AZ690=4,G690,0)</f>
        <v>0</v>
      </c>
      <c r="BE690" s="198">
        <f>IF(AZ690=5,G690,0)</f>
        <v>0</v>
      </c>
      <c r="CA690" s="225">
        <v>1</v>
      </c>
      <c r="CB690" s="225">
        <v>7</v>
      </c>
    </row>
    <row r="691" spans="1:80">
      <c r="A691" s="234"/>
      <c r="B691" s="238"/>
      <c r="C691" s="591" t="s">
        <v>228</v>
      </c>
      <c r="D691" s="592"/>
      <c r="E691" s="239">
        <v>0</v>
      </c>
      <c r="F691" s="240"/>
      <c r="G691" s="241"/>
      <c r="H691" s="242"/>
      <c r="I691" s="236"/>
      <c r="J691" s="243"/>
      <c r="K691" s="236"/>
      <c r="M691" s="237" t="s">
        <v>228</v>
      </c>
      <c r="O691" s="225"/>
    </row>
    <row r="692" spans="1:80">
      <c r="A692" s="234"/>
      <c r="B692" s="238"/>
      <c r="C692" s="591" t="s">
        <v>229</v>
      </c>
      <c r="D692" s="592"/>
      <c r="E692" s="239">
        <v>0</v>
      </c>
      <c r="F692" s="240"/>
      <c r="G692" s="241"/>
      <c r="H692" s="242"/>
      <c r="I692" s="236"/>
      <c r="J692" s="243"/>
      <c r="K692" s="236"/>
      <c r="M692" s="237" t="s">
        <v>229</v>
      </c>
      <c r="O692" s="225"/>
    </row>
    <row r="693" spans="1:80">
      <c r="A693" s="234"/>
      <c r="B693" s="238"/>
      <c r="C693" s="591" t="s">
        <v>796</v>
      </c>
      <c r="D693" s="592"/>
      <c r="E693" s="239">
        <v>5.25</v>
      </c>
      <c r="F693" s="240"/>
      <c r="G693" s="241"/>
      <c r="H693" s="242"/>
      <c r="I693" s="236"/>
      <c r="J693" s="243"/>
      <c r="K693" s="236"/>
      <c r="M693" s="237" t="s">
        <v>796</v>
      </c>
      <c r="O693" s="225"/>
    </row>
    <row r="694" spans="1:80">
      <c r="A694" s="244"/>
      <c r="B694" s="245" t="s">
        <v>90</v>
      </c>
      <c r="C694" s="246" t="s">
        <v>793</v>
      </c>
      <c r="D694" s="247"/>
      <c r="E694" s="248"/>
      <c r="F694" s="249"/>
      <c r="G694" s="250">
        <f>SUM(G689:G693)</f>
        <v>0</v>
      </c>
      <c r="H694" s="251"/>
      <c r="I694" s="252">
        <f>SUM(I689:I693)</f>
        <v>1.47E-3</v>
      </c>
      <c r="J694" s="251"/>
      <c r="K694" s="252">
        <f>SUM(K689:K693)</f>
        <v>0</v>
      </c>
      <c r="O694" s="225">
        <v>4</v>
      </c>
      <c r="BA694" s="253">
        <f>SUM(BA689:BA693)</f>
        <v>0</v>
      </c>
      <c r="BB694" s="253">
        <f>SUM(BB689:BB693)</f>
        <v>0</v>
      </c>
      <c r="BC694" s="253">
        <f>SUM(BC689:BC693)</f>
        <v>0</v>
      </c>
      <c r="BD694" s="253">
        <f>SUM(BD689:BD693)</f>
        <v>0</v>
      </c>
      <c r="BE694" s="253">
        <f>SUM(BE689:BE693)</f>
        <v>0</v>
      </c>
    </row>
    <row r="695" spans="1:80">
      <c r="A695" s="215" t="s">
        <v>87</v>
      </c>
      <c r="B695" s="216" t="s">
        <v>797</v>
      </c>
      <c r="C695" s="217" t="s">
        <v>798</v>
      </c>
      <c r="D695" s="218"/>
      <c r="E695" s="219"/>
      <c r="F695" s="219"/>
      <c r="G695" s="220"/>
      <c r="H695" s="221"/>
      <c r="I695" s="222"/>
      <c r="J695" s="223"/>
      <c r="K695" s="224"/>
      <c r="O695" s="225">
        <v>1</v>
      </c>
    </row>
    <row r="696" spans="1:80">
      <c r="A696" s="226">
        <v>123</v>
      </c>
      <c r="B696" s="227" t="s">
        <v>800</v>
      </c>
      <c r="C696" s="228" t="s">
        <v>801</v>
      </c>
      <c r="D696" s="229" t="s">
        <v>96</v>
      </c>
      <c r="E696" s="230">
        <v>190.79599999999999</v>
      </c>
      <c r="F696" s="545"/>
      <c r="G696" s="231">
        <f>E696*F696</f>
        <v>0</v>
      </c>
      <c r="H696" s="232">
        <v>2.0000000000000001E-4</v>
      </c>
      <c r="I696" s="233">
        <f>E696*H696</f>
        <v>3.8159199999999997E-2</v>
      </c>
      <c r="J696" s="232">
        <v>0</v>
      </c>
      <c r="K696" s="233">
        <f>E696*J696</f>
        <v>0</v>
      </c>
      <c r="O696" s="225">
        <v>2</v>
      </c>
      <c r="AA696" s="198">
        <v>1</v>
      </c>
      <c r="AB696" s="198">
        <v>7</v>
      </c>
      <c r="AC696" s="198">
        <v>7</v>
      </c>
      <c r="AZ696" s="198">
        <v>2</v>
      </c>
      <c r="BA696" s="198">
        <f>IF(AZ696=1,G696,0)</f>
        <v>0</v>
      </c>
      <c r="BB696" s="198">
        <f>IF(AZ696=2,G696,0)</f>
        <v>0</v>
      </c>
      <c r="BC696" s="198">
        <f>IF(AZ696=3,G696,0)</f>
        <v>0</v>
      </c>
      <c r="BD696" s="198">
        <f>IF(AZ696=4,G696,0)</f>
        <v>0</v>
      </c>
      <c r="BE696" s="198">
        <f>IF(AZ696=5,G696,0)</f>
        <v>0</v>
      </c>
      <c r="CA696" s="225">
        <v>1</v>
      </c>
      <c r="CB696" s="225">
        <v>7</v>
      </c>
    </row>
    <row r="697" spans="1:80">
      <c r="A697" s="234"/>
      <c r="B697" s="235"/>
      <c r="C697" s="593"/>
      <c r="D697" s="594"/>
      <c r="E697" s="594"/>
      <c r="F697" s="594"/>
      <c r="G697" s="595"/>
      <c r="I697" s="236"/>
      <c r="K697" s="236"/>
      <c r="L697" s="237"/>
      <c r="O697" s="225">
        <v>3</v>
      </c>
    </row>
    <row r="698" spans="1:80">
      <c r="A698" s="234"/>
      <c r="B698" s="238"/>
      <c r="C698" s="591" t="s">
        <v>228</v>
      </c>
      <c r="D698" s="592"/>
      <c r="E698" s="239">
        <v>0</v>
      </c>
      <c r="F698" s="240"/>
      <c r="G698" s="241"/>
      <c r="H698" s="242"/>
      <c r="I698" s="236"/>
      <c r="J698" s="243"/>
      <c r="K698" s="236"/>
      <c r="M698" s="237" t="s">
        <v>228</v>
      </c>
      <c r="O698" s="225"/>
    </row>
    <row r="699" spans="1:80">
      <c r="A699" s="234"/>
      <c r="B699" s="238"/>
      <c r="C699" s="591" t="s">
        <v>229</v>
      </c>
      <c r="D699" s="592"/>
      <c r="E699" s="239">
        <v>0</v>
      </c>
      <c r="F699" s="240"/>
      <c r="G699" s="241"/>
      <c r="H699" s="242"/>
      <c r="I699" s="236"/>
      <c r="J699" s="243"/>
      <c r="K699" s="236"/>
      <c r="M699" s="237" t="s">
        <v>229</v>
      </c>
      <c r="O699" s="225"/>
    </row>
    <row r="700" spans="1:80">
      <c r="A700" s="234"/>
      <c r="B700" s="238"/>
      <c r="C700" s="591" t="s">
        <v>802</v>
      </c>
      <c r="D700" s="592"/>
      <c r="E700" s="239">
        <v>114.496</v>
      </c>
      <c r="F700" s="240"/>
      <c r="G700" s="241"/>
      <c r="H700" s="242"/>
      <c r="I700" s="236"/>
      <c r="J700" s="243"/>
      <c r="K700" s="236"/>
      <c r="M700" s="237" t="s">
        <v>802</v>
      </c>
      <c r="O700" s="225"/>
    </row>
    <row r="701" spans="1:80">
      <c r="A701" s="234"/>
      <c r="B701" s="238"/>
      <c r="C701" s="591" t="s">
        <v>803</v>
      </c>
      <c r="D701" s="592"/>
      <c r="E701" s="239">
        <v>40.1</v>
      </c>
      <c r="F701" s="240"/>
      <c r="G701" s="241"/>
      <c r="H701" s="242"/>
      <c r="I701" s="236"/>
      <c r="J701" s="243"/>
      <c r="K701" s="236"/>
      <c r="M701" s="237" t="s">
        <v>803</v>
      </c>
      <c r="O701" s="225"/>
    </row>
    <row r="702" spans="1:80">
      <c r="A702" s="234"/>
      <c r="B702" s="238"/>
      <c r="C702" s="591" t="s">
        <v>804</v>
      </c>
      <c r="D702" s="592"/>
      <c r="E702" s="239">
        <v>36.200000000000003</v>
      </c>
      <c r="F702" s="240"/>
      <c r="G702" s="241"/>
      <c r="H702" s="242"/>
      <c r="I702" s="236"/>
      <c r="J702" s="243"/>
      <c r="K702" s="236"/>
      <c r="M702" s="237" t="s">
        <v>804</v>
      </c>
      <c r="O702" s="225"/>
    </row>
    <row r="703" spans="1:80">
      <c r="A703" s="226">
        <v>124</v>
      </c>
      <c r="B703" s="227" t="s">
        <v>805</v>
      </c>
      <c r="C703" s="228" t="s">
        <v>806</v>
      </c>
      <c r="D703" s="229" t="s">
        <v>96</v>
      </c>
      <c r="E703" s="230">
        <v>221.3</v>
      </c>
      <c r="F703" s="545"/>
      <c r="G703" s="231">
        <f>E703*F703</f>
        <v>0</v>
      </c>
      <c r="H703" s="232">
        <v>2.0000000000000001E-4</v>
      </c>
      <c r="I703" s="233">
        <f>E703*H703</f>
        <v>4.4260000000000008E-2</v>
      </c>
      <c r="J703" s="232">
        <v>0</v>
      </c>
      <c r="K703" s="233">
        <f>E703*J703</f>
        <v>0</v>
      </c>
      <c r="O703" s="225">
        <v>2</v>
      </c>
      <c r="AA703" s="198">
        <v>1</v>
      </c>
      <c r="AB703" s="198">
        <v>7</v>
      </c>
      <c r="AC703" s="198">
        <v>7</v>
      </c>
      <c r="AZ703" s="198">
        <v>2</v>
      </c>
      <c r="BA703" s="198">
        <f>IF(AZ703=1,G703,0)</f>
        <v>0</v>
      </c>
      <c r="BB703" s="198">
        <f>IF(AZ703=2,G703,0)</f>
        <v>0</v>
      </c>
      <c r="BC703" s="198">
        <f>IF(AZ703=3,G703,0)</f>
        <v>0</v>
      </c>
      <c r="BD703" s="198">
        <f>IF(AZ703=4,G703,0)</f>
        <v>0</v>
      </c>
      <c r="BE703" s="198">
        <f>IF(AZ703=5,G703,0)</f>
        <v>0</v>
      </c>
      <c r="CA703" s="225">
        <v>1</v>
      </c>
      <c r="CB703" s="225">
        <v>7</v>
      </c>
    </row>
    <row r="704" spans="1:80">
      <c r="A704" s="234"/>
      <c r="B704" s="238"/>
      <c r="C704" s="591" t="s">
        <v>228</v>
      </c>
      <c r="D704" s="592"/>
      <c r="E704" s="239">
        <v>0</v>
      </c>
      <c r="F704" s="240"/>
      <c r="G704" s="241"/>
      <c r="H704" s="242"/>
      <c r="I704" s="236"/>
      <c r="J704" s="243"/>
      <c r="K704" s="236"/>
      <c r="M704" s="237" t="s">
        <v>228</v>
      </c>
      <c r="O704" s="225"/>
    </row>
    <row r="705" spans="1:80">
      <c r="A705" s="234"/>
      <c r="B705" s="238"/>
      <c r="C705" s="591" t="s">
        <v>229</v>
      </c>
      <c r="D705" s="592"/>
      <c r="E705" s="239">
        <v>0</v>
      </c>
      <c r="F705" s="240"/>
      <c r="G705" s="241"/>
      <c r="H705" s="242"/>
      <c r="I705" s="236"/>
      <c r="J705" s="243"/>
      <c r="K705" s="236"/>
      <c r="M705" s="237" t="s">
        <v>229</v>
      </c>
      <c r="O705" s="225"/>
    </row>
    <row r="706" spans="1:80">
      <c r="A706" s="234"/>
      <c r="B706" s="238"/>
      <c r="C706" s="591" t="s">
        <v>807</v>
      </c>
      <c r="D706" s="592"/>
      <c r="E706" s="239">
        <v>221.3</v>
      </c>
      <c r="F706" s="240"/>
      <c r="G706" s="241"/>
      <c r="H706" s="242"/>
      <c r="I706" s="236"/>
      <c r="J706" s="243"/>
      <c r="K706" s="236"/>
      <c r="M706" s="237" t="s">
        <v>807</v>
      </c>
      <c r="O706" s="225"/>
    </row>
    <row r="707" spans="1:80">
      <c r="A707" s="244"/>
      <c r="B707" s="245" t="s">
        <v>90</v>
      </c>
      <c r="C707" s="246" t="s">
        <v>799</v>
      </c>
      <c r="D707" s="247"/>
      <c r="E707" s="248"/>
      <c r="F707" s="249"/>
      <c r="G707" s="250">
        <f>SUM(G695:G706)</f>
        <v>0</v>
      </c>
      <c r="H707" s="251"/>
      <c r="I707" s="252">
        <f>SUM(I695:I706)</f>
        <v>8.2419199999999998E-2</v>
      </c>
      <c r="J707" s="251"/>
      <c r="K707" s="252">
        <f>SUM(K695:K706)</f>
        <v>0</v>
      </c>
      <c r="O707" s="225">
        <v>4</v>
      </c>
      <c r="BA707" s="253">
        <f>SUM(BA695:BA706)</f>
        <v>0</v>
      </c>
      <c r="BB707" s="253">
        <f>SUM(BB695:BB706)</f>
        <v>0</v>
      </c>
      <c r="BC707" s="253">
        <f>SUM(BC695:BC706)</f>
        <v>0</v>
      </c>
      <c r="BD707" s="253">
        <f>SUM(BD695:BD706)</f>
        <v>0</v>
      </c>
      <c r="BE707" s="253">
        <f>SUM(BE695:BE706)</f>
        <v>0</v>
      </c>
    </row>
    <row r="708" spans="1:80">
      <c r="A708" s="215" t="s">
        <v>87</v>
      </c>
      <c r="B708" s="216" t="s">
        <v>808</v>
      </c>
      <c r="C708" s="217" t="s">
        <v>809</v>
      </c>
      <c r="D708" s="218"/>
      <c r="E708" s="219"/>
      <c r="F708" s="219"/>
      <c r="G708" s="220"/>
      <c r="H708" s="221"/>
      <c r="I708" s="222"/>
      <c r="J708" s="223"/>
      <c r="K708" s="224"/>
      <c r="O708" s="225">
        <v>1</v>
      </c>
    </row>
    <row r="709" spans="1:80">
      <c r="A709" s="226">
        <v>125</v>
      </c>
      <c r="B709" s="227" t="s">
        <v>811</v>
      </c>
      <c r="C709" s="228" t="s">
        <v>812</v>
      </c>
      <c r="D709" s="229" t="s">
        <v>532</v>
      </c>
      <c r="E709" s="230">
        <v>1</v>
      </c>
      <c r="F709" s="545">
        <f>SUM('SO02 M21 Rek. Elektroinstalace'!B37)</f>
        <v>0</v>
      </c>
      <c r="G709" s="231">
        <f>E709*F709</f>
        <v>0</v>
      </c>
      <c r="H709" s="232">
        <v>0</v>
      </c>
      <c r="I709" s="233">
        <f>E709*H709</f>
        <v>0</v>
      </c>
      <c r="J709" s="232"/>
      <c r="K709" s="233">
        <f>E709*J709</f>
        <v>0</v>
      </c>
      <c r="O709" s="225">
        <v>2</v>
      </c>
      <c r="AA709" s="198">
        <v>11</v>
      </c>
      <c r="AB709" s="198">
        <v>1</v>
      </c>
      <c r="AC709" s="198">
        <v>131</v>
      </c>
      <c r="AZ709" s="198">
        <v>4</v>
      </c>
      <c r="BA709" s="198">
        <f>IF(AZ709=1,G709,0)</f>
        <v>0</v>
      </c>
      <c r="BB709" s="198">
        <f>IF(AZ709=2,G709,0)</f>
        <v>0</v>
      </c>
      <c r="BC709" s="198">
        <f>IF(AZ709=3,G709,0)</f>
        <v>0</v>
      </c>
      <c r="BD709" s="198">
        <f>IF(AZ709=4,G709,0)</f>
        <v>0</v>
      </c>
      <c r="BE709" s="198">
        <f>IF(AZ709=5,G709,0)</f>
        <v>0</v>
      </c>
      <c r="CA709" s="225">
        <v>11</v>
      </c>
      <c r="CB709" s="225">
        <v>1</v>
      </c>
    </row>
    <row r="710" spans="1:80">
      <c r="A710" s="244"/>
      <c r="B710" s="245" t="s">
        <v>90</v>
      </c>
      <c r="C710" s="246" t="s">
        <v>810</v>
      </c>
      <c r="D710" s="247"/>
      <c r="E710" s="248"/>
      <c r="F710" s="249"/>
      <c r="G710" s="250">
        <f>SUM(G708:G709)</f>
        <v>0</v>
      </c>
      <c r="H710" s="251"/>
      <c r="I710" s="252">
        <f>SUM(I708:I709)</f>
        <v>0</v>
      </c>
      <c r="J710" s="251"/>
      <c r="K710" s="252">
        <f>SUM(K708:K709)</f>
        <v>0</v>
      </c>
      <c r="O710" s="225">
        <v>4</v>
      </c>
      <c r="BA710" s="253">
        <f>SUM(BA708:BA709)</f>
        <v>0</v>
      </c>
      <c r="BB710" s="253">
        <f>SUM(BB708:BB709)</f>
        <v>0</v>
      </c>
      <c r="BC710" s="253">
        <f>SUM(BC708:BC709)</f>
        <v>0</v>
      </c>
      <c r="BD710" s="253">
        <f>SUM(BD708:BD709)</f>
        <v>0</v>
      </c>
      <c r="BE710" s="253">
        <f>SUM(BE708:BE709)</f>
        <v>0</v>
      </c>
    </row>
    <row r="711" spans="1:80">
      <c r="A711" s="215" t="s">
        <v>87</v>
      </c>
      <c r="B711" s="216" t="s">
        <v>813</v>
      </c>
      <c r="C711" s="217" t="s">
        <v>814</v>
      </c>
      <c r="D711" s="218"/>
      <c r="E711" s="219"/>
      <c r="F711" s="219"/>
      <c r="G711" s="220"/>
      <c r="H711" s="221"/>
      <c r="I711" s="222"/>
      <c r="J711" s="223"/>
      <c r="K711" s="224"/>
      <c r="O711" s="225">
        <v>1</v>
      </c>
    </row>
    <row r="712" spans="1:80" ht="22.5">
      <c r="A712" s="226">
        <v>126</v>
      </c>
      <c r="B712" s="227" t="s">
        <v>816</v>
      </c>
      <c r="C712" s="228" t="s">
        <v>817</v>
      </c>
      <c r="D712" s="229" t="s">
        <v>532</v>
      </c>
      <c r="E712" s="230">
        <v>1</v>
      </c>
      <c r="F712" s="545">
        <f>SUM('SO02 M22 EPS'!F45)</f>
        <v>0</v>
      </c>
      <c r="G712" s="231">
        <f>E712*F712</f>
        <v>0</v>
      </c>
      <c r="H712" s="232">
        <v>0</v>
      </c>
      <c r="I712" s="233">
        <f>E712*H712</f>
        <v>0</v>
      </c>
      <c r="J712" s="232"/>
      <c r="K712" s="233">
        <f>E712*J712</f>
        <v>0</v>
      </c>
      <c r="O712" s="225">
        <v>2</v>
      </c>
      <c r="AA712" s="198">
        <v>11</v>
      </c>
      <c r="AB712" s="198">
        <v>1</v>
      </c>
      <c r="AC712" s="198">
        <v>132</v>
      </c>
      <c r="AZ712" s="198">
        <v>4</v>
      </c>
      <c r="BA712" s="198">
        <f>IF(AZ712=1,G712,0)</f>
        <v>0</v>
      </c>
      <c r="BB712" s="198">
        <f>IF(AZ712=2,G712,0)</f>
        <v>0</v>
      </c>
      <c r="BC712" s="198">
        <f>IF(AZ712=3,G712,0)</f>
        <v>0</v>
      </c>
      <c r="BD712" s="198">
        <f>IF(AZ712=4,G712,0)</f>
        <v>0</v>
      </c>
      <c r="BE712" s="198">
        <f>IF(AZ712=5,G712,0)</f>
        <v>0</v>
      </c>
      <c r="CA712" s="225">
        <v>11</v>
      </c>
      <c r="CB712" s="225">
        <v>1</v>
      </c>
    </row>
    <row r="713" spans="1:80">
      <c r="A713" s="244"/>
      <c r="B713" s="245" t="s">
        <v>90</v>
      </c>
      <c r="C713" s="246" t="s">
        <v>815</v>
      </c>
      <c r="D713" s="247"/>
      <c r="E713" s="248"/>
      <c r="F713" s="249"/>
      <c r="G713" s="250">
        <f>SUM(G711:G712)</f>
        <v>0</v>
      </c>
      <c r="H713" s="251"/>
      <c r="I713" s="252">
        <f>SUM(I711:I712)</f>
        <v>0</v>
      </c>
      <c r="J713" s="251"/>
      <c r="K713" s="252">
        <f>SUM(K711:K712)</f>
        <v>0</v>
      </c>
      <c r="O713" s="225">
        <v>4</v>
      </c>
      <c r="BA713" s="253">
        <f>SUM(BA711:BA712)</f>
        <v>0</v>
      </c>
      <c r="BB713" s="253">
        <f>SUM(BB711:BB712)</f>
        <v>0</v>
      </c>
      <c r="BC713" s="253">
        <f>SUM(BC711:BC712)</f>
        <v>0</v>
      </c>
      <c r="BD713" s="253">
        <f>SUM(BD711:BD712)</f>
        <v>0</v>
      </c>
      <c r="BE713" s="253">
        <f>SUM(BE711:BE712)</f>
        <v>0</v>
      </c>
    </row>
    <row r="714" spans="1:80">
      <c r="A714" s="215" t="s">
        <v>87</v>
      </c>
      <c r="B714" s="216" t="s">
        <v>818</v>
      </c>
      <c r="C714" s="217" t="s">
        <v>819</v>
      </c>
      <c r="D714" s="218"/>
      <c r="E714" s="219"/>
      <c r="F714" s="219"/>
      <c r="G714" s="220"/>
      <c r="H714" s="221"/>
      <c r="I714" s="222"/>
      <c r="J714" s="223"/>
      <c r="K714" s="224"/>
      <c r="O714" s="225">
        <v>1</v>
      </c>
    </row>
    <row r="715" spans="1:80" ht="22.5">
      <c r="A715" s="226">
        <v>127</v>
      </c>
      <c r="B715" s="227" t="s">
        <v>821</v>
      </c>
      <c r="C715" s="228" t="s">
        <v>822</v>
      </c>
      <c r="D715" s="229" t="s">
        <v>96</v>
      </c>
      <c r="E715" s="230">
        <v>1216</v>
      </c>
      <c r="F715" s="545"/>
      <c r="G715" s="231">
        <f>E715*F715</f>
        <v>0</v>
      </c>
      <c r="H715" s="232">
        <v>1.214E-2</v>
      </c>
      <c r="I715" s="233">
        <f>E715*H715</f>
        <v>14.76224</v>
      </c>
      <c r="J715" s="232">
        <v>0</v>
      </c>
      <c r="K715" s="233">
        <f>E715*J715</f>
        <v>0</v>
      </c>
      <c r="O715" s="225">
        <v>2</v>
      </c>
      <c r="AA715" s="198">
        <v>1</v>
      </c>
      <c r="AB715" s="198">
        <v>0</v>
      </c>
      <c r="AC715" s="198">
        <v>0</v>
      </c>
      <c r="AZ715" s="198">
        <v>4</v>
      </c>
      <c r="BA715" s="198">
        <f>IF(AZ715=1,G715,0)</f>
        <v>0</v>
      </c>
      <c r="BB715" s="198">
        <f>IF(AZ715=2,G715,0)</f>
        <v>0</v>
      </c>
      <c r="BC715" s="198">
        <f>IF(AZ715=3,G715,0)</f>
        <v>0</v>
      </c>
      <c r="BD715" s="198">
        <f>IF(AZ715=4,G715,0)</f>
        <v>0</v>
      </c>
      <c r="BE715" s="198">
        <f>IF(AZ715=5,G715,0)</f>
        <v>0</v>
      </c>
      <c r="CA715" s="225">
        <v>1</v>
      </c>
      <c r="CB715" s="225">
        <v>0</v>
      </c>
    </row>
    <row r="716" spans="1:80">
      <c r="A716" s="234"/>
      <c r="B716" s="235"/>
      <c r="C716" s="593" t="s">
        <v>823</v>
      </c>
      <c r="D716" s="594"/>
      <c r="E716" s="594"/>
      <c r="F716" s="594"/>
      <c r="G716" s="595"/>
      <c r="I716" s="236"/>
      <c r="K716" s="236"/>
      <c r="L716" s="237" t="s">
        <v>823</v>
      </c>
      <c r="O716" s="225">
        <v>3</v>
      </c>
    </row>
    <row r="717" spans="1:80">
      <c r="A717" s="234"/>
      <c r="B717" s="235"/>
      <c r="C717" s="593" t="s">
        <v>824</v>
      </c>
      <c r="D717" s="594"/>
      <c r="E717" s="594"/>
      <c r="F717" s="594"/>
      <c r="G717" s="595"/>
      <c r="I717" s="236"/>
      <c r="K717" s="236"/>
      <c r="L717" s="237" t="s">
        <v>824</v>
      </c>
      <c r="O717" s="225">
        <v>3</v>
      </c>
    </row>
    <row r="718" spans="1:80">
      <c r="A718" s="234"/>
      <c r="B718" s="238"/>
      <c r="C718" s="591" t="s">
        <v>228</v>
      </c>
      <c r="D718" s="592"/>
      <c r="E718" s="239">
        <v>0</v>
      </c>
      <c r="F718" s="240"/>
      <c r="G718" s="241"/>
      <c r="H718" s="242"/>
      <c r="I718" s="236"/>
      <c r="J718" s="243"/>
      <c r="K718" s="236"/>
      <c r="M718" s="237" t="s">
        <v>228</v>
      </c>
      <c r="O718" s="225"/>
    </row>
    <row r="719" spans="1:80">
      <c r="A719" s="234"/>
      <c r="B719" s="238"/>
      <c r="C719" s="591" t="s">
        <v>229</v>
      </c>
      <c r="D719" s="592"/>
      <c r="E719" s="239">
        <v>0</v>
      </c>
      <c r="F719" s="240"/>
      <c r="G719" s="241"/>
      <c r="H719" s="242"/>
      <c r="I719" s="236"/>
      <c r="J719" s="243"/>
      <c r="K719" s="236"/>
      <c r="M719" s="237" t="s">
        <v>229</v>
      </c>
      <c r="O719" s="225"/>
    </row>
    <row r="720" spans="1:80">
      <c r="A720" s="234"/>
      <c r="B720" s="238"/>
      <c r="C720" s="591" t="s">
        <v>825</v>
      </c>
      <c r="D720" s="592"/>
      <c r="E720" s="239">
        <v>1216</v>
      </c>
      <c r="F720" s="240"/>
      <c r="G720" s="241"/>
      <c r="H720" s="242"/>
      <c r="I720" s="236"/>
      <c r="J720" s="243"/>
      <c r="K720" s="236"/>
      <c r="M720" s="237" t="s">
        <v>825</v>
      </c>
      <c r="O720" s="225"/>
    </row>
    <row r="721" spans="1:80" ht="22.5">
      <c r="A721" s="226">
        <v>128</v>
      </c>
      <c r="B721" s="227" t="s">
        <v>826</v>
      </c>
      <c r="C721" s="228" t="s">
        <v>827</v>
      </c>
      <c r="D721" s="229" t="s">
        <v>96</v>
      </c>
      <c r="E721" s="230">
        <v>2874</v>
      </c>
      <c r="F721" s="545"/>
      <c r="G721" s="231">
        <f>E721*F721</f>
        <v>0</v>
      </c>
      <c r="H721" s="232">
        <v>1.129E-2</v>
      </c>
      <c r="I721" s="233">
        <f>E721*H721</f>
        <v>32.44746</v>
      </c>
      <c r="J721" s="232">
        <v>0</v>
      </c>
      <c r="K721" s="233">
        <f>E721*J721</f>
        <v>0</v>
      </c>
      <c r="O721" s="225">
        <v>2</v>
      </c>
      <c r="AA721" s="198">
        <v>1</v>
      </c>
      <c r="AB721" s="198">
        <v>1</v>
      </c>
      <c r="AC721" s="198">
        <v>1</v>
      </c>
      <c r="AZ721" s="198">
        <v>4</v>
      </c>
      <c r="BA721" s="198">
        <f>IF(AZ721=1,G721,0)</f>
        <v>0</v>
      </c>
      <c r="BB721" s="198">
        <f>IF(AZ721=2,G721,0)</f>
        <v>0</v>
      </c>
      <c r="BC721" s="198">
        <f>IF(AZ721=3,G721,0)</f>
        <v>0</v>
      </c>
      <c r="BD721" s="198">
        <f>IF(AZ721=4,G721,0)</f>
        <v>0</v>
      </c>
      <c r="BE721" s="198">
        <f>IF(AZ721=5,G721,0)</f>
        <v>0</v>
      </c>
      <c r="CA721" s="225">
        <v>1</v>
      </c>
      <c r="CB721" s="225">
        <v>1</v>
      </c>
    </row>
    <row r="722" spans="1:80">
      <c r="A722" s="234"/>
      <c r="B722" s="235"/>
      <c r="C722" s="593" t="s">
        <v>823</v>
      </c>
      <c r="D722" s="594"/>
      <c r="E722" s="594"/>
      <c r="F722" s="594"/>
      <c r="G722" s="595"/>
      <c r="I722" s="236"/>
      <c r="K722" s="236"/>
      <c r="L722" s="237" t="s">
        <v>823</v>
      </c>
      <c r="O722" s="225">
        <v>3</v>
      </c>
    </row>
    <row r="723" spans="1:80">
      <c r="A723" s="234"/>
      <c r="B723" s="235"/>
      <c r="C723" s="593" t="s">
        <v>824</v>
      </c>
      <c r="D723" s="594"/>
      <c r="E723" s="594"/>
      <c r="F723" s="594"/>
      <c r="G723" s="595"/>
      <c r="I723" s="236"/>
      <c r="K723" s="236"/>
      <c r="L723" s="237" t="s">
        <v>824</v>
      </c>
      <c r="O723" s="225">
        <v>3</v>
      </c>
    </row>
    <row r="724" spans="1:80">
      <c r="A724" s="234"/>
      <c r="B724" s="238"/>
      <c r="C724" s="591" t="s">
        <v>228</v>
      </c>
      <c r="D724" s="592"/>
      <c r="E724" s="239">
        <v>0</v>
      </c>
      <c r="F724" s="240"/>
      <c r="G724" s="241"/>
      <c r="H724" s="242"/>
      <c r="I724" s="236"/>
      <c r="J724" s="243"/>
      <c r="K724" s="236"/>
      <c r="M724" s="237" t="s">
        <v>228</v>
      </c>
      <c r="O724" s="225"/>
    </row>
    <row r="725" spans="1:80">
      <c r="A725" s="234"/>
      <c r="B725" s="238"/>
      <c r="C725" s="591" t="s">
        <v>229</v>
      </c>
      <c r="D725" s="592"/>
      <c r="E725" s="239">
        <v>0</v>
      </c>
      <c r="F725" s="240"/>
      <c r="G725" s="241"/>
      <c r="H725" s="242"/>
      <c r="I725" s="236"/>
      <c r="J725" s="243"/>
      <c r="K725" s="236"/>
      <c r="M725" s="237" t="s">
        <v>229</v>
      </c>
      <c r="O725" s="225"/>
    </row>
    <row r="726" spans="1:80">
      <c r="A726" s="234"/>
      <c r="B726" s="238"/>
      <c r="C726" s="591" t="s">
        <v>828</v>
      </c>
      <c r="D726" s="592"/>
      <c r="E726" s="239">
        <v>2874</v>
      </c>
      <c r="F726" s="240"/>
      <c r="G726" s="241"/>
      <c r="H726" s="242"/>
      <c r="I726" s="236"/>
      <c r="J726" s="243"/>
      <c r="K726" s="236"/>
      <c r="M726" s="237" t="s">
        <v>828</v>
      </c>
      <c r="O726" s="225"/>
    </row>
    <row r="727" spans="1:80">
      <c r="A727" s="226">
        <v>129</v>
      </c>
      <c r="B727" s="227" t="s">
        <v>829</v>
      </c>
      <c r="C727" s="228" t="s">
        <v>830</v>
      </c>
      <c r="D727" s="229" t="s">
        <v>96</v>
      </c>
      <c r="E727" s="230">
        <v>2836</v>
      </c>
      <c r="F727" s="545"/>
      <c r="G727" s="231">
        <f>E727*F727</f>
        <v>0</v>
      </c>
      <c r="H727" s="232">
        <v>1.7899999999999999E-3</v>
      </c>
      <c r="I727" s="233">
        <f>E727*H727</f>
        <v>5.0764399999999998</v>
      </c>
      <c r="J727" s="232">
        <v>0</v>
      </c>
      <c r="K727" s="233">
        <f>E727*J727</f>
        <v>0</v>
      </c>
      <c r="O727" s="225">
        <v>2</v>
      </c>
      <c r="AA727" s="198">
        <v>1</v>
      </c>
      <c r="AB727" s="198">
        <v>7</v>
      </c>
      <c r="AC727" s="198">
        <v>7</v>
      </c>
      <c r="AZ727" s="198">
        <v>4</v>
      </c>
      <c r="BA727" s="198">
        <f>IF(AZ727=1,G727,0)</f>
        <v>0</v>
      </c>
      <c r="BB727" s="198">
        <f>IF(AZ727=2,G727,0)</f>
        <v>0</v>
      </c>
      <c r="BC727" s="198">
        <f>IF(AZ727=3,G727,0)</f>
        <v>0</v>
      </c>
      <c r="BD727" s="198">
        <f>IF(AZ727=4,G727,0)</f>
        <v>0</v>
      </c>
      <c r="BE727" s="198">
        <f>IF(AZ727=5,G727,0)</f>
        <v>0</v>
      </c>
      <c r="CA727" s="225">
        <v>1</v>
      </c>
      <c r="CB727" s="225">
        <v>7</v>
      </c>
    </row>
    <row r="728" spans="1:80">
      <c r="A728" s="234"/>
      <c r="B728" s="235"/>
      <c r="C728" s="593" t="s">
        <v>831</v>
      </c>
      <c r="D728" s="594"/>
      <c r="E728" s="594"/>
      <c r="F728" s="594"/>
      <c r="G728" s="595"/>
      <c r="I728" s="236"/>
      <c r="K728" s="236"/>
      <c r="L728" s="237" t="s">
        <v>831</v>
      </c>
      <c r="O728" s="225">
        <v>3</v>
      </c>
    </row>
    <row r="729" spans="1:80" ht="22.5">
      <c r="A729" s="234"/>
      <c r="B729" s="235"/>
      <c r="C729" s="593" t="s">
        <v>832</v>
      </c>
      <c r="D729" s="594"/>
      <c r="E729" s="594"/>
      <c r="F729" s="594"/>
      <c r="G729" s="595"/>
      <c r="I729" s="236"/>
      <c r="K729" s="236"/>
      <c r="L729" s="237" t="s">
        <v>832</v>
      </c>
      <c r="O729" s="225">
        <v>3</v>
      </c>
    </row>
    <row r="730" spans="1:80">
      <c r="A730" s="234"/>
      <c r="B730" s="235"/>
      <c r="C730" s="593" t="s">
        <v>833</v>
      </c>
      <c r="D730" s="594"/>
      <c r="E730" s="594"/>
      <c r="F730" s="594"/>
      <c r="G730" s="595"/>
      <c r="I730" s="236"/>
      <c r="K730" s="236"/>
      <c r="L730" s="237" t="s">
        <v>833</v>
      </c>
      <c r="O730" s="225">
        <v>3</v>
      </c>
    </row>
    <row r="731" spans="1:80">
      <c r="A731" s="234"/>
      <c r="B731" s="238"/>
      <c r="C731" s="591" t="s">
        <v>228</v>
      </c>
      <c r="D731" s="592"/>
      <c r="E731" s="239">
        <v>0</v>
      </c>
      <c r="F731" s="240"/>
      <c r="G731" s="241"/>
      <c r="H731" s="242"/>
      <c r="I731" s="236"/>
      <c r="J731" s="243"/>
      <c r="K731" s="236"/>
      <c r="M731" s="237" t="s">
        <v>228</v>
      </c>
      <c r="O731" s="225"/>
    </row>
    <row r="732" spans="1:80">
      <c r="A732" s="234"/>
      <c r="B732" s="238"/>
      <c r="C732" s="591" t="s">
        <v>229</v>
      </c>
      <c r="D732" s="592"/>
      <c r="E732" s="239">
        <v>0</v>
      </c>
      <c r="F732" s="240"/>
      <c r="G732" s="241"/>
      <c r="H732" s="242"/>
      <c r="I732" s="236"/>
      <c r="J732" s="243"/>
      <c r="K732" s="236"/>
      <c r="M732" s="237" t="s">
        <v>229</v>
      </c>
      <c r="O732" s="225"/>
    </row>
    <row r="733" spans="1:80">
      <c r="A733" s="234"/>
      <c r="B733" s="238"/>
      <c r="C733" s="591" t="s">
        <v>834</v>
      </c>
      <c r="D733" s="592"/>
      <c r="E733" s="239">
        <v>0</v>
      </c>
      <c r="F733" s="240"/>
      <c r="G733" s="241"/>
      <c r="H733" s="242"/>
      <c r="I733" s="236"/>
      <c r="J733" s="243"/>
      <c r="K733" s="236"/>
      <c r="M733" s="237" t="s">
        <v>834</v>
      </c>
      <c r="O733" s="225"/>
    </row>
    <row r="734" spans="1:80">
      <c r="A734" s="234"/>
      <c r="B734" s="238"/>
      <c r="C734" s="591" t="s">
        <v>835</v>
      </c>
      <c r="D734" s="592"/>
      <c r="E734" s="239">
        <v>2836</v>
      </c>
      <c r="F734" s="240"/>
      <c r="G734" s="241"/>
      <c r="H734" s="242"/>
      <c r="I734" s="236"/>
      <c r="J734" s="243"/>
      <c r="K734" s="236"/>
      <c r="M734" s="237" t="s">
        <v>835</v>
      </c>
      <c r="O734" s="225"/>
    </row>
    <row r="735" spans="1:80">
      <c r="A735" s="226">
        <v>130</v>
      </c>
      <c r="B735" s="227" t="s">
        <v>836</v>
      </c>
      <c r="C735" s="228" t="s">
        <v>837</v>
      </c>
      <c r="D735" s="229" t="s">
        <v>96</v>
      </c>
      <c r="E735" s="230">
        <v>278</v>
      </c>
      <c r="F735" s="545"/>
      <c r="G735" s="231">
        <f>E735*F735</f>
        <v>0</v>
      </c>
      <c r="H735" s="232">
        <v>0</v>
      </c>
      <c r="I735" s="233">
        <f>E735*H735</f>
        <v>0</v>
      </c>
      <c r="J735" s="232">
        <v>0</v>
      </c>
      <c r="K735" s="233">
        <f>E735*J735</f>
        <v>0</v>
      </c>
      <c r="O735" s="225">
        <v>2</v>
      </c>
      <c r="AA735" s="198">
        <v>1</v>
      </c>
      <c r="AB735" s="198">
        <v>7</v>
      </c>
      <c r="AC735" s="198">
        <v>7</v>
      </c>
      <c r="AZ735" s="198">
        <v>4</v>
      </c>
      <c r="BA735" s="198">
        <f>IF(AZ735=1,G735,0)</f>
        <v>0</v>
      </c>
      <c r="BB735" s="198">
        <f>IF(AZ735=2,G735,0)</f>
        <v>0</v>
      </c>
      <c r="BC735" s="198">
        <f>IF(AZ735=3,G735,0)</f>
        <v>0</v>
      </c>
      <c r="BD735" s="198">
        <f>IF(AZ735=4,G735,0)</f>
        <v>0</v>
      </c>
      <c r="BE735" s="198">
        <f>IF(AZ735=5,G735,0)</f>
        <v>0</v>
      </c>
      <c r="CA735" s="225">
        <v>1</v>
      </c>
      <c r="CB735" s="225">
        <v>7</v>
      </c>
    </row>
    <row r="736" spans="1:80">
      <c r="A736" s="234"/>
      <c r="B736" s="235"/>
      <c r="C736" s="593" t="s">
        <v>201</v>
      </c>
      <c r="D736" s="594"/>
      <c r="E736" s="594"/>
      <c r="F736" s="594"/>
      <c r="G736" s="595"/>
      <c r="I736" s="236"/>
      <c r="K736" s="236"/>
      <c r="L736" s="237" t="s">
        <v>201</v>
      </c>
      <c r="O736" s="225">
        <v>3</v>
      </c>
    </row>
    <row r="737" spans="1:80" ht="22.5">
      <c r="A737" s="234"/>
      <c r="B737" s="235"/>
      <c r="C737" s="593" t="s">
        <v>838</v>
      </c>
      <c r="D737" s="594"/>
      <c r="E737" s="594"/>
      <c r="F737" s="594"/>
      <c r="G737" s="595"/>
      <c r="I737" s="236"/>
      <c r="K737" s="236"/>
      <c r="L737" s="237" t="s">
        <v>838</v>
      </c>
      <c r="O737" s="225">
        <v>3</v>
      </c>
    </row>
    <row r="738" spans="1:80">
      <c r="A738" s="234"/>
      <c r="B738" s="235"/>
      <c r="C738" s="593" t="s">
        <v>839</v>
      </c>
      <c r="D738" s="594"/>
      <c r="E738" s="594"/>
      <c r="F738" s="594"/>
      <c r="G738" s="595"/>
      <c r="I738" s="236"/>
      <c r="K738" s="236"/>
      <c r="L738" s="237" t="s">
        <v>839</v>
      </c>
      <c r="O738" s="225">
        <v>3</v>
      </c>
    </row>
    <row r="739" spans="1:80">
      <c r="A739" s="234"/>
      <c r="B739" s="238"/>
      <c r="C739" s="591" t="s">
        <v>228</v>
      </c>
      <c r="D739" s="592"/>
      <c r="E739" s="239">
        <v>0</v>
      </c>
      <c r="F739" s="240"/>
      <c r="G739" s="241"/>
      <c r="H739" s="242"/>
      <c r="I739" s="236"/>
      <c r="J739" s="243"/>
      <c r="K739" s="236"/>
      <c r="M739" s="237" t="s">
        <v>228</v>
      </c>
      <c r="O739" s="225"/>
    </row>
    <row r="740" spans="1:80">
      <c r="A740" s="234"/>
      <c r="B740" s="238"/>
      <c r="C740" s="591" t="s">
        <v>229</v>
      </c>
      <c r="D740" s="592"/>
      <c r="E740" s="239">
        <v>0</v>
      </c>
      <c r="F740" s="240"/>
      <c r="G740" s="241"/>
      <c r="H740" s="242"/>
      <c r="I740" s="236"/>
      <c r="J740" s="243"/>
      <c r="K740" s="236"/>
      <c r="M740" s="237" t="s">
        <v>229</v>
      </c>
      <c r="O740" s="225"/>
    </row>
    <row r="741" spans="1:80">
      <c r="A741" s="234"/>
      <c r="B741" s="238"/>
      <c r="C741" s="591" t="s">
        <v>834</v>
      </c>
      <c r="D741" s="592"/>
      <c r="E741" s="239">
        <v>0</v>
      </c>
      <c r="F741" s="240"/>
      <c r="G741" s="241"/>
      <c r="H741" s="242"/>
      <c r="I741" s="236"/>
      <c r="J741" s="243"/>
      <c r="K741" s="236"/>
      <c r="M741" s="237" t="s">
        <v>834</v>
      </c>
      <c r="O741" s="225"/>
    </row>
    <row r="742" spans="1:80">
      <c r="A742" s="234"/>
      <c r="B742" s="238"/>
      <c r="C742" s="591" t="s">
        <v>840</v>
      </c>
      <c r="D742" s="592"/>
      <c r="E742" s="239">
        <v>278</v>
      </c>
      <c r="F742" s="240"/>
      <c r="G742" s="241"/>
      <c r="H742" s="242"/>
      <c r="I742" s="236"/>
      <c r="J742" s="243"/>
      <c r="K742" s="236"/>
      <c r="M742" s="237" t="s">
        <v>840</v>
      </c>
      <c r="O742" s="225"/>
    </row>
    <row r="743" spans="1:80">
      <c r="A743" s="226">
        <v>131</v>
      </c>
      <c r="B743" s="227" t="s">
        <v>841</v>
      </c>
      <c r="C743" s="228" t="s">
        <v>842</v>
      </c>
      <c r="D743" s="229" t="s">
        <v>123</v>
      </c>
      <c r="E743" s="230">
        <v>150</v>
      </c>
      <c r="F743" s="545"/>
      <c r="G743" s="231">
        <f>E743*F743</f>
        <v>0</v>
      </c>
      <c r="H743" s="232">
        <v>2.7499999999999998E-3</v>
      </c>
      <c r="I743" s="233">
        <f>E743*H743</f>
        <v>0.41249999999999998</v>
      </c>
      <c r="J743" s="232">
        <v>0</v>
      </c>
      <c r="K743" s="233">
        <f>E743*J743</f>
        <v>0</v>
      </c>
      <c r="O743" s="225">
        <v>2</v>
      </c>
      <c r="AA743" s="198">
        <v>1</v>
      </c>
      <c r="AB743" s="198">
        <v>7</v>
      </c>
      <c r="AC743" s="198">
        <v>7</v>
      </c>
      <c r="AZ743" s="198">
        <v>4</v>
      </c>
      <c r="BA743" s="198">
        <f>IF(AZ743=1,G743,0)</f>
        <v>0</v>
      </c>
      <c r="BB743" s="198">
        <f>IF(AZ743=2,G743,0)</f>
        <v>0</v>
      </c>
      <c r="BC743" s="198">
        <f>IF(AZ743=3,G743,0)</f>
        <v>0</v>
      </c>
      <c r="BD743" s="198">
        <f>IF(AZ743=4,G743,0)</f>
        <v>0</v>
      </c>
      <c r="BE743" s="198">
        <f>IF(AZ743=5,G743,0)</f>
        <v>0</v>
      </c>
      <c r="CA743" s="225">
        <v>1</v>
      </c>
      <c r="CB743" s="225">
        <v>7</v>
      </c>
    </row>
    <row r="744" spans="1:80" ht="33.75">
      <c r="A744" s="234"/>
      <c r="B744" s="235"/>
      <c r="C744" s="593" t="s">
        <v>843</v>
      </c>
      <c r="D744" s="594"/>
      <c r="E744" s="594"/>
      <c r="F744" s="594"/>
      <c r="G744" s="595"/>
      <c r="I744" s="236"/>
      <c r="K744" s="236"/>
      <c r="L744" s="237" t="s">
        <v>843</v>
      </c>
      <c r="O744" s="225">
        <v>3</v>
      </c>
    </row>
    <row r="745" spans="1:80">
      <c r="A745" s="234"/>
      <c r="B745" s="238"/>
      <c r="C745" s="591" t="s">
        <v>228</v>
      </c>
      <c r="D745" s="592"/>
      <c r="E745" s="239">
        <v>0</v>
      </c>
      <c r="F745" s="240"/>
      <c r="G745" s="241"/>
      <c r="H745" s="242"/>
      <c r="I745" s="236"/>
      <c r="J745" s="243"/>
      <c r="K745" s="236"/>
      <c r="M745" s="237" t="s">
        <v>228</v>
      </c>
      <c r="O745" s="225"/>
    </row>
    <row r="746" spans="1:80">
      <c r="A746" s="234"/>
      <c r="B746" s="238"/>
      <c r="C746" s="591" t="s">
        <v>229</v>
      </c>
      <c r="D746" s="592"/>
      <c r="E746" s="239">
        <v>0</v>
      </c>
      <c r="F746" s="240"/>
      <c r="G746" s="241"/>
      <c r="H746" s="242"/>
      <c r="I746" s="236"/>
      <c r="J746" s="243"/>
      <c r="K746" s="236"/>
      <c r="M746" s="237" t="s">
        <v>229</v>
      </c>
      <c r="O746" s="225"/>
    </row>
    <row r="747" spans="1:80">
      <c r="A747" s="234"/>
      <c r="B747" s="238"/>
      <c r="C747" s="591" t="s">
        <v>834</v>
      </c>
      <c r="D747" s="592"/>
      <c r="E747" s="239">
        <v>0</v>
      </c>
      <c r="F747" s="240"/>
      <c r="G747" s="241"/>
      <c r="H747" s="242"/>
      <c r="I747" s="236"/>
      <c r="J747" s="243"/>
      <c r="K747" s="236"/>
      <c r="M747" s="237" t="s">
        <v>834</v>
      </c>
      <c r="O747" s="225"/>
    </row>
    <row r="748" spans="1:80">
      <c r="A748" s="234"/>
      <c r="B748" s="238"/>
      <c r="C748" s="591" t="s">
        <v>844</v>
      </c>
      <c r="D748" s="592"/>
      <c r="E748" s="239">
        <v>150</v>
      </c>
      <c r="F748" s="240"/>
      <c r="G748" s="241"/>
      <c r="H748" s="242"/>
      <c r="I748" s="236"/>
      <c r="J748" s="243"/>
      <c r="K748" s="236"/>
      <c r="M748" s="237" t="s">
        <v>844</v>
      </c>
      <c r="O748" s="225"/>
    </row>
    <row r="749" spans="1:80">
      <c r="A749" s="226">
        <v>132</v>
      </c>
      <c r="B749" s="227" t="s">
        <v>845</v>
      </c>
      <c r="C749" s="228" t="s">
        <v>846</v>
      </c>
      <c r="D749" s="229" t="s">
        <v>123</v>
      </c>
      <c r="E749" s="230">
        <v>20</v>
      </c>
      <c r="F749" s="545"/>
      <c r="G749" s="231">
        <f>E749*F749</f>
        <v>0</v>
      </c>
      <c r="H749" s="232">
        <v>2.9099999999999998E-3</v>
      </c>
      <c r="I749" s="233">
        <f>E749*H749</f>
        <v>5.8199999999999995E-2</v>
      </c>
      <c r="J749" s="232">
        <v>0</v>
      </c>
      <c r="K749" s="233">
        <f>E749*J749</f>
        <v>0</v>
      </c>
      <c r="O749" s="225">
        <v>2</v>
      </c>
      <c r="AA749" s="198">
        <v>1</v>
      </c>
      <c r="AB749" s="198">
        <v>7</v>
      </c>
      <c r="AC749" s="198">
        <v>7</v>
      </c>
      <c r="AZ749" s="198">
        <v>4</v>
      </c>
      <c r="BA749" s="198">
        <f>IF(AZ749=1,G749,0)</f>
        <v>0</v>
      </c>
      <c r="BB749" s="198">
        <f>IF(AZ749=2,G749,0)</f>
        <v>0</v>
      </c>
      <c r="BC749" s="198">
        <f>IF(AZ749=3,G749,0)</f>
        <v>0</v>
      </c>
      <c r="BD749" s="198">
        <f>IF(AZ749=4,G749,0)</f>
        <v>0</v>
      </c>
      <c r="BE749" s="198">
        <f>IF(AZ749=5,G749,0)</f>
        <v>0</v>
      </c>
      <c r="CA749" s="225">
        <v>1</v>
      </c>
      <c r="CB749" s="225">
        <v>7</v>
      </c>
    </row>
    <row r="750" spans="1:80" ht="22.5">
      <c r="A750" s="234"/>
      <c r="B750" s="235"/>
      <c r="C750" s="593" t="s">
        <v>847</v>
      </c>
      <c r="D750" s="594"/>
      <c r="E750" s="594"/>
      <c r="F750" s="594"/>
      <c r="G750" s="595"/>
      <c r="I750" s="236"/>
      <c r="K750" s="236"/>
      <c r="L750" s="237" t="s">
        <v>847</v>
      </c>
      <c r="O750" s="225">
        <v>3</v>
      </c>
    </row>
    <row r="751" spans="1:80">
      <c r="A751" s="234"/>
      <c r="B751" s="235"/>
      <c r="C751" s="593" t="s">
        <v>848</v>
      </c>
      <c r="D751" s="594"/>
      <c r="E751" s="594"/>
      <c r="F751" s="594"/>
      <c r="G751" s="595"/>
      <c r="I751" s="236"/>
      <c r="K751" s="236"/>
      <c r="L751" s="237" t="s">
        <v>848</v>
      </c>
      <c r="O751" s="225">
        <v>3</v>
      </c>
    </row>
    <row r="752" spans="1:80">
      <c r="A752" s="234"/>
      <c r="B752" s="238"/>
      <c r="C752" s="591" t="s">
        <v>228</v>
      </c>
      <c r="D752" s="592"/>
      <c r="E752" s="239">
        <v>0</v>
      </c>
      <c r="F752" s="240"/>
      <c r="G752" s="241"/>
      <c r="H752" s="242"/>
      <c r="I752" s="236"/>
      <c r="J752" s="243"/>
      <c r="K752" s="236"/>
      <c r="M752" s="237" t="s">
        <v>228</v>
      </c>
      <c r="O752" s="225"/>
    </row>
    <row r="753" spans="1:80">
      <c r="A753" s="234"/>
      <c r="B753" s="238"/>
      <c r="C753" s="591" t="s">
        <v>229</v>
      </c>
      <c r="D753" s="592"/>
      <c r="E753" s="239">
        <v>0</v>
      </c>
      <c r="F753" s="240"/>
      <c r="G753" s="241"/>
      <c r="H753" s="242"/>
      <c r="I753" s="236"/>
      <c r="J753" s="243"/>
      <c r="K753" s="236"/>
      <c r="M753" s="237" t="s">
        <v>229</v>
      </c>
      <c r="O753" s="225"/>
    </row>
    <row r="754" spans="1:80">
      <c r="A754" s="234"/>
      <c r="B754" s="238"/>
      <c r="C754" s="591" t="s">
        <v>834</v>
      </c>
      <c r="D754" s="592"/>
      <c r="E754" s="239">
        <v>0</v>
      </c>
      <c r="F754" s="240"/>
      <c r="G754" s="241"/>
      <c r="H754" s="242"/>
      <c r="I754" s="236"/>
      <c r="J754" s="243"/>
      <c r="K754" s="236"/>
      <c r="M754" s="237" t="s">
        <v>834</v>
      </c>
      <c r="O754" s="225"/>
    </row>
    <row r="755" spans="1:80">
      <c r="A755" s="234"/>
      <c r="B755" s="238"/>
      <c r="C755" s="591" t="s">
        <v>849</v>
      </c>
      <c r="D755" s="592"/>
      <c r="E755" s="239">
        <v>20</v>
      </c>
      <c r="F755" s="240"/>
      <c r="G755" s="241"/>
      <c r="H755" s="242"/>
      <c r="I755" s="236"/>
      <c r="J755" s="243"/>
      <c r="K755" s="236"/>
      <c r="M755" s="237" t="s">
        <v>849</v>
      </c>
      <c r="O755" s="225"/>
    </row>
    <row r="756" spans="1:80">
      <c r="A756" s="226">
        <v>133</v>
      </c>
      <c r="B756" s="227" t="s">
        <v>850</v>
      </c>
      <c r="C756" s="228" t="s">
        <v>851</v>
      </c>
      <c r="D756" s="229" t="s">
        <v>123</v>
      </c>
      <c r="E756" s="230">
        <v>68</v>
      </c>
      <c r="F756" s="545"/>
      <c r="G756" s="231">
        <f>E756*F756</f>
        <v>0</v>
      </c>
      <c r="H756" s="232">
        <v>3.4499999999999999E-3</v>
      </c>
      <c r="I756" s="233">
        <f>E756*H756</f>
        <v>0.2346</v>
      </c>
      <c r="J756" s="232">
        <v>0</v>
      </c>
      <c r="K756" s="233">
        <f>E756*J756</f>
        <v>0</v>
      </c>
      <c r="O756" s="225">
        <v>2</v>
      </c>
      <c r="AA756" s="198">
        <v>1</v>
      </c>
      <c r="AB756" s="198">
        <v>7</v>
      </c>
      <c r="AC756" s="198">
        <v>7</v>
      </c>
      <c r="AZ756" s="198">
        <v>4</v>
      </c>
      <c r="BA756" s="198">
        <f>IF(AZ756=1,G756,0)</f>
        <v>0</v>
      </c>
      <c r="BB756" s="198">
        <f>IF(AZ756=2,G756,0)</f>
        <v>0</v>
      </c>
      <c r="BC756" s="198">
        <f>IF(AZ756=3,G756,0)</f>
        <v>0</v>
      </c>
      <c r="BD756" s="198">
        <f>IF(AZ756=4,G756,0)</f>
        <v>0</v>
      </c>
      <c r="BE756" s="198">
        <f>IF(AZ756=5,G756,0)</f>
        <v>0</v>
      </c>
      <c r="CA756" s="225">
        <v>1</v>
      </c>
      <c r="CB756" s="225">
        <v>7</v>
      </c>
    </row>
    <row r="757" spans="1:80" ht="22.5">
      <c r="A757" s="234"/>
      <c r="B757" s="235"/>
      <c r="C757" s="593" t="s">
        <v>847</v>
      </c>
      <c r="D757" s="594"/>
      <c r="E757" s="594"/>
      <c r="F757" s="594"/>
      <c r="G757" s="595"/>
      <c r="I757" s="236"/>
      <c r="K757" s="236"/>
      <c r="L757" s="237" t="s">
        <v>847</v>
      </c>
      <c r="O757" s="225">
        <v>3</v>
      </c>
    </row>
    <row r="758" spans="1:80">
      <c r="A758" s="234"/>
      <c r="B758" s="235"/>
      <c r="C758" s="593" t="s">
        <v>848</v>
      </c>
      <c r="D758" s="594"/>
      <c r="E758" s="594"/>
      <c r="F758" s="594"/>
      <c r="G758" s="595"/>
      <c r="I758" s="236"/>
      <c r="K758" s="236"/>
      <c r="L758" s="237" t="s">
        <v>848</v>
      </c>
      <c r="O758" s="225">
        <v>3</v>
      </c>
    </row>
    <row r="759" spans="1:80">
      <c r="A759" s="234"/>
      <c r="B759" s="238"/>
      <c r="C759" s="591" t="s">
        <v>228</v>
      </c>
      <c r="D759" s="592"/>
      <c r="E759" s="239">
        <v>0</v>
      </c>
      <c r="F759" s="240"/>
      <c r="G759" s="241"/>
      <c r="H759" s="242"/>
      <c r="I759" s="236"/>
      <c r="J759" s="243"/>
      <c r="K759" s="236"/>
      <c r="M759" s="237" t="s">
        <v>228</v>
      </c>
      <c r="O759" s="225"/>
    </row>
    <row r="760" spans="1:80">
      <c r="A760" s="234"/>
      <c r="B760" s="238"/>
      <c r="C760" s="591" t="s">
        <v>229</v>
      </c>
      <c r="D760" s="592"/>
      <c r="E760" s="239">
        <v>0</v>
      </c>
      <c r="F760" s="240"/>
      <c r="G760" s="241"/>
      <c r="H760" s="242"/>
      <c r="I760" s="236"/>
      <c r="J760" s="243"/>
      <c r="K760" s="236"/>
      <c r="M760" s="237" t="s">
        <v>229</v>
      </c>
      <c r="O760" s="225"/>
    </row>
    <row r="761" spans="1:80">
      <c r="A761" s="234"/>
      <c r="B761" s="238"/>
      <c r="C761" s="591" t="s">
        <v>834</v>
      </c>
      <c r="D761" s="592"/>
      <c r="E761" s="239">
        <v>0</v>
      </c>
      <c r="F761" s="240"/>
      <c r="G761" s="241"/>
      <c r="H761" s="242"/>
      <c r="I761" s="236"/>
      <c r="J761" s="243"/>
      <c r="K761" s="236"/>
      <c r="M761" s="237" t="s">
        <v>834</v>
      </c>
      <c r="O761" s="225"/>
    </row>
    <row r="762" spans="1:80">
      <c r="A762" s="234"/>
      <c r="B762" s="238"/>
      <c r="C762" s="591" t="s">
        <v>852</v>
      </c>
      <c r="D762" s="592"/>
      <c r="E762" s="239">
        <v>68</v>
      </c>
      <c r="F762" s="240"/>
      <c r="G762" s="241"/>
      <c r="H762" s="242"/>
      <c r="I762" s="236"/>
      <c r="J762" s="243"/>
      <c r="K762" s="236"/>
      <c r="M762" s="237" t="s">
        <v>852</v>
      </c>
      <c r="O762" s="225"/>
    </row>
    <row r="763" spans="1:80">
      <c r="A763" s="226">
        <v>134</v>
      </c>
      <c r="B763" s="227" t="s">
        <v>853</v>
      </c>
      <c r="C763" s="228" t="s">
        <v>854</v>
      </c>
      <c r="D763" s="229" t="s">
        <v>96</v>
      </c>
      <c r="E763" s="230">
        <v>88</v>
      </c>
      <c r="F763" s="545"/>
      <c r="G763" s="231">
        <f>E763*F763</f>
        <v>0</v>
      </c>
      <c r="H763" s="232">
        <v>7.1000000000000002E-4</v>
      </c>
      <c r="I763" s="233">
        <f>E763*H763</f>
        <v>6.2480000000000001E-2</v>
      </c>
      <c r="J763" s="232">
        <v>0</v>
      </c>
      <c r="K763" s="233">
        <f>E763*J763</f>
        <v>0</v>
      </c>
      <c r="O763" s="225">
        <v>2</v>
      </c>
      <c r="AA763" s="198">
        <v>1</v>
      </c>
      <c r="AB763" s="198">
        <v>7</v>
      </c>
      <c r="AC763" s="198">
        <v>7</v>
      </c>
      <c r="AZ763" s="198">
        <v>4</v>
      </c>
      <c r="BA763" s="198">
        <f>IF(AZ763=1,G763,0)</f>
        <v>0</v>
      </c>
      <c r="BB763" s="198">
        <f>IF(AZ763=2,G763,0)</f>
        <v>0</v>
      </c>
      <c r="BC763" s="198">
        <f>IF(AZ763=3,G763,0)</f>
        <v>0</v>
      </c>
      <c r="BD763" s="198">
        <f>IF(AZ763=4,G763,0)</f>
        <v>0</v>
      </c>
      <c r="BE763" s="198">
        <f>IF(AZ763=5,G763,0)</f>
        <v>0</v>
      </c>
      <c r="CA763" s="225">
        <v>1</v>
      </c>
      <c r="CB763" s="225">
        <v>7</v>
      </c>
    </row>
    <row r="764" spans="1:80">
      <c r="A764" s="234"/>
      <c r="B764" s="238"/>
      <c r="C764" s="591" t="s">
        <v>228</v>
      </c>
      <c r="D764" s="592"/>
      <c r="E764" s="239">
        <v>0</v>
      </c>
      <c r="F764" s="240"/>
      <c r="G764" s="241"/>
      <c r="H764" s="242"/>
      <c r="I764" s="236"/>
      <c r="J764" s="243"/>
      <c r="K764" s="236"/>
      <c r="M764" s="237" t="s">
        <v>228</v>
      </c>
      <c r="O764" s="225"/>
    </row>
    <row r="765" spans="1:80">
      <c r="A765" s="234"/>
      <c r="B765" s="238"/>
      <c r="C765" s="591" t="s">
        <v>229</v>
      </c>
      <c r="D765" s="592"/>
      <c r="E765" s="239">
        <v>0</v>
      </c>
      <c r="F765" s="240"/>
      <c r="G765" s="241"/>
      <c r="H765" s="242"/>
      <c r="I765" s="236"/>
      <c r="J765" s="243"/>
      <c r="K765" s="236"/>
      <c r="M765" s="237" t="s">
        <v>229</v>
      </c>
      <c r="O765" s="225"/>
    </row>
    <row r="766" spans="1:80">
      <c r="A766" s="234"/>
      <c r="B766" s="238"/>
      <c r="C766" s="591" t="s">
        <v>855</v>
      </c>
      <c r="D766" s="592"/>
      <c r="E766" s="239">
        <v>88</v>
      </c>
      <c r="F766" s="240"/>
      <c r="G766" s="241"/>
      <c r="H766" s="242"/>
      <c r="I766" s="236"/>
      <c r="J766" s="243"/>
      <c r="K766" s="236"/>
      <c r="M766" s="237" t="s">
        <v>855</v>
      </c>
      <c r="O766" s="225"/>
    </row>
    <row r="767" spans="1:80">
      <c r="A767" s="226">
        <v>135</v>
      </c>
      <c r="B767" s="227" t="s">
        <v>856</v>
      </c>
      <c r="C767" s="228" t="s">
        <v>857</v>
      </c>
      <c r="D767" s="229" t="s">
        <v>96</v>
      </c>
      <c r="E767" s="230">
        <v>119</v>
      </c>
      <c r="F767" s="545"/>
      <c r="G767" s="231">
        <f>E767*F767</f>
        <v>0</v>
      </c>
      <c r="H767" s="232">
        <v>3.1E-4</v>
      </c>
      <c r="I767" s="233">
        <f>E767*H767</f>
        <v>3.6889999999999999E-2</v>
      </c>
      <c r="J767" s="232">
        <v>0</v>
      </c>
      <c r="K767" s="233">
        <f>E767*J767</f>
        <v>0</v>
      </c>
      <c r="O767" s="225">
        <v>2</v>
      </c>
      <c r="AA767" s="198">
        <v>1</v>
      </c>
      <c r="AB767" s="198">
        <v>7</v>
      </c>
      <c r="AC767" s="198">
        <v>7</v>
      </c>
      <c r="AZ767" s="198">
        <v>4</v>
      </c>
      <c r="BA767" s="198">
        <f>IF(AZ767=1,G767,0)</f>
        <v>0</v>
      </c>
      <c r="BB767" s="198">
        <f>IF(AZ767=2,G767,0)</f>
        <v>0</v>
      </c>
      <c r="BC767" s="198">
        <f>IF(AZ767=3,G767,0)</f>
        <v>0</v>
      </c>
      <c r="BD767" s="198">
        <f>IF(AZ767=4,G767,0)</f>
        <v>0</v>
      </c>
      <c r="BE767" s="198">
        <f>IF(AZ767=5,G767,0)</f>
        <v>0</v>
      </c>
      <c r="CA767" s="225">
        <v>1</v>
      </c>
      <c r="CB767" s="225">
        <v>7</v>
      </c>
    </row>
    <row r="768" spans="1:80">
      <c r="A768" s="234"/>
      <c r="B768" s="235"/>
      <c r="C768" s="593" t="s">
        <v>824</v>
      </c>
      <c r="D768" s="594"/>
      <c r="E768" s="594"/>
      <c r="F768" s="594"/>
      <c r="G768" s="595"/>
      <c r="I768" s="236"/>
      <c r="K768" s="236"/>
      <c r="L768" s="237" t="s">
        <v>824</v>
      </c>
      <c r="O768" s="225">
        <v>3</v>
      </c>
    </row>
    <row r="769" spans="1:80">
      <c r="A769" s="234"/>
      <c r="B769" s="238"/>
      <c r="C769" s="591" t="s">
        <v>228</v>
      </c>
      <c r="D769" s="592"/>
      <c r="E769" s="239">
        <v>0</v>
      </c>
      <c r="F769" s="240"/>
      <c r="G769" s="241"/>
      <c r="H769" s="242"/>
      <c r="I769" s="236"/>
      <c r="J769" s="243"/>
      <c r="K769" s="236"/>
      <c r="M769" s="237" t="s">
        <v>228</v>
      </c>
      <c r="O769" s="225"/>
    </row>
    <row r="770" spans="1:80">
      <c r="A770" s="234"/>
      <c r="B770" s="238"/>
      <c r="C770" s="591" t="s">
        <v>229</v>
      </c>
      <c r="D770" s="592"/>
      <c r="E770" s="239">
        <v>0</v>
      </c>
      <c r="F770" s="240"/>
      <c r="G770" s="241"/>
      <c r="H770" s="242"/>
      <c r="I770" s="236"/>
      <c r="J770" s="243"/>
      <c r="K770" s="236"/>
      <c r="M770" s="237" t="s">
        <v>229</v>
      </c>
      <c r="O770" s="225"/>
    </row>
    <row r="771" spans="1:80">
      <c r="A771" s="234"/>
      <c r="B771" s="238"/>
      <c r="C771" s="591" t="s">
        <v>834</v>
      </c>
      <c r="D771" s="592"/>
      <c r="E771" s="239">
        <v>0</v>
      </c>
      <c r="F771" s="240"/>
      <c r="G771" s="241"/>
      <c r="H771" s="242"/>
      <c r="I771" s="236"/>
      <c r="J771" s="243"/>
      <c r="K771" s="236"/>
      <c r="M771" s="237" t="s">
        <v>834</v>
      </c>
      <c r="O771" s="225"/>
    </row>
    <row r="772" spans="1:80">
      <c r="A772" s="234"/>
      <c r="B772" s="238"/>
      <c r="C772" s="591" t="s">
        <v>858</v>
      </c>
      <c r="D772" s="592"/>
      <c r="E772" s="239">
        <v>119</v>
      </c>
      <c r="F772" s="240"/>
      <c r="G772" s="241"/>
      <c r="H772" s="242"/>
      <c r="I772" s="236"/>
      <c r="J772" s="243"/>
      <c r="K772" s="236"/>
      <c r="M772" s="237" t="s">
        <v>858</v>
      </c>
      <c r="O772" s="225"/>
    </row>
    <row r="773" spans="1:80">
      <c r="A773" s="226">
        <v>136</v>
      </c>
      <c r="B773" s="227" t="s">
        <v>859</v>
      </c>
      <c r="C773" s="228" t="s">
        <v>860</v>
      </c>
      <c r="D773" s="229" t="s">
        <v>96</v>
      </c>
      <c r="E773" s="230">
        <v>119</v>
      </c>
      <c r="F773" s="545"/>
      <c r="G773" s="231">
        <f>E773*F773</f>
        <v>0</v>
      </c>
      <c r="H773" s="232">
        <v>1.7000000000000001E-4</v>
      </c>
      <c r="I773" s="233">
        <f>E773*H773</f>
        <v>2.0230000000000001E-2</v>
      </c>
      <c r="J773" s="232">
        <v>0</v>
      </c>
      <c r="K773" s="233">
        <f>E773*J773</f>
        <v>0</v>
      </c>
      <c r="O773" s="225">
        <v>2</v>
      </c>
      <c r="AA773" s="198">
        <v>1</v>
      </c>
      <c r="AB773" s="198">
        <v>7</v>
      </c>
      <c r="AC773" s="198">
        <v>7</v>
      </c>
      <c r="AZ773" s="198">
        <v>4</v>
      </c>
      <c r="BA773" s="198">
        <f>IF(AZ773=1,G773,0)</f>
        <v>0</v>
      </c>
      <c r="BB773" s="198">
        <f>IF(AZ773=2,G773,0)</f>
        <v>0</v>
      </c>
      <c r="BC773" s="198">
        <f>IF(AZ773=3,G773,0)</f>
        <v>0</v>
      </c>
      <c r="BD773" s="198">
        <f>IF(AZ773=4,G773,0)</f>
        <v>0</v>
      </c>
      <c r="BE773" s="198">
        <f>IF(AZ773=5,G773,0)</f>
        <v>0</v>
      </c>
      <c r="CA773" s="225">
        <v>1</v>
      </c>
      <c r="CB773" s="225">
        <v>7</v>
      </c>
    </row>
    <row r="774" spans="1:80">
      <c r="A774" s="234"/>
      <c r="B774" s="238"/>
      <c r="C774" s="591" t="s">
        <v>228</v>
      </c>
      <c r="D774" s="592"/>
      <c r="E774" s="239">
        <v>0</v>
      </c>
      <c r="F774" s="240"/>
      <c r="G774" s="241"/>
      <c r="H774" s="242"/>
      <c r="I774" s="236"/>
      <c r="J774" s="243"/>
      <c r="K774" s="236"/>
      <c r="M774" s="237" t="s">
        <v>228</v>
      </c>
      <c r="O774" s="225"/>
    </row>
    <row r="775" spans="1:80">
      <c r="A775" s="234"/>
      <c r="B775" s="238"/>
      <c r="C775" s="591" t="s">
        <v>229</v>
      </c>
      <c r="D775" s="592"/>
      <c r="E775" s="239">
        <v>0</v>
      </c>
      <c r="F775" s="240"/>
      <c r="G775" s="241"/>
      <c r="H775" s="242"/>
      <c r="I775" s="236"/>
      <c r="J775" s="243"/>
      <c r="K775" s="236"/>
      <c r="M775" s="237" t="s">
        <v>229</v>
      </c>
      <c r="O775" s="225"/>
    </row>
    <row r="776" spans="1:80">
      <c r="A776" s="234"/>
      <c r="B776" s="238"/>
      <c r="C776" s="591" t="s">
        <v>834</v>
      </c>
      <c r="D776" s="592"/>
      <c r="E776" s="239">
        <v>0</v>
      </c>
      <c r="F776" s="240"/>
      <c r="G776" s="241"/>
      <c r="H776" s="242"/>
      <c r="I776" s="236"/>
      <c r="J776" s="243"/>
      <c r="K776" s="236"/>
      <c r="M776" s="237" t="s">
        <v>834</v>
      </c>
      <c r="O776" s="225"/>
    </row>
    <row r="777" spans="1:80">
      <c r="A777" s="234"/>
      <c r="B777" s="238"/>
      <c r="C777" s="591" t="s">
        <v>858</v>
      </c>
      <c r="D777" s="592"/>
      <c r="E777" s="239">
        <v>119</v>
      </c>
      <c r="F777" s="240"/>
      <c r="G777" s="241"/>
      <c r="H777" s="242"/>
      <c r="I777" s="236"/>
      <c r="J777" s="243"/>
      <c r="K777" s="236"/>
      <c r="M777" s="237" t="s">
        <v>858</v>
      </c>
      <c r="O777" s="225"/>
    </row>
    <row r="778" spans="1:80" ht="22.5">
      <c r="A778" s="226">
        <v>137</v>
      </c>
      <c r="B778" s="227" t="s">
        <v>861</v>
      </c>
      <c r="C778" s="228" t="s">
        <v>862</v>
      </c>
      <c r="D778" s="229" t="s">
        <v>107</v>
      </c>
      <c r="E778" s="230">
        <v>30</v>
      </c>
      <c r="F778" s="545"/>
      <c r="G778" s="231">
        <f>E778*F778</f>
        <v>0</v>
      </c>
      <c r="H778" s="232">
        <v>4.0000000000000003E-5</v>
      </c>
      <c r="I778" s="233">
        <f>E778*H778</f>
        <v>1.2000000000000001E-3</v>
      </c>
      <c r="J778" s="232">
        <v>0</v>
      </c>
      <c r="K778" s="233">
        <f>E778*J778</f>
        <v>0</v>
      </c>
      <c r="O778" s="225">
        <v>2</v>
      </c>
      <c r="AA778" s="198">
        <v>1</v>
      </c>
      <c r="AB778" s="198">
        <v>1</v>
      </c>
      <c r="AC778" s="198">
        <v>1</v>
      </c>
      <c r="AZ778" s="198">
        <v>4</v>
      </c>
      <c r="BA778" s="198">
        <f>IF(AZ778=1,G778,0)</f>
        <v>0</v>
      </c>
      <c r="BB778" s="198">
        <f>IF(AZ778=2,G778,0)</f>
        <v>0</v>
      </c>
      <c r="BC778" s="198">
        <f>IF(AZ778=3,G778,0)</f>
        <v>0</v>
      </c>
      <c r="BD778" s="198">
        <f>IF(AZ778=4,G778,0)</f>
        <v>0</v>
      </c>
      <c r="BE778" s="198">
        <f>IF(AZ778=5,G778,0)</f>
        <v>0</v>
      </c>
      <c r="CA778" s="225">
        <v>1</v>
      </c>
      <c r="CB778" s="225">
        <v>1</v>
      </c>
    </row>
    <row r="779" spans="1:80">
      <c r="A779" s="234"/>
      <c r="B779" s="238"/>
      <c r="C779" s="591" t="s">
        <v>228</v>
      </c>
      <c r="D779" s="592"/>
      <c r="E779" s="239">
        <v>0</v>
      </c>
      <c r="F779" s="240"/>
      <c r="G779" s="241"/>
      <c r="H779" s="242"/>
      <c r="I779" s="236"/>
      <c r="J779" s="243"/>
      <c r="K779" s="236"/>
      <c r="M779" s="237" t="s">
        <v>228</v>
      </c>
      <c r="O779" s="225"/>
    </row>
    <row r="780" spans="1:80">
      <c r="A780" s="234"/>
      <c r="B780" s="238"/>
      <c r="C780" s="591" t="s">
        <v>229</v>
      </c>
      <c r="D780" s="592"/>
      <c r="E780" s="239">
        <v>0</v>
      </c>
      <c r="F780" s="240"/>
      <c r="G780" s="241"/>
      <c r="H780" s="242"/>
      <c r="I780" s="236"/>
      <c r="J780" s="243"/>
      <c r="K780" s="236"/>
      <c r="M780" s="237" t="s">
        <v>229</v>
      </c>
      <c r="O780" s="225"/>
    </row>
    <row r="781" spans="1:80">
      <c r="A781" s="234"/>
      <c r="B781" s="238"/>
      <c r="C781" s="591" t="s">
        <v>834</v>
      </c>
      <c r="D781" s="592"/>
      <c r="E781" s="239">
        <v>0</v>
      </c>
      <c r="F781" s="240"/>
      <c r="G781" s="241"/>
      <c r="H781" s="242"/>
      <c r="I781" s="236"/>
      <c r="J781" s="243"/>
      <c r="K781" s="236"/>
      <c r="M781" s="237" t="s">
        <v>834</v>
      </c>
      <c r="O781" s="225"/>
    </row>
    <row r="782" spans="1:80">
      <c r="A782" s="234"/>
      <c r="B782" s="238"/>
      <c r="C782" s="591" t="s">
        <v>863</v>
      </c>
      <c r="D782" s="592"/>
      <c r="E782" s="239">
        <v>30</v>
      </c>
      <c r="F782" s="240"/>
      <c r="G782" s="241"/>
      <c r="H782" s="242"/>
      <c r="I782" s="236"/>
      <c r="J782" s="243"/>
      <c r="K782" s="236"/>
      <c r="M782" s="237" t="s">
        <v>863</v>
      </c>
      <c r="O782" s="225"/>
    </row>
    <row r="783" spans="1:80" ht="22.5">
      <c r="A783" s="226">
        <v>138</v>
      </c>
      <c r="B783" s="227" t="s">
        <v>864</v>
      </c>
      <c r="C783" s="228" t="s">
        <v>865</v>
      </c>
      <c r="D783" s="229" t="s">
        <v>107</v>
      </c>
      <c r="E783" s="230">
        <v>36</v>
      </c>
      <c r="F783" s="545"/>
      <c r="G783" s="231">
        <f>E783*F783</f>
        <v>0</v>
      </c>
      <c r="H783" s="232">
        <v>4.0000000000000003E-5</v>
      </c>
      <c r="I783" s="233">
        <f>E783*H783</f>
        <v>1.4400000000000001E-3</v>
      </c>
      <c r="J783" s="232">
        <v>0</v>
      </c>
      <c r="K783" s="233">
        <f>E783*J783</f>
        <v>0</v>
      </c>
      <c r="O783" s="225">
        <v>2</v>
      </c>
      <c r="AA783" s="198">
        <v>1</v>
      </c>
      <c r="AB783" s="198">
        <v>1</v>
      </c>
      <c r="AC783" s="198">
        <v>1</v>
      </c>
      <c r="AZ783" s="198">
        <v>4</v>
      </c>
      <c r="BA783" s="198">
        <f>IF(AZ783=1,G783,0)</f>
        <v>0</v>
      </c>
      <c r="BB783" s="198">
        <f>IF(AZ783=2,G783,0)</f>
        <v>0</v>
      </c>
      <c r="BC783" s="198">
        <f>IF(AZ783=3,G783,0)</f>
        <v>0</v>
      </c>
      <c r="BD783" s="198">
        <f>IF(AZ783=4,G783,0)</f>
        <v>0</v>
      </c>
      <c r="BE783" s="198">
        <f>IF(AZ783=5,G783,0)</f>
        <v>0</v>
      </c>
      <c r="CA783" s="225">
        <v>1</v>
      </c>
      <c r="CB783" s="225">
        <v>1</v>
      </c>
    </row>
    <row r="784" spans="1:80">
      <c r="A784" s="234"/>
      <c r="B784" s="238"/>
      <c r="C784" s="591" t="s">
        <v>228</v>
      </c>
      <c r="D784" s="592"/>
      <c r="E784" s="239">
        <v>0</v>
      </c>
      <c r="F784" s="240"/>
      <c r="G784" s="241"/>
      <c r="H784" s="242"/>
      <c r="I784" s="236"/>
      <c r="J784" s="243"/>
      <c r="K784" s="236"/>
      <c r="M784" s="237" t="s">
        <v>228</v>
      </c>
      <c r="O784" s="225"/>
    </row>
    <row r="785" spans="1:80">
      <c r="A785" s="234"/>
      <c r="B785" s="238"/>
      <c r="C785" s="591" t="s">
        <v>229</v>
      </c>
      <c r="D785" s="592"/>
      <c r="E785" s="239">
        <v>0</v>
      </c>
      <c r="F785" s="240"/>
      <c r="G785" s="241"/>
      <c r="H785" s="242"/>
      <c r="I785" s="236"/>
      <c r="J785" s="243"/>
      <c r="K785" s="236"/>
      <c r="M785" s="237" t="s">
        <v>229</v>
      </c>
      <c r="O785" s="225"/>
    </row>
    <row r="786" spans="1:80">
      <c r="A786" s="234"/>
      <c r="B786" s="238"/>
      <c r="C786" s="591" t="s">
        <v>834</v>
      </c>
      <c r="D786" s="592"/>
      <c r="E786" s="239">
        <v>0</v>
      </c>
      <c r="F786" s="240"/>
      <c r="G786" s="241"/>
      <c r="H786" s="242"/>
      <c r="I786" s="236"/>
      <c r="J786" s="243"/>
      <c r="K786" s="236"/>
      <c r="M786" s="237" t="s">
        <v>834</v>
      </c>
      <c r="O786" s="225"/>
    </row>
    <row r="787" spans="1:80">
      <c r="A787" s="234"/>
      <c r="B787" s="238"/>
      <c r="C787" s="591" t="s">
        <v>866</v>
      </c>
      <c r="D787" s="592"/>
      <c r="E787" s="239">
        <v>36</v>
      </c>
      <c r="F787" s="240"/>
      <c r="G787" s="241"/>
      <c r="H787" s="242"/>
      <c r="I787" s="236"/>
      <c r="J787" s="243"/>
      <c r="K787" s="236"/>
      <c r="M787" s="237" t="s">
        <v>866</v>
      </c>
      <c r="O787" s="225"/>
    </row>
    <row r="788" spans="1:80" ht="22.5">
      <c r="A788" s="226">
        <v>139</v>
      </c>
      <c r="B788" s="227" t="s">
        <v>867</v>
      </c>
      <c r="C788" s="228" t="s">
        <v>868</v>
      </c>
      <c r="D788" s="229" t="s">
        <v>107</v>
      </c>
      <c r="E788" s="230">
        <v>74</v>
      </c>
      <c r="F788" s="545"/>
      <c r="G788" s="231">
        <f>E788*F788</f>
        <v>0</v>
      </c>
      <c r="H788" s="232">
        <v>8.0000000000000007E-5</v>
      </c>
      <c r="I788" s="233">
        <f>E788*H788</f>
        <v>5.9200000000000008E-3</v>
      </c>
      <c r="J788" s="232">
        <v>0</v>
      </c>
      <c r="K788" s="233">
        <f>E788*J788</f>
        <v>0</v>
      </c>
      <c r="O788" s="225">
        <v>2</v>
      </c>
      <c r="AA788" s="198">
        <v>1</v>
      </c>
      <c r="AB788" s="198">
        <v>1</v>
      </c>
      <c r="AC788" s="198">
        <v>1</v>
      </c>
      <c r="AZ788" s="198">
        <v>4</v>
      </c>
      <c r="BA788" s="198">
        <f>IF(AZ788=1,G788,0)</f>
        <v>0</v>
      </c>
      <c r="BB788" s="198">
        <f>IF(AZ788=2,G788,0)</f>
        <v>0</v>
      </c>
      <c r="BC788" s="198">
        <f>IF(AZ788=3,G788,0)</f>
        <v>0</v>
      </c>
      <c r="BD788" s="198">
        <f>IF(AZ788=4,G788,0)</f>
        <v>0</v>
      </c>
      <c r="BE788" s="198">
        <f>IF(AZ788=5,G788,0)</f>
        <v>0</v>
      </c>
      <c r="CA788" s="225">
        <v>1</v>
      </c>
      <c r="CB788" s="225">
        <v>1</v>
      </c>
    </row>
    <row r="789" spans="1:80">
      <c r="A789" s="234"/>
      <c r="B789" s="238"/>
      <c r="C789" s="591" t="s">
        <v>228</v>
      </c>
      <c r="D789" s="592"/>
      <c r="E789" s="239">
        <v>0</v>
      </c>
      <c r="F789" s="240"/>
      <c r="G789" s="241"/>
      <c r="H789" s="242"/>
      <c r="I789" s="236"/>
      <c r="J789" s="243"/>
      <c r="K789" s="236"/>
      <c r="M789" s="237" t="s">
        <v>228</v>
      </c>
      <c r="O789" s="225"/>
    </row>
    <row r="790" spans="1:80">
      <c r="A790" s="234"/>
      <c r="B790" s="238"/>
      <c r="C790" s="591" t="s">
        <v>229</v>
      </c>
      <c r="D790" s="592"/>
      <c r="E790" s="239">
        <v>0</v>
      </c>
      <c r="F790" s="240"/>
      <c r="G790" s="241"/>
      <c r="H790" s="242"/>
      <c r="I790" s="236"/>
      <c r="J790" s="243"/>
      <c r="K790" s="236"/>
      <c r="M790" s="237" t="s">
        <v>229</v>
      </c>
      <c r="O790" s="225"/>
    </row>
    <row r="791" spans="1:80">
      <c r="A791" s="234"/>
      <c r="B791" s="238"/>
      <c r="C791" s="591" t="s">
        <v>834</v>
      </c>
      <c r="D791" s="592"/>
      <c r="E791" s="239">
        <v>0</v>
      </c>
      <c r="F791" s="240"/>
      <c r="G791" s="241"/>
      <c r="H791" s="242"/>
      <c r="I791" s="236"/>
      <c r="J791" s="243"/>
      <c r="K791" s="236"/>
      <c r="M791" s="237" t="s">
        <v>834</v>
      </c>
      <c r="O791" s="225"/>
    </row>
    <row r="792" spans="1:80">
      <c r="A792" s="234"/>
      <c r="B792" s="238"/>
      <c r="C792" s="591" t="s">
        <v>869</v>
      </c>
      <c r="D792" s="592"/>
      <c r="E792" s="239">
        <v>74</v>
      </c>
      <c r="F792" s="240"/>
      <c r="G792" s="241"/>
      <c r="H792" s="242"/>
      <c r="I792" s="236"/>
      <c r="J792" s="243"/>
      <c r="K792" s="236"/>
      <c r="M792" s="237" t="s">
        <v>869</v>
      </c>
      <c r="O792" s="225"/>
    </row>
    <row r="793" spans="1:80">
      <c r="A793" s="226">
        <v>140</v>
      </c>
      <c r="B793" s="227" t="s">
        <v>870</v>
      </c>
      <c r="C793" s="228" t="s">
        <v>871</v>
      </c>
      <c r="D793" s="229" t="s">
        <v>107</v>
      </c>
      <c r="E793" s="230">
        <v>15</v>
      </c>
      <c r="F793" s="545"/>
      <c r="G793" s="231">
        <f>E793*F793</f>
        <v>0</v>
      </c>
      <c r="H793" s="232">
        <v>0</v>
      </c>
      <c r="I793" s="233">
        <f>E793*H793</f>
        <v>0</v>
      </c>
      <c r="J793" s="232"/>
      <c r="K793" s="233">
        <f>E793*J793</f>
        <v>0</v>
      </c>
      <c r="O793" s="225">
        <v>2</v>
      </c>
      <c r="AA793" s="198">
        <v>11</v>
      </c>
      <c r="AB793" s="198">
        <v>1</v>
      </c>
      <c r="AC793" s="198">
        <v>108</v>
      </c>
      <c r="AZ793" s="198">
        <v>4</v>
      </c>
      <c r="BA793" s="198">
        <f>IF(AZ793=1,G793,0)</f>
        <v>0</v>
      </c>
      <c r="BB793" s="198">
        <f>IF(AZ793=2,G793,0)</f>
        <v>0</v>
      </c>
      <c r="BC793" s="198">
        <f>IF(AZ793=3,G793,0)</f>
        <v>0</v>
      </c>
      <c r="BD793" s="198">
        <f>IF(AZ793=4,G793,0)</f>
        <v>0</v>
      </c>
      <c r="BE793" s="198">
        <f>IF(AZ793=5,G793,0)</f>
        <v>0</v>
      </c>
      <c r="CA793" s="225">
        <v>11</v>
      </c>
      <c r="CB793" s="225">
        <v>1</v>
      </c>
    </row>
    <row r="794" spans="1:80">
      <c r="A794" s="234"/>
      <c r="B794" s="235"/>
      <c r="C794" s="593" t="s">
        <v>872</v>
      </c>
      <c r="D794" s="594"/>
      <c r="E794" s="594"/>
      <c r="F794" s="594"/>
      <c r="G794" s="595"/>
      <c r="I794" s="236"/>
      <c r="K794" s="236"/>
      <c r="L794" s="237" t="s">
        <v>872</v>
      </c>
      <c r="O794" s="225">
        <v>3</v>
      </c>
    </row>
    <row r="795" spans="1:80" ht="22.5">
      <c r="A795" s="226">
        <v>141</v>
      </c>
      <c r="B795" s="227" t="s">
        <v>873</v>
      </c>
      <c r="C795" s="228" t="s">
        <v>874</v>
      </c>
      <c r="D795" s="229" t="s">
        <v>532</v>
      </c>
      <c r="E795" s="230">
        <v>2</v>
      </c>
      <c r="F795" s="545"/>
      <c r="G795" s="231">
        <f>E795*F795</f>
        <v>0</v>
      </c>
      <c r="H795" s="232">
        <v>0.48</v>
      </c>
      <c r="I795" s="233">
        <f>E795*H795</f>
        <v>0.96</v>
      </c>
      <c r="J795" s="232"/>
      <c r="K795" s="233">
        <f>E795*J795</f>
        <v>0</v>
      </c>
      <c r="O795" s="225">
        <v>2</v>
      </c>
      <c r="AA795" s="198">
        <v>11</v>
      </c>
      <c r="AB795" s="198">
        <v>1</v>
      </c>
      <c r="AC795" s="198">
        <v>110</v>
      </c>
      <c r="AZ795" s="198">
        <v>4</v>
      </c>
      <c r="BA795" s="198">
        <f>IF(AZ795=1,G795,0)</f>
        <v>0</v>
      </c>
      <c r="BB795" s="198">
        <f>IF(AZ795=2,G795,0)</f>
        <v>0</v>
      </c>
      <c r="BC795" s="198">
        <f>IF(AZ795=3,G795,0)</f>
        <v>0</v>
      </c>
      <c r="BD795" s="198">
        <f>IF(AZ795=4,G795,0)</f>
        <v>0</v>
      </c>
      <c r="BE795" s="198">
        <f>IF(AZ795=5,G795,0)</f>
        <v>0</v>
      </c>
      <c r="CA795" s="225">
        <v>11</v>
      </c>
      <c r="CB795" s="225">
        <v>1</v>
      </c>
    </row>
    <row r="796" spans="1:80">
      <c r="A796" s="234"/>
      <c r="B796" s="235"/>
      <c r="C796" s="593" t="s">
        <v>746</v>
      </c>
      <c r="D796" s="594"/>
      <c r="E796" s="594"/>
      <c r="F796" s="594"/>
      <c r="G796" s="595"/>
      <c r="I796" s="236"/>
      <c r="K796" s="236"/>
      <c r="L796" s="237" t="s">
        <v>746</v>
      </c>
      <c r="O796" s="225">
        <v>3</v>
      </c>
    </row>
    <row r="797" spans="1:80">
      <c r="A797" s="234"/>
      <c r="B797" s="235"/>
      <c r="C797" s="593" t="s">
        <v>201</v>
      </c>
      <c r="D797" s="594"/>
      <c r="E797" s="594"/>
      <c r="F797" s="594"/>
      <c r="G797" s="595"/>
      <c r="I797" s="236"/>
      <c r="K797" s="236"/>
      <c r="L797" s="237" t="s">
        <v>201</v>
      </c>
      <c r="O797" s="225">
        <v>3</v>
      </c>
    </row>
    <row r="798" spans="1:80">
      <c r="A798" s="234"/>
      <c r="B798" s="235"/>
      <c r="C798" s="593" t="s">
        <v>875</v>
      </c>
      <c r="D798" s="594"/>
      <c r="E798" s="594"/>
      <c r="F798" s="594"/>
      <c r="G798" s="595"/>
      <c r="I798" s="236"/>
      <c r="K798" s="236"/>
      <c r="L798" s="237" t="s">
        <v>875</v>
      </c>
      <c r="O798" s="225">
        <v>3</v>
      </c>
    </row>
    <row r="799" spans="1:80">
      <c r="A799" s="234"/>
      <c r="B799" s="235"/>
      <c r="C799" s="593" t="s">
        <v>876</v>
      </c>
      <c r="D799" s="594"/>
      <c r="E799" s="594"/>
      <c r="F799" s="594"/>
      <c r="G799" s="595"/>
      <c r="I799" s="236"/>
      <c r="K799" s="236"/>
      <c r="L799" s="237" t="s">
        <v>876</v>
      </c>
      <c r="O799" s="225">
        <v>3</v>
      </c>
    </row>
    <row r="800" spans="1:80">
      <c r="A800" s="226">
        <v>142</v>
      </c>
      <c r="B800" s="227" t="s">
        <v>877</v>
      </c>
      <c r="C800" s="228" t="s">
        <v>878</v>
      </c>
      <c r="D800" s="229" t="s">
        <v>879</v>
      </c>
      <c r="E800" s="230">
        <v>97357.785000000003</v>
      </c>
      <c r="F800" s="545"/>
      <c r="G800" s="231">
        <f>E800*F800</f>
        <v>0</v>
      </c>
      <c r="H800" s="232">
        <v>0</v>
      </c>
      <c r="I800" s="233">
        <f>E800*H800</f>
        <v>0</v>
      </c>
      <c r="J800" s="232"/>
      <c r="K800" s="233">
        <f>E800*J800</f>
        <v>0</v>
      </c>
      <c r="O800" s="225">
        <v>2</v>
      </c>
      <c r="AA800" s="198">
        <v>11</v>
      </c>
      <c r="AB800" s="198">
        <v>1</v>
      </c>
      <c r="AC800" s="198">
        <v>133</v>
      </c>
      <c r="AZ800" s="198">
        <v>4</v>
      </c>
      <c r="BA800" s="198">
        <f>IF(AZ800=1,G800,0)</f>
        <v>0</v>
      </c>
      <c r="BB800" s="198">
        <f>IF(AZ800=2,G800,0)</f>
        <v>0</v>
      </c>
      <c r="BC800" s="198">
        <f>IF(AZ800=3,G800,0)</f>
        <v>0</v>
      </c>
      <c r="BD800" s="198">
        <f>IF(AZ800=4,G800,0)</f>
        <v>0</v>
      </c>
      <c r="BE800" s="198">
        <f>IF(AZ800=5,G800,0)</f>
        <v>0</v>
      </c>
      <c r="CA800" s="225">
        <v>11</v>
      </c>
      <c r="CB800" s="225">
        <v>1</v>
      </c>
    </row>
    <row r="801" spans="1:15">
      <c r="A801" s="234"/>
      <c r="B801" s="235"/>
      <c r="C801" s="593" t="s">
        <v>201</v>
      </c>
      <c r="D801" s="594"/>
      <c r="E801" s="594"/>
      <c r="F801" s="594"/>
      <c r="G801" s="595"/>
      <c r="I801" s="236"/>
      <c r="K801" s="236"/>
      <c r="L801" s="237" t="s">
        <v>201</v>
      </c>
      <c r="O801" s="225">
        <v>3</v>
      </c>
    </row>
    <row r="802" spans="1:15" ht="22.5">
      <c r="A802" s="234"/>
      <c r="B802" s="235"/>
      <c r="C802" s="593" t="s">
        <v>880</v>
      </c>
      <c r="D802" s="594"/>
      <c r="E802" s="594"/>
      <c r="F802" s="594"/>
      <c r="G802" s="595"/>
      <c r="I802" s="236"/>
      <c r="K802" s="236"/>
      <c r="L802" s="237" t="s">
        <v>880</v>
      </c>
      <c r="O802" s="225">
        <v>3</v>
      </c>
    </row>
    <row r="803" spans="1:15">
      <c r="A803" s="234"/>
      <c r="B803" s="235"/>
      <c r="C803" s="593" t="s">
        <v>881</v>
      </c>
      <c r="D803" s="594"/>
      <c r="E803" s="594"/>
      <c r="F803" s="594"/>
      <c r="G803" s="595"/>
      <c r="I803" s="236"/>
      <c r="K803" s="236"/>
      <c r="L803" s="237" t="s">
        <v>881</v>
      </c>
      <c r="O803" s="225">
        <v>3</v>
      </c>
    </row>
    <row r="804" spans="1:15">
      <c r="A804" s="234"/>
      <c r="B804" s="235"/>
      <c r="C804" s="593" t="s">
        <v>882</v>
      </c>
      <c r="D804" s="594"/>
      <c r="E804" s="594"/>
      <c r="F804" s="594"/>
      <c r="G804" s="595"/>
      <c r="I804" s="236"/>
      <c r="K804" s="236"/>
      <c r="L804" s="237" t="s">
        <v>882</v>
      </c>
      <c r="O804" s="225">
        <v>3</v>
      </c>
    </row>
    <row r="805" spans="1:15">
      <c r="A805" s="234"/>
      <c r="B805" s="235"/>
      <c r="C805" s="593" t="s">
        <v>883</v>
      </c>
      <c r="D805" s="594"/>
      <c r="E805" s="594"/>
      <c r="F805" s="594"/>
      <c r="G805" s="595"/>
      <c r="I805" s="236"/>
      <c r="K805" s="236"/>
      <c r="L805" s="237" t="s">
        <v>883</v>
      </c>
      <c r="O805" s="225">
        <v>3</v>
      </c>
    </row>
    <row r="806" spans="1:15">
      <c r="A806" s="234"/>
      <c r="B806" s="235"/>
      <c r="C806" s="593" t="s">
        <v>884</v>
      </c>
      <c r="D806" s="594"/>
      <c r="E806" s="594"/>
      <c r="F806" s="594"/>
      <c r="G806" s="595"/>
      <c r="I806" s="236"/>
      <c r="K806" s="236"/>
      <c r="L806" s="237" t="s">
        <v>884</v>
      </c>
      <c r="O806" s="225">
        <v>3</v>
      </c>
    </row>
    <row r="807" spans="1:15">
      <c r="A807" s="234"/>
      <c r="B807" s="235"/>
      <c r="C807" s="593" t="s">
        <v>885</v>
      </c>
      <c r="D807" s="594"/>
      <c r="E807" s="594"/>
      <c r="F807" s="594"/>
      <c r="G807" s="595"/>
      <c r="I807" s="236"/>
      <c r="K807" s="236"/>
      <c r="L807" s="237" t="s">
        <v>885</v>
      </c>
      <c r="O807" s="225">
        <v>3</v>
      </c>
    </row>
    <row r="808" spans="1:15">
      <c r="A808" s="234"/>
      <c r="B808" s="235"/>
      <c r="C808" s="593" t="s">
        <v>886</v>
      </c>
      <c r="D808" s="594"/>
      <c r="E808" s="594"/>
      <c r="F808" s="594"/>
      <c r="G808" s="595"/>
      <c r="I808" s="236"/>
      <c r="K808" s="236"/>
      <c r="L808" s="237" t="s">
        <v>886</v>
      </c>
      <c r="O808" s="225">
        <v>3</v>
      </c>
    </row>
    <row r="809" spans="1:15">
      <c r="A809" s="234"/>
      <c r="B809" s="235"/>
      <c r="C809" s="593"/>
      <c r="D809" s="594"/>
      <c r="E809" s="594"/>
      <c r="F809" s="594"/>
      <c r="G809" s="595"/>
      <c r="I809" s="236"/>
      <c r="K809" s="236"/>
      <c r="L809" s="237"/>
      <c r="O809" s="225">
        <v>3</v>
      </c>
    </row>
    <row r="810" spans="1:15">
      <c r="A810" s="234"/>
      <c r="B810" s="238"/>
      <c r="C810" s="591" t="s">
        <v>228</v>
      </c>
      <c r="D810" s="592"/>
      <c r="E810" s="239">
        <v>0</v>
      </c>
      <c r="F810" s="240"/>
      <c r="G810" s="241"/>
      <c r="H810" s="242"/>
      <c r="I810" s="236"/>
      <c r="J810" s="243"/>
      <c r="K810" s="236"/>
      <c r="M810" s="237" t="s">
        <v>228</v>
      </c>
      <c r="O810" s="225"/>
    </row>
    <row r="811" spans="1:15">
      <c r="A811" s="234"/>
      <c r="B811" s="238"/>
      <c r="C811" s="591" t="s">
        <v>229</v>
      </c>
      <c r="D811" s="592"/>
      <c r="E811" s="239">
        <v>0</v>
      </c>
      <c r="F811" s="240"/>
      <c r="G811" s="241"/>
      <c r="H811" s="242"/>
      <c r="I811" s="236"/>
      <c r="J811" s="243"/>
      <c r="K811" s="236"/>
      <c r="M811" s="237" t="s">
        <v>229</v>
      </c>
      <c r="O811" s="225"/>
    </row>
    <row r="812" spans="1:15">
      <c r="A812" s="234"/>
      <c r="B812" s="238"/>
      <c r="C812" s="591" t="s">
        <v>834</v>
      </c>
      <c r="D812" s="592"/>
      <c r="E812" s="239">
        <v>0</v>
      </c>
      <c r="F812" s="240"/>
      <c r="G812" s="241"/>
      <c r="H812" s="242"/>
      <c r="I812" s="236"/>
      <c r="J812" s="243"/>
      <c r="K812" s="236"/>
      <c r="M812" s="237" t="s">
        <v>834</v>
      </c>
      <c r="O812" s="225"/>
    </row>
    <row r="813" spans="1:15">
      <c r="A813" s="234"/>
      <c r="B813" s="238"/>
      <c r="C813" s="611" t="s">
        <v>230</v>
      </c>
      <c r="D813" s="592"/>
      <c r="E813" s="264">
        <v>0</v>
      </c>
      <c r="F813" s="240"/>
      <c r="G813" s="241"/>
      <c r="H813" s="242"/>
      <c r="I813" s="236"/>
      <c r="J813" s="243"/>
      <c r="K813" s="236"/>
      <c r="M813" s="237" t="s">
        <v>230</v>
      </c>
      <c r="O813" s="225"/>
    </row>
    <row r="814" spans="1:15">
      <c r="A814" s="234"/>
      <c r="B814" s="238"/>
      <c r="C814" s="611" t="s">
        <v>887</v>
      </c>
      <c r="D814" s="592"/>
      <c r="E814" s="264">
        <v>3126.5</v>
      </c>
      <c r="F814" s="240"/>
      <c r="G814" s="241"/>
      <c r="H814" s="242"/>
      <c r="I814" s="236"/>
      <c r="J814" s="243"/>
      <c r="K814" s="236"/>
      <c r="M814" s="237" t="s">
        <v>887</v>
      </c>
      <c r="O814" s="225"/>
    </row>
    <row r="815" spans="1:15">
      <c r="A815" s="234"/>
      <c r="B815" s="238"/>
      <c r="C815" s="611" t="s">
        <v>888</v>
      </c>
      <c r="D815" s="592"/>
      <c r="E815" s="264">
        <v>4763.8</v>
      </c>
      <c r="F815" s="240"/>
      <c r="G815" s="241"/>
      <c r="H815" s="242"/>
      <c r="I815" s="236"/>
      <c r="J815" s="243"/>
      <c r="K815" s="236"/>
      <c r="M815" s="237" t="s">
        <v>888</v>
      </c>
      <c r="O815" s="225"/>
    </row>
    <row r="816" spans="1:15">
      <c r="A816" s="234"/>
      <c r="B816" s="238"/>
      <c r="C816" s="611" t="s">
        <v>889</v>
      </c>
      <c r="D816" s="592"/>
      <c r="E816" s="264">
        <v>4719.8999999999996</v>
      </c>
      <c r="F816" s="240"/>
      <c r="G816" s="241"/>
      <c r="H816" s="242"/>
      <c r="I816" s="236"/>
      <c r="J816" s="243"/>
      <c r="K816" s="236"/>
      <c r="M816" s="237" t="s">
        <v>889</v>
      </c>
      <c r="O816" s="225"/>
    </row>
    <row r="817" spans="1:15">
      <c r="A817" s="234"/>
      <c r="B817" s="238"/>
      <c r="C817" s="611" t="s">
        <v>890</v>
      </c>
      <c r="D817" s="592"/>
      <c r="E817" s="264">
        <v>15158.4</v>
      </c>
      <c r="F817" s="240"/>
      <c r="G817" s="241"/>
      <c r="H817" s="242"/>
      <c r="I817" s="236"/>
      <c r="J817" s="243"/>
      <c r="K817" s="236"/>
      <c r="M817" s="237" t="s">
        <v>890</v>
      </c>
      <c r="O817" s="225"/>
    </row>
    <row r="818" spans="1:15">
      <c r="A818" s="234"/>
      <c r="B818" s="238"/>
      <c r="C818" s="611" t="s">
        <v>891</v>
      </c>
      <c r="D818" s="592"/>
      <c r="E818" s="264">
        <v>16882.8</v>
      </c>
      <c r="F818" s="240"/>
      <c r="G818" s="241"/>
      <c r="H818" s="242"/>
      <c r="I818" s="236"/>
      <c r="J818" s="243"/>
      <c r="K818" s="236"/>
      <c r="M818" s="237" t="s">
        <v>891</v>
      </c>
      <c r="O818" s="225"/>
    </row>
    <row r="819" spans="1:15">
      <c r="A819" s="234"/>
      <c r="B819" s="238"/>
      <c r="C819" s="611" t="s">
        <v>892</v>
      </c>
      <c r="D819" s="592"/>
      <c r="E819" s="264">
        <v>3757.8</v>
      </c>
      <c r="F819" s="240"/>
      <c r="G819" s="241"/>
      <c r="H819" s="242"/>
      <c r="I819" s="236"/>
      <c r="J819" s="243"/>
      <c r="K819" s="236"/>
      <c r="M819" s="237" t="s">
        <v>892</v>
      </c>
      <c r="O819" s="225"/>
    </row>
    <row r="820" spans="1:15">
      <c r="A820" s="234"/>
      <c r="B820" s="238"/>
      <c r="C820" s="611" t="s">
        <v>893</v>
      </c>
      <c r="D820" s="592"/>
      <c r="E820" s="264">
        <v>2104</v>
      </c>
      <c r="F820" s="240"/>
      <c r="G820" s="241"/>
      <c r="H820" s="242"/>
      <c r="I820" s="236"/>
      <c r="J820" s="243"/>
      <c r="K820" s="236"/>
      <c r="M820" s="237" t="s">
        <v>893</v>
      </c>
      <c r="O820" s="225"/>
    </row>
    <row r="821" spans="1:15">
      <c r="A821" s="234"/>
      <c r="B821" s="238"/>
      <c r="C821" s="611" t="s">
        <v>894</v>
      </c>
      <c r="D821" s="592"/>
      <c r="E821" s="264">
        <v>1817.5</v>
      </c>
      <c r="F821" s="240"/>
      <c r="G821" s="241"/>
      <c r="H821" s="242"/>
      <c r="I821" s="236"/>
      <c r="J821" s="243"/>
      <c r="K821" s="236"/>
      <c r="M821" s="237" t="s">
        <v>894</v>
      </c>
      <c r="O821" s="225"/>
    </row>
    <row r="822" spans="1:15">
      <c r="A822" s="234"/>
      <c r="B822" s="238"/>
      <c r="C822" s="611" t="s">
        <v>895</v>
      </c>
      <c r="D822" s="592"/>
      <c r="E822" s="264">
        <v>26395.1</v>
      </c>
      <c r="F822" s="240"/>
      <c r="G822" s="241"/>
      <c r="H822" s="242"/>
      <c r="I822" s="236"/>
      <c r="J822" s="243"/>
      <c r="K822" s="236"/>
      <c r="M822" s="237" t="s">
        <v>895</v>
      </c>
      <c r="O822" s="225"/>
    </row>
    <row r="823" spans="1:15">
      <c r="A823" s="234"/>
      <c r="B823" s="238"/>
      <c r="C823" s="611" t="s">
        <v>896</v>
      </c>
      <c r="D823" s="592"/>
      <c r="E823" s="264">
        <v>1316.8</v>
      </c>
      <c r="F823" s="240"/>
      <c r="G823" s="241"/>
      <c r="H823" s="242"/>
      <c r="I823" s="236"/>
      <c r="J823" s="243"/>
      <c r="K823" s="236"/>
      <c r="M823" s="237" t="s">
        <v>896</v>
      </c>
      <c r="O823" s="225"/>
    </row>
    <row r="824" spans="1:15">
      <c r="A824" s="234"/>
      <c r="B824" s="238"/>
      <c r="C824" s="611" t="s">
        <v>897</v>
      </c>
      <c r="D824" s="592"/>
      <c r="E824" s="264">
        <v>1188</v>
      </c>
      <c r="F824" s="240"/>
      <c r="G824" s="241"/>
      <c r="H824" s="242"/>
      <c r="I824" s="236"/>
      <c r="J824" s="243"/>
      <c r="K824" s="236"/>
      <c r="M824" s="237" t="s">
        <v>897</v>
      </c>
      <c r="O824" s="225"/>
    </row>
    <row r="825" spans="1:15">
      <c r="A825" s="234"/>
      <c r="B825" s="238"/>
      <c r="C825" s="611" t="s">
        <v>898</v>
      </c>
      <c r="D825" s="592"/>
      <c r="E825" s="264">
        <v>2728</v>
      </c>
      <c r="F825" s="240"/>
      <c r="G825" s="241"/>
      <c r="H825" s="242"/>
      <c r="I825" s="236"/>
      <c r="J825" s="243"/>
      <c r="K825" s="236"/>
      <c r="M825" s="237" t="s">
        <v>898</v>
      </c>
      <c r="O825" s="225"/>
    </row>
    <row r="826" spans="1:15">
      <c r="A826" s="234"/>
      <c r="B826" s="238"/>
      <c r="C826" s="611" t="s">
        <v>899</v>
      </c>
      <c r="D826" s="592"/>
      <c r="E826" s="264">
        <v>965.4</v>
      </c>
      <c r="F826" s="240"/>
      <c r="G826" s="241"/>
      <c r="H826" s="242"/>
      <c r="I826" s="236"/>
      <c r="J826" s="243"/>
      <c r="K826" s="236"/>
      <c r="M826" s="237" t="s">
        <v>899</v>
      </c>
      <c r="O826" s="225"/>
    </row>
    <row r="827" spans="1:15">
      <c r="A827" s="234"/>
      <c r="B827" s="238"/>
      <c r="C827" s="611" t="s">
        <v>900</v>
      </c>
      <c r="D827" s="592"/>
      <c r="E827" s="264">
        <v>3462.7</v>
      </c>
      <c r="F827" s="240"/>
      <c r="G827" s="241"/>
      <c r="H827" s="242"/>
      <c r="I827" s="236"/>
      <c r="J827" s="243"/>
      <c r="K827" s="236"/>
      <c r="M827" s="237" t="s">
        <v>900</v>
      </c>
      <c r="O827" s="225"/>
    </row>
    <row r="828" spans="1:15">
      <c r="A828" s="234"/>
      <c r="B828" s="238"/>
      <c r="C828" s="611" t="s">
        <v>901</v>
      </c>
      <c r="D828" s="592"/>
      <c r="E828" s="264">
        <v>906.2</v>
      </c>
      <c r="F828" s="240"/>
      <c r="G828" s="241"/>
      <c r="H828" s="242"/>
      <c r="I828" s="236"/>
      <c r="J828" s="243"/>
      <c r="K828" s="236"/>
      <c r="M828" s="237" t="s">
        <v>901</v>
      </c>
      <c r="O828" s="225"/>
    </row>
    <row r="829" spans="1:15">
      <c r="A829" s="234"/>
      <c r="B829" s="238"/>
      <c r="C829" s="611" t="s">
        <v>902</v>
      </c>
      <c r="D829" s="592"/>
      <c r="E829" s="264">
        <v>821.8</v>
      </c>
      <c r="F829" s="240"/>
      <c r="G829" s="241"/>
      <c r="H829" s="242"/>
      <c r="I829" s="236"/>
      <c r="J829" s="243"/>
      <c r="K829" s="236"/>
      <c r="M829" s="237" t="s">
        <v>902</v>
      </c>
      <c r="O829" s="225"/>
    </row>
    <row r="830" spans="1:15">
      <c r="A830" s="234"/>
      <c r="B830" s="238"/>
      <c r="C830" s="611" t="s">
        <v>903</v>
      </c>
      <c r="D830" s="592"/>
      <c r="E830" s="264">
        <v>1056.3</v>
      </c>
      <c r="F830" s="240"/>
      <c r="G830" s="241"/>
      <c r="H830" s="242"/>
      <c r="I830" s="236"/>
      <c r="J830" s="243"/>
      <c r="K830" s="236"/>
      <c r="M830" s="237" t="s">
        <v>903</v>
      </c>
      <c r="O830" s="225"/>
    </row>
    <row r="831" spans="1:15">
      <c r="A831" s="234"/>
      <c r="B831" s="238"/>
      <c r="C831" s="611" t="s">
        <v>904</v>
      </c>
      <c r="D831" s="592"/>
      <c r="E831" s="264">
        <v>751.7</v>
      </c>
      <c r="F831" s="240"/>
      <c r="G831" s="241"/>
      <c r="H831" s="242"/>
      <c r="I831" s="236"/>
      <c r="J831" s="243"/>
      <c r="K831" s="236"/>
      <c r="M831" s="237" t="s">
        <v>904</v>
      </c>
      <c r="O831" s="225"/>
    </row>
    <row r="832" spans="1:15">
      <c r="A832" s="234"/>
      <c r="B832" s="238"/>
      <c r="C832" s="611" t="s">
        <v>905</v>
      </c>
      <c r="D832" s="592"/>
      <c r="E832" s="264">
        <v>799</v>
      </c>
      <c r="F832" s="240"/>
      <c r="G832" s="241"/>
      <c r="H832" s="242"/>
      <c r="I832" s="236"/>
      <c r="J832" s="243"/>
      <c r="K832" s="236"/>
      <c r="M832" s="237" t="s">
        <v>905</v>
      </c>
      <c r="O832" s="225"/>
    </row>
    <row r="833" spans="1:80">
      <c r="A833" s="234"/>
      <c r="B833" s="238"/>
      <c r="C833" s="611" t="s">
        <v>233</v>
      </c>
      <c r="D833" s="592"/>
      <c r="E833" s="264">
        <v>92721.699999999983</v>
      </c>
      <c r="F833" s="240"/>
      <c r="G833" s="241"/>
      <c r="H833" s="242"/>
      <c r="I833" s="236"/>
      <c r="J833" s="243"/>
      <c r="K833" s="236"/>
      <c r="M833" s="237" t="s">
        <v>233</v>
      </c>
      <c r="O833" s="225"/>
    </row>
    <row r="834" spans="1:80">
      <c r="A834" s="234"/>
      <c r="B834" s="238"/>
      <c r="C834" s="591" t="s">
        <v>906</v>
      </c>
      <c r="D834" s="592"/>
      <c r="E834" s="239">
        <v>92721.7</v>
      </c>
      <c r="F834" s="240"/>
      <c r="G834" s="241"/>
      <c r="H834" s="242"/>
      <c r="I834" s="236"/>
      <c r="J834" s="243"/>
      <c r="K834" s="236"/>
      <c r="M834" s="237" t="s">
        <v>906</v>
      </c>
      <c r="O834" s="225"/>
    </row>
    <row r="835" spans="1:80">
      <c r="A835" s="234"/>
      <c r="B835" s="238"/>
      <c r="C835" s="591" t="s">
        <v>907</v>
      </c>
      <c r="D835" s="592"/>
      <c r="E835" s="239">
        <v>4636.085</v>
      </c>
      <c r="F835" s="240"/>
      <c r="G835" s="241"/>
      <c r="H835" s="242"/>
      <c r="I835" s="236"/>
      <c r="J835" s="243"/>
      <c r="K835" s="236"/>
      <c r="M835" s="237" t="s">
        <v>907</v>
      </c>
      <c r="O835" s="225"/>
    </row>
    <row r="836" spans="1:80">
      <c r="A836" s="226">
        <v>143</v>
      </c>
      <c r="B836" s="227" t="s">
        <v>908</v>
      </c>
      <c r="C836" s="228" t="s">
        <v>909</v>
      </c>
      <c r="D836" s="229" t="s">
        <v>96</v>
      </c>
      <c r="E836" s="230">
        <v>95.04</v>
      </c>
      <c r="F836" s="545"/>
      <c r="G836" s="231">
        <f>E836*F836</f>
        <v>0</v>
      </c>
      <c r="H836" s="232">
        <v>7.4999999999999997E-3</v>
      </c>
      <c r="I836" s="233">
        <f>E836*H836</f>
        <v>0.71279999999999999</v>
      </c>
      <c r="J836" s="232"/>
      <c r="K836" s="233">
        <f>E836*J836</f>
        <v>0</v>
      </c>
      <c r="O836" s="225">
        <v>2</v>
      </c>
      <c r="AA836" s="198">
        <v>3</v>
      </c>
      <c r="AB836" s="198">
        <v>9</v>
      </c>
      <c r="AC836" s="198">
        <v>15484130</v>
      </c>
      <c r="AZ836" s="198">
        <v>3</v>
      </c>
      <c r="BA836" s="198">
        <f>IF(AZ836=1,G836,0)</f>
        <v>0</v>
      </c>
      <c r="BB836" s="198">
        <f>IF(AZ836=2,G836,0)</f>
        <v>0</v>
      </c>
      <c r="BC836" s="198">
        <f>IF(AZ836=3,G836,0)</f>
        <v>0</v>
      </c>
      <c r="BD836" s="198">
        <f>IF(AZ836=4,G836,0)</f>
        <v>0</v>
      </c>
      <c r="BE836" s="198">
        <f>IF(AZ836=5,G836,0)</f>
        <v>0</v>
      </c>
      <c r="CA836" s="225">
        <v>3</v>
      </c>
      <c r="CB836" s="225">
        <v>9</v>
      </c>
    </row>
    <row r="837" spans="1:80">
      <c r="A837" s="234"/>
      <c r="B837" s="235"/>
      <c r="C837" s="593" t="s">
        <v>910</v>
      </c>
      <c r="D837" s="594"/>
      <c r="E837" s="594"/>
      <c r="F837" s="594"/>
      <c r="G837" s="595"/>
      <c r="I837" s="236"/>
      <c r="K837" s="236"/>
      <c r="L837" s="237" t="s">
        <v>910</v>
      </c>
      <c r="O837" s="225">
        <v>3</v>
      </c>
    </row>
    <row r="838" spans="1:80">
      <c r="A838" s="234"/>
      <c r="B838" s="238"/>
      <c r="C838" s="591" t="s">
        <v>228</v>
      </c>
      <c r="D838" s="592"/>
      <c r="E838" s="239">
        <v>0</v>
      </c>
      <c r="F838" s="240"/>
      <c r="G838" s="241"/>
      <c r="H838" s="242"/>
      <c r="I838" s="236"/>
      <c r="J838" s="243"/>
      <c r="K838" s="236"/>
      <c r="M838" s="237" t="s">
        <v>228</v>
      </c>
      <c r="O838" s="225"/>
    </row>
    <row r="839" spans="1:80">
      <c r="A839" s="234"/>
      <c r="B839" s="238"/>
      <c r="C839" s="591" t="s">
        <v>229</v>
      </c>
      <c r="D839" s="592"/>
      <c r="E839" s="239">
        <v>0</v>
      </c>
      <c r="F839" s="240"/>
      <c r="G839" s="241"/>
      <c r="H839" s="242"/>
      <c r="I839" s="236"/>
      <c r="J839" s="243"/>
      <c r="K839" s="236"/>
      <c r="M839" s="237" t="s">
        <v>229</v>
      </c>
      <c r="O839" s="225"/>
    </row>
    <row r="840" spans="1:80">
      <c r="A840" s="234"/>
      <c r="B840" s="238"/>
      <c r="C840" s="591" t="s">
        <v>911</v>
      </c>
      <c r="D840" s="592"/>
      <c r="E840" s="239">
        <v>95.04</v>
      </c>
      <c r="F840" s="240"/>
      <c r="G840" s="241"/>
      <c r="H840" s="242"/>
      <c r="I840" s="236"/>
      <c r="J840" s="243"/>
      <c r="K840" s="236"/>
      <c r="M840" s="237" t="s">
        <v>911</v>
      </c>
      <c r="O840" s="225"/>
    </row>
    <row r="841" spans="1:80">
      <c r="A841" s="244"/>
      <c r="B841" s="245" t="s">
        <v>90</v>
      </c>
      <c r="C841" s="246" t="s">
        <v>820</v>
      </c>
      <c r="D841" s="247"/>
      <c r="E841" s="248"/>
      <c r="F841" s="249"/>
      <c r="G841" s="250">
        <f>SUM(G714:G840)</f>
        <v>0</v>
      </c>
      <c r="H841" s="251"/>
      <c r="I841" s="252">
        <f>SUM(I714:I840)</f>
        <v>54.792400000000001</v>
      </c>
      <c r="J841" s="251"/>
      <c r="K841" s="252">
        <f>SUM(K714:K840)</f>
        <v>0</v>
      </c>
      <c r="O841" s="225">
        <v>4</v>
      </c>
      <c r="BA841" s="253">
        <f>SUM(BA714:BA840)</f>
        <v>0</v>
      </c>
      <c r="BB841" s="253">
        <f>SUM(BB714:BB840)</f>
        <v>0</v>
      </c>
      <c r="BC841" s="253">
        <f>SUM(BC714:BC840)</f>
        <v>0</v>
      </c>
      <c r="BD841" s="253">
        <f>SUM(BD714:BD840)</f>
        <v>0</v>
      </c>
      <c r="BE841" s="253">
        <f>SUM(BE714:BE840)</f>
        <v>0</v>
      </c>
    </row>
    <row r="842" spans="1:80">
      <c r="A842" s="215" t="s">
        <v>87</v>
      </c>
      <c r="B842" s="216" t="s">
        <v>209</v>
      </c>
      <c r="C842" s="217" t="s">
        <v>210</v>
      </c>
      <c r="D842" s="218"/>
      <c r="E842" s="219"/>
      <c r="F842" s="219"/>
      <c r="G842" s="220"/>
      <c r="H842" s="221"/>
      <c r="I842" s="222"/>
      <c r="J842" s="223"/>
      <c r="K842" s="224"/>
      <c r="O842" s="225">
        <v>1</v>
      </c>
    </row>
    <row r="843" spans="1:80">
      <c r="A843" s="226">
        <v>144</v>
      </c>
      <c r="B843" s="227" t="s">
        <v>912</v>
      </c>
      <c r="C843" s="228" t="s">
        <v>913</v>
      </c>
      <c r="D843" s="229" t="s">
        <v>195</v>
      </c>
      <c r="E843" s="230">
        <v>61.558236049999998</v>
      </c>
      <c r="F843" s="545"/>
      <c r="G843" s="231">
        <f>E843*F843</f>
        <v>0</v>
      </c>
      <c r="H843" s="232">
        <v>0</v>
      </c>
      <c r="I843" s="233">
        <f>E843*H843</f>
        <v>0</v>
      </c>
      <c r="J843" s="232"/>
      <c r="K843" s="233">
        <f>E843*J843</f>
        <v>0</v>
      </c>
      <c r="O843" s="225">
        <v>2</v>
      </c>
      <c r="AA843" s="198">
        <v>8</v>
      </c>
      <c r="AB843" s="198">
        <v>0</v>
      </c>
      <c r="AC843" s="198">
        <v>3</v>
      </c>
      <c r="AZ843" s="198">
        <v>1</v>
      </c>
      <c r="BA843" s="198">
        <f>IF(AZ843=1,G843,0)</f>
        <v>0</v>
      </c>
      <c r="BB843" s="198">
        <f>IF(AZ843=2,G843,0)</f>
        <v>0</v>
      </c>
      <c r="BC843" s="198">
        <f>IF(AZ843=3,G843,0)</f>
        <v>0</v>
      </c>
      <c r="BD843" s="198">
        <f>IF(AZ843=4,G843,0)</f>
        <v>0</v>
      </c>
      <c r="BE843" s="198">
        <f>IF(AZ843=5,G843,0)</f>
        <v>0</v>
      </c>
      <c r="CA843" s="225">
        <v>8</v>
      </c>
      <c r="CB843" s="225">
        <v>0</v>
      </c>
    </row>
    <row r="844" spans="1:80">
      <c r="A844" s="226">
        <v>145</v>
      </c>
      <c r="B844" s="227" t="s">
        <v>914</v>
      </c>
      <c r="C844" s="228" t="s">
        <v>915</v>
      </c>
      <c r="D844" s="229" t="s">
        <v>195</v>
      </c>
      <c r="E844" s="230">
        <v>61.558236049999998</v>
      </c>
      <c r="F844" s="545"/>
      <c r="G844" s="231">
        <f>E844*F844</f>
        <v>0</v>
      </c>
      <c r="H844" s="232">
        <v>0</v>
      </c>
      <c r="I844" s="233">
        <f>E844*H844</f>
        <v>0</v>
      </c>
      <c r="J844" s="232"/>
      <c r="K844" s="233">
        <f>E844*J844</f>
        <v>0</v>
      </c>
      <c r="O844" s="225">
        <v>2</v>
      </c>
      <c r="AA844" s="198">
        <v>8</v>
      </c>
      <c r="AB844" s="198">
        <v>0</v>
      </c>
      <c r="AC844" s="198">
        <v>3</v>
      </c>
      <c r="AZ844" s="198">
        <v>1</v>
      </c>
      <c r="BA844" s="198">
        <f>IF(AZ844=1,G844,0)</f>
        <v>0</v>
      </c>
      <c r="BB844" s="198">
        <f>IF(AZ844=2,G844,0)</f>
        <v>0</v>
      </c>
      <c r="BC844" s="198">
        <f>IF(AZ844=3,G844,0)</f>
        <v>0</v>
      </c>
      <c r="BD844" s="198">
        <f>IF(AZ844=4,G844,0)</f>
        <v>0</v>
      </c>
      <c r="BE844" s="198">
        <f>IF(AZ844=5,G844,0)</f>
        <v>0</v>
      </c>
      <c r="CA844" s="225">
        <v>8</v>
      </c>
      <c r="CB844" s="225">
        <v>0</v>
      </c>
    </row>
    <row r="845" spans="1:80">
      <c r="A845" s="226">
        <v>146</v>
      </c>
      <c r="B845" s="227" t="s">
        <v>916</v>
      </c>
      <c r="C845" s="228" t="s">
        <v>917</v>
      </c>
      <c r="D845" s="229" t="s">
        <v>195</v>
      </c>
      <c r="E845" s="230">
        <v>61.558236049999998</v>
      </c>
      <c r="F845" s="545"/>
      <c r="G845" s="231">
        <f>E845*F845</f>
        <v>0</v>
      </c>
      <c r="H845" s="232">
        <v>0</v>
      </c>
      <c r="I845" s="233">
        <f>E845*H845</f>
        <v>0</v>
      </c>
      <c r="J845" s="232"/>
      <c r="K845" s="233">
        <f>E845*J845</f>
        <v>0</v>
      </c>
      <c r="O845" s="225">
        <v>2</v>
      </c>
      <c r="AA845" s="198">
        <v>8</v>
      </c>
      <c r="AB845" s="198">
        <v>0</v>
      </c>
      <c r="AC845" s="198">
        <v>3</v>
      </c>
      <c r="AZ845" s="198">
        <v>1</v>
      </c>
      <c r="BA845" s="198">
        <f>IF(AZ845=1,G845,0)</f>
        <v>0</v>
      </c>
      <c r="BB845" s="198">
        <f>IF(AZ845=2,G845,0)</f>
        <v>0</v>
      </c>
      <c r="BC845" s="198">
        <f>IF(AZ845=3,G845,0)</f>
        <v>0</v>
      </c>
      <c r="BD845" s="198">
        <f>IF(AZ845=4,G845,0)</f>
        <v>0</v>
      </c>
      <c r="BE845" s="198">
        <f>IF(AZ845=5,G845,0)</f>
        <v>0</v>
      </c>
      <c r="CA845" s="225">
        <v>8</v>
      </c>
      <c r="CB845" s="225">
        <v>0</v>
      </c>
    </row>
    <row r="846" spans="1:80">
      <c r="A846" s="244"/>
      <c r="B846" s="245" t="s">
        <v>90</v>
      </c>
      <c r="C846" s="246" t="s">
        <v>211</v>
      </c>
      <c r="D846" s="247"/>
      <c r="E846" s="248"/>
      <c r="F846" s="249"/>
      <c r="G846" s="250">
        <f>SUM(G842:G845)</f>
        <v>0</v>
      </c>
      <c r="H846" s="251"/>
      <c r="I846" s="252">
        <f>SUM(I842:I845)</f>
        <v>0</v>
      </c>
      <c r="J846" s="251"/>
      <c r="K846" s="252">
        <f>SUM(K842:K845)</f>
        <v>0</v>
      </c>
      <c r="O846" s="225">
        <v>4</v>
      </c>
      <c r="BA846" s="253">
        <f>SUM(BA842:BA845)</f>
        <v>0</v>
      </c>
      <c r="BB846" s="253">
        <f>SUM(BB842:BB845)</f>
        <v>0</v>
      </c>
      <c r="BC846" s="253">
        <f>SUM(BC842:BC845)</f>
        <v>0</v>
      </c>
      <c r="BD846" s="253">
        <f>SUM(BD842:BD845)</f>
        <v>0</v>
      </c>
      <c r="BE846" s="253">
        <f>SUM(BE842:BE845)</f>
        <v>0</v>
      </c>
    </row>
    <row r="847" spans="1:80">
      <c r="E847" s="198"/>
    </row>
    <row r="848" spans="1:80">
      <c r="E848" s="198"/>
    </row>
    <row r="849" spans="5:5">
      <c r="E849" s="198"/>
    </row>
    <row r="850" spans="5:5">
      <c r="E850" s="198"/>
    </row>
    <row r="851" spans="5:5">
      <c r="E851" s="198"/>
    </row>
    <row r="852" spans="5:5">
      <c r="E852" s="198"/>
    </row>
    <row r="853" spans="5:5">
      <c r="E853" s="198"/>
    </row>
    <row r="854" spans="5:5">
      <c r="E854" s="198"/>
    </row>
    <row r="855" spans="5:5">
      <c r="E855" s="198"/>
    </row>
    <row r="856" spans="5:5">
      <c r="E856" s="198"/>
    </row>
    <row r="857" spans="5:5">
      <c r="E857" s="198"/>
    </row>
    <row r="858" spans="5:5">
      <c r="E858" s="198"/>
    </row>
    <row r="859" spans="5:5">
      <c r="E859" s="198"/>
    </row>
    <row r="860" spans="5:5">
      <c r="E860" s="198"/>
    </row>
    <row r="861" spans="5:5">
      <c r="E861" s="198"/>
    </row>
    <row r="862" spans="5:5">
      <c r="E862" s="198"/>
    </row>
    <row r="863" spans="5:5">
      <c r="E863" s="198"/>
    </row>
    <row r="864" spans="5:5">
      <c r="E864" s="198"/>
    </row>
    <row r="865" spans="1:7">
      <c r="E865" s="198"/>
    </row>
    <row r="866" spans="1:7">
      <c r="E866" s="198"/>
    </row>
    <row r="867" spans="1:7">
      <c r="E867" s="198"/>
    </row>
    <row r="868" spans="1:7">
      <c r="E868" s="198"/>
    </row>
    <row r="869" spans="1:7">
      <c r="E869" s="198"/>
    </row>
    <row r="870" spans="1:7">
      <c r="A870" s="243"/>
      <c r="B870" s="243"/>
      <c r="C870" s="243"/>
      <c r="D870" s="243"/>
      <c r="E870" s="243"/>
      <c r="F870" s="243"/>
      <c r="G870" s="243"/>
    </row>
    <row r="871" spans="1:7">
      <c r="A871" s="243"/>
      <c r="B871" s="243"/>
      <c r="C871" s="243"/>
      <c r="D871" s="243"/>
      <c r="E871" s="243"/>
      <c r="F871" s="243"/>
      <c r="G871" s="243"/>
    </row>
    <row r="872" spans="1:7">
      <c r="A872" s="243"/>
      <c r="B872" s="243"/>
      <c r="C872" s="243"/>
      <c r="D872" s="243"/>
      <c r="E872" s="243"/>
      <c r="F872" s="243"/>
      <c r="G872" s="243"/>
    </row>
    <row r="873" spans="1:7">
      <c r="A873" s="243"/>
      <c r="B873" s="243"/>
      <c r="C873" s="243"/>
      <c r="D873" s="243"/>
      <c r="E873" s="243"/>
      <c r="F873" s="243"/>
      <c r="G873" s="243"/>
    </row>
    <row r="874" spans="1:7">
      <c r="E874" s="198"/>
    </row>
    <row r="875" spans="1:7">
      <c r="E875" s="198"/>
    </row>
    <row r="876" spans="1:7">
      <c r="E876" s="198"/>
    </row>
    <row r="877" spans="1:7">
      <c r="E877" s="198"/>
    </row>
    <row r="878" spans="1:7">
      <c r="E878" s="198"/>
    </row>
    <row r="879" spans="1:7">
      <c r="E879" s="198"/>
    </row>
    <row r="880" spans="1:7">
      <c r="E880" s="198"/>
    </row>
    <row r="881" spans="5:5">
      <c r="E881" s="198"/>
    </row>
    <row r="882" spans="5:5">
      <c r="E882" s="198"/>
    </row>
    <row r="883" spans="5:5">
      <c r="E883" s="198"/>
    </row>
    <row r="884" spans="5:5">
      <c r="E884" s="198"/>
    </row>
    <row r="885" spans="5:5">
      <c r="E885" s="198"/>
    </row>
    <row r="886" spans="5:5">
      <c r="E886" s="198"/>
    </row>
    <row r="887" spans="5:5">
      <c r="E887" s="198"/>
    </row>
    <row r="888" spans="5:5">
      <c r="E888" s="198"/>
    </row>
    <row r="889" spans="5:5">
      <c r="E889" s="198"/>
    </row>
    <row r="890" spans="5:5">
      <c r="E890" s="198"/>
    </row>
    <row r="891" spans="5:5">
      <c r="E891" s="198"/>
    </row>
    <row r="892" spans="5:5">
      <c r="E892" s="198"/>
    </row>
    <row r="893" spans="5:5">
      <c r="E893" s="198"/>
    </row>
    <row r="894" spans="5:5">
      <c r="E894" s="198"/>
    </row>
    <row r="895" spans="5:5">
      <c r="E895" s="198"/>
    </row>
    <row r="896" spans="5:5">
      <c r="E896" s="198"/>
    </row>
    <row r="897" spans="1:7">
      <c r="E897" s="198"/>
    </row>
    <row r="898" spans="1:7">
      <c r="E898" s="198"/>
    </row>
    <row r="899" spans="1:7">
      <c r="E899" s="198"/>
    </row>
    <row r="900" spans="1:7">
      <c r="E900" s="198"/>
    </row>
    <row r="901" spans="1:7">
      <c r="E901" s="198"/>
    </row>
    <row r="902" spans="1:7">
      <c r="E902" s="198"/>
    </row>
    <row r="903" spans="1:7">
      <c r="E903" s="198"/>
    </row>
    <row r="904" spans="1:7">
      <c r="E904" s="198"/>
    </row>
    <row r="905" spans="1:7">
      <c r="A905" s="254"/>
      <c r="B905" s="254"/>
    </row>
    <row r="906" spans="1:7">
      <c r="A906" s="243"/>
      <c r="B906" s="243"/>
      <c r="C906" s="255"/>
      <c r="D906" s="255"/>
      <c r="E906" s="256"/>
      <c r="F906" s="255"/>
      <c r="G906" s="257"/>
    </row>
    <row r="907" spans="1:7">
      <c r="A907" s="258"/>
      <c r="B907" s="258"/>
      <c r="C907" s="243"/>
      <c r="D907" s="243"/>
      <c r="E907" s="259"/>
      <c r="F907" s="243"/>
      <c r="G907" s="243"/>
    </row>
    <row r="908" spans="1:7">
      <c r="A908" s="243"/>
      <c r="B908" s="243"/>
      <c r="C908" s="243"/>
      <c r="D908" s="243"/>
      <c r="E908" s="259"/>
      <c r="F908" s="243"/>
      <c r="G908" s="243"/>
    </row>
    <row r="909" spans="1:7">
      <c r="A909" s="243"/>
      <c r="B909" s="243"/>
      <c r="C909" s="243"/>
      <c r="D909" s="243"/>
      <c r="E909" s="259"/>
      <c r="F909" s="243"/>
      <c r="G909" s="243"/>
    </row>
    <row r="910" spans="1:7">
      <c r="A910" s="243"/>
      <c r="B910" s="243"/>
      <c r="C910" s="243"/>
      <c r="D910" s="243"/>
      <c r="E910" s="259"/>
      <c r="F910" s="243"/>
      <c r="G910" s="243"/>
    </row>
    <row r="911" spans="1:7">
      <c r="A911" s="243"/>
      <c r="B911" s="243"/>
      <c r="C911" s="243"/>
      <c r="D911" s="243"/>
      <c r="E911" s="259"/>
      <c r="F911" s="243"/>
      <c r="G911" s="243"/>
    </row>
    <row r="912" spans="1:7">
      <c r="A912" s="243"/>
      <c r="B912" s="243"/>
      <c r="C912" s="243"/>
      <c r="D912" s="243"/>
      <c r="E912" s="259"/>
      <c r="F912" s="243"/>
      <c r="G912" s="243"/>
    </row>
    <row r="913" spans="1:7">
      <c r="A913" s="243"/>
      <c r="B913" s="243"/>
      <c r="C913" s="243"/>
      <c r="D913" s="243"/>
      <c r="E913" s="259"/>
      <c r="F913" s="243"/>
      <c r="G913" s="243"/>
    </row>
    <row r="914" spans="1:7">
      <c r="A914" s="243"/>
      <c r="B914" s="243"/>
      <c r="C914" s="243"/>
      <c r="D914" s="243"/>
      <c r="E914" s="259"/>
      <c r="F914" s="243"/>
      <c r="G914" s="243"/>
    </row>
    <row r="915" spans="1:7">
      <c r="A915" s="243"/>
      <c r="B915" s="243"/>
      <c r="C915" s="243"/>
      <c r="D915" s="243"/>
      <c r="E915" s="259"/>
      <c r="F915" s="243"/>
      <c r="G915" s="243"/>
    </row>
    <row r="916" spans="1:7">
      <c r="A916" s="243"/>
      <c r="B916" s="243"/>
      <c r="C916" s="243"/>
      <c r="D916" s="243"/>
      <c r="E916" s="259"/>
      <c r="F916" s="243"/>
      <c r="G916" s="243"/>
    </row>
    <row r="917" spans="1:7">
      <c r="A917" s="243"/>
      <c r="B917" s="243"/>
      <c r="C917" s="243"/>
      <c r="D917" s="243"/>
      <c r="E917" s="259"/>
      <c r="F917" s="243"/>
      <c r="G917" s="243"/>
    </row>
    <row r="918" spans="1:7">
      <c r="A918" s="243"/>
      <c r="B918" s="243"/>
      <c r="C918" s="243"/>
      <c r="D918" s="243"/>
      <c r="E918" s="259"/>
      <c r="F918" s="243"/>
      <c r="G918" s="243"/>
    </row>
    <row r="919" spans="1:7">
      <c r="A919" s="243"/>
      <c r="B919" s="243"/>
      <c r="C919" s="243"/>
      <c r="D919" s="243"/>
      <c r="E919" s="259"/>
      <c r="F919" s="243"/>
      <c r="G919" s="243"/>
    </row>
  </sheetData>
  <sheetProtection algorithmName="SHA-512" hashValue="5Jix4lKBm+eLbCEXE3m/kSVBKDKGP5/VotrVOaf9OYiWAdYgz6mDtjEYoP1AhyQBy+guxJSZJj2lP5jgqNwjrQ==" saltValue="bGRP/nRhrFOH+lyZs5cJZw==" spinCount="100000" sheet="1" objects="1" scenarios="1" formatColumns="0"/>
  <mergeCells count="640">
    <mergeCell ref="C13:D13"/>
    <mergeCell ref="C14:D14"/>
    <mergeCell ref="C15:D15"/>
    <mergeCell ref="C16:D16"/>
    <mergeCell ref="C18:G18"/>
    <mergeCell ref="C19:D19"/>
    <mergeCell ref="A1:G1"/>
    <mergeCell ref="A3:B3"/>
    <mergeCell ref="A4:B4"/>
    <mergeCell ref="E4:G4"/>
    <mergeCell ref="C9:G9"/>
    <mergeCell ref="C10:D10"/>
    <mergeCell ref="C11:D11"/>
    <mergeCell ref="C12:D12"/>
    <mergeCell ref="C27:G27"/>
    <mergeCell ref="C28:D28"/>
    <mergeCell ref="C29:D29"/>
    <mergeCell ref="C30:D30"/>
    <mergeCell ref="C31:D31"/>
    <mergeCell ref="C32:D32"/>
    <mergeCell ref="C20:D20"/>
    <mergeCell ref="C21:D21"/>
    <mergeCell ref="C22:D22"/>
    <mergeCell ref="C23:D23"/>
    <mergeCell ref="C24:D24"/>
    <mergeCell ref="C25:D25"/>
    <mergeCell ref="C40:D40"/>
    <mergeCell ref="C41:D41"/>
    <mergeCell ref="C42:D42"/>
    <mergeCell ref="C43:D43"/>
    <mergeCell ref="C44:D44"/>
    <mergeCell ref="C45:D45"/>
    <mergeCell ref="C33:D33"/>
    <mergeCell ref="C34:D34"/>
    <mergeCell ref="C35:D35"/>
    <mergeCell ref="C36:D36"/>
    <mergeCell ref="C37:D37"/>
    <mergeCell ref="C39:G39"/>
    <mergeCell ref="C53:D53"/>
    <mergeCell ref="C54:D54"/>
    <mergeCell ref="C56:D56"/>
    <mergeCell ref="C57:D57"/>
    <mergeCell ref="C58:D58"/>
    <mergeCell ref="C59:D59"/>
    <mergeCell ref="C46:D46"/>
    <mergeCell ref="C47:D47"/>
    <mergeCell ref="C48:D48"/>
    <mergeCell ref="C49:D49"/>
    <mergeCell ref="C51:D51"/>
    <mergeCell ref="C52:D52"/>
    <mergeCell ref="C60:D60"/>
    <mergeCell ref="C62:D62"/>
    <mergeCell ref="C63:D63"/>
    <mergeCell ref="C64:D64"/>
    <mergeCell ref="C65:D65"/>
    <mergeCell ref="C79:D79"/>
    <mergeCell ref="C80:D80"/>
    <mergeCell ref="C81:D81"/>
    <mergeCell ref="C83:D83"/>
    <mergeCell ref="C84:D84"/>
    <mergeCell ref="C85:D85"/>
    <mergeCell ref="C86:D86"/>
    <mergeCell ref="C87:D87"/>
    <mergeCell ref="C88:D88"/>
    <mergeCell ref="C89:D89"/>
    <mergeCell ref="C69:G69"/>
    <mergeCell ref="C70:G70"/>
    <mergeCell ref="C71:G71"/>
    <mergeCell ref="C72:G72"/>
    <mergeCell ref="C73:D73"/>
    <mergeCell ref="C74:D74"/>
    <mergeCell ref="C75:D75"/>
    <mergeCell ref="C77:G77"/>
    <mergeCell ref="C78:D78"/>
    <mergeCell ref="C96:D96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3:D93"/>
    <mergeCell ref="C94:D94"/>
    <mergeCell ref="C95:D95"/>
    <mergeCell ref="C110:D110"/>
    <mergeCell ref="C111:D111"/>
    <mergeCell ref="C112:D112"/>
    <mergeCell ref="C113:D113"/>
    <mergeCell ref="C114:D114"/>
    <mergeCell ref="C115:D115"/>
    <mergeCell ref="C103:D103"/>
    <mergeCell ref="C104:D104"/>
    <mergeCell ref="C106:D106"/>
    <mergeCell ref="C107:D107"/>
    <mergeCell ref="C108:D108"/>
    <mergeCell ref="C109:D109"/>
    <mergeCell ref="C123:D123"/>
    <mergeCell ref="C124:D124"/>
    <mergeCell ref="C125:D125"/>
    <mergeCell ref="C126:D126"/>
    <mergeCell ref="C127:D127"/>
    <mergeCell ref="C128:D128"/>
    <mergeCell ref="C116:D116"/>
    <mergeCell ref="C117:D117"/>
    <mergeCell ref="C118:D118"/>
    <mergeCell ref="C119:D119"/>
    <mergeCell ref="C120:D120"/>
    <mergeCell ref="C122:D122"/>
    <mergeCell ref="C138:G138"/>
    <mergeCell ref="C139:D139"/>
    <mergeCell ref="C140:D140"/>
    <mergeCell ref="C141:D141"/>
    <mergeCell ref="C143:G143"/>
    <mergeCell ref="C144:G144"/>
    <mergeCell ref="C130:D130"/>
    <mergeCell ref="C131:D131"/>
    <mergeCell ref="C132:D132"/>
    <mergeCell ref="C134:D134"/>
    <mergeCell ref="C135:D135"/>
    <mergeCell ref="C136:D136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7:G177"/>
    <mergeCell ref="C178:D178"/>
    <mergeCell ref="C179:D179"/>
    <mergeCell ref="C180:D180"/>
    <mergeCell ref="C181:D181"/>
    <mergeCell ref="C182:D182"/>
    <mergeCell ref="C183:D183"/>
    <mergeCell ref="C169:D169"/>
    <mergeCell ref="C170:D170"/>
    <mergeCell ref="C171:D171"/>
    <mergeCell ref="C172:D172"/>
    <mergeCell ref="C173:D173"/>
    <mergeCell ref="C196:D196"/>
    <mergeCell ref="C198:G198"/>
    <mergeCell ref="C199:D199"/>
    <mergeCell ref="C200:D200"/>
    <mergeCell ref="C201:D201"/>
    <mergeCell ref="C202:D202"/>
    <mergeCell ref="C187:D187"/>
    <mergeCell ref="C188:D188"/>
    <mergeCell ref="C189:D189"/>
    <mergeCell ref="C190:D190"/>
    <mergeCell ref="C191:D191"/>
    <mergeCell ref="C193:D193"/>
    <mergeCell ref="C194:D194"/>
    <mergeCell ref="C195:D195"/>
    <mergeCell ref="C211:D211"/>
    <mergeCell ref="C212:D212"/>
    <mergeCell ref="C213:D213"/>
    <mergeCell ref="C214:D214"/>
    <mergeCell ref="C216:D216"/>
    <mergeCell ref="C217:D217"/>
    <mergeCell ref="C204:G204"/>
    <mergeCell ref="C205:D205"/>
    <mergeCell ref="C206:D206"/>
    <mergeCell ref="C207:D207"/>
    <mergeCell ref="C208:D208"/>
    <mergeCell ref="C209:D209"/>
    <mergeCell ref="C226:D226"/>
    <mergeCell ref="C227:D227"/>
    <mergeCell ref="C229:D229"/>
    <mergeCell ref="C230:D230"/>
    <mergeCell ref="C231:D231"/>
    <mergeCell ref="C233:G233"/>
    <mergeCell ref="C218:D218"/>
    <mergeCell ref="C219:D219"/>
    <mergeCell ref="C221:D221"/>
    <mergeCell ref="C222:D222"/>
    <mergeCell ref="C223:D223"/>
    <mergeCell ref="C225:D225"/>
    <mergeCell ref="C241:D241"/>
    <mergeCell ref="C242:D242"/>
    <mergeCell ref="C243:D243"/>
    <mergeCell ref="C245:D245"/>
    <mergeCell ref="C246:D246"/>
    <mergeCell ref="C247:D247"/>
    <mergeCell ref="C234:D234"/>
    <mergeCell ref="C235:D235"/>
    <mergeCell ref="C236:D236"/>
    <mergeCell ref="C238:G238"/>
    <mergeCell ref="C239:D239"/>
    <mergeCell ref="C240:D240"/>
    <mergeCell ref="C255:D255"/>
    <mergeCell ref="C256:D256"/>
    <mergeCell ref="C257:D257"/>
    <mergeCell ref="C259:D259"/>
    <mergeCell ref="C260:D260"/>
    <mergeCell ref="C261:D261"/>
    <mergeCell ref="C248:D248"/>
    <mergeCell ref="C250:G250"/>
    <mergeCell ref="C251:G251"/>
    <mergeCell ref="C252:G252"/>
    <mergeCell ref="C253:G253"/>
    <mergeCell ref="C254:G254"/>
    <mergeCell ref="C272:D272"/>
    <mergeCell ref="C273:D273"/>
    <mergeCell ref="C274:D274"/>
    <mergeCell ref="C276:D276"/>
    <mergeCell ref="C277:D277"/>
    <mergeCell ref="C278:D278"/>
    <mergeCell ref="C279:D279"/>
    <mergeCell ref="C280:D280"/>
    <mergeCell ref="C265:G265"/>
    <mergeCell ref="C266:D266"/>
    <mergeCell ref="C267:D267"/>
    <mergeCell ref="C268:D268"/>
    <mergeCell ref="C288:D288"/>
    <mergeCell ref="C289:D289"/>
    <mergeCell ref="C290:D290"/>
    <mergeCell ref="C291:D291"/>
    <mergeCell ref="C293:D293"/>
    <mergeCell ref="C294:D294"/>
    <mergeCell ref="C282:D282"/>
    <mergeCell ref="C283:D283"/>
    <mergeCell ref="C284:D284"/>
    <mergeCell ref="C285:D285"/>
    <mergeCell ref="C286:D286"/>
    <mergeCell ref="C287:D287"/>
    <mergeCell ref="C306:D306"/>
    <mergeCell ref="C307:D307"/>
    <mergeCell ref="C311:D311"/>
    <mergeCell ref="C312:D312"/>
    <mergeCell ref="C313:D313"/>
    <mergeCell ref="C314:D314"/>
    <mergeCell ref="C315:D315"/>
    <mergeCell ref="C317:G317"/>
    <mergeCell ref="C295:D295"/>
    <mergeCell ref="C296:D296"/>
    <mergeCell ref="C297:D297"/>
    <mergeCell ref="C301:G301"/>
    <mergeCell ref="C302:D302"/>
    <mergeCell ref="C303:D303"/>
    <mergeCell ref="C304:D304"/>
    <mergeCell ref="C305:D305"/>
    <mergeCell ref="C325:D325"/>
    <mergeCell ref="C326:D326"/>
    <mergeCell ref="C327:D327"/>
    <mergeCell ref="C329:D329"/>
    <mergeCell ref="C330:D330"/>
    <mergeCell ref="C331:D331"/>
    <mergeCell ref="C318:D318"/>
    <mergeCell ref="C319:D319"/>
    <mergeCell ref="C320:D320"/>
    <mergeCell ref="C322:G322"/>
    <mergeCell ref="C323:G323"/>
    <mergeCell ref="C324:D324"/>
    <mergeCell ref="C340:D340"/>
    <mergeCell ref="C341:D341"/>
    <mergeCell ref="C342:D342"/>
    <mergeCell ref="C343:D343"/>
    <mergeCell ref="C344:D344"/>
    <mergeCell ref="C346:D346"/>
    <mergeCell ref="C332:D332"/>
    <mergeCell ref="C334:G334"/>
    <mergeCell ref="C335:D335"/>
    <mergeCell ref="C336:D336"/>
    <mergeCell ref="C337:D337"/>
    <mergeCell ref="C338:D338"/>
    <mergeCell ref="C359:D359"/>
    <mergeCell ref="C360:D360"/>
    <mergeCell ref="C361:D361"/>
    <mergeCell ref="C365:G365"/>
    <mergeCell ref="C366:D366"/>
    <mergeCell ref="C367:D367"/>
    <mergeCell ref="C368:D368"/>
    <mergeCell ref="C370:G370"/>
    <mergeCell ref="C347:D347"/>
    <mergeCell ref="C348:D348"/>
    <mergeCell ref="C349:D349"/>
    <mergeCell ref="C353:D353"/>
    <mergeCell ref="C354:D354"/>
    <mergeCell ref="C355:D355"/>
    <mergeCell ref="C356:D356"/>
    <mergeCell ref="C357:D357"/>
    <mergeCell ref="C377:D377"/>
    <mergeCell ref="C379:G379"/>
    <mergeCell ref="C380:D380"/>
    <mergeCell ref="C381:D381"/>
    <mergeCell ref="C383:D383"/>
    <mergeCell ref="C384:D384"/>
    <mergeCell ref="C371:D371"/>
    <mergeCell ref="C372:D372"/>
    <mergeCell ref="C373:D373"/>
    <mergeCell ref="C374:D374"/>
    <mergeCell ref="C375:D375"/>
    <mergeCell ref="C376:D376"/>
    <mergeCell ref="C385:D385"/>
    <mergeCell ref="C386:D386"/>
    <mergeCell ref="C387:D387"/>
    <mergeCell ref="C388:D388"/>
    <mergeCell ref="C389:D389"/>
    <mergeCell ref="C404:D404"/>
    <mergeCell ref="C406:D406"/>
    <mergeCell ref="C407:D407"/>
    <mergeCell ref="C408:D408"/>
    <mergeCell ref="C393:D393"/>
    <mergeCell ref="C394:D394"/>
    <mergeCell ref="C395:D395"/>
    <mergeCell ref="C397:D397"/>
    <mergeCell ref="C398:D398"/>
    <mergeCell ref="C399:D399"/>
    <mergeCell ref="C401:D401"/>
    <mergeCell ref="C402:D402"/>
    <mergeCell ref="C403:D403"/>
    <mergeCell ref="C409:D409"/>
    <mergeCell ref="C411:G411"/>
    <mergeCell ref="C412:D412"/>
    <mergeCell ref="C413:D413"/>
    <mergeCell ref="C414:D414"/>
    <mergeCell ref="C429:D429"/>
    <mergeCell ref="C430:D430"/>
    <mergeCell ref="C431:D431"/>
    <mergeCell ref="C433:D433"/>
    <mergeCell ref="C418:G418"/>
    <mergeCell ref="C419:D419"/>
    <mergeCell ref="C420:D420"/>
    <mergeCell ref="C421:D421"/>
    <mergeCell ref="C422:D422"/>
    <mergeCell ref="C424:D424"/>
    <mergeCell ref="C425:D425"/>
    <mergeCell ref="C426:D426"/>
    <mergeCell ref="C427:D427"/>
    <mergeCell ref="C440:D440"/>
    <mergeCell ref="C441:D441"/>
    <mergeCell ref="C442:D442"/>
    <mergeCell ref="C443:D443"/>
    <mergeCell ref="C445:G445"/>
    <mergeCell ref="C446:G446"/>
    <mergeCell ref="C434:D434"/>
    <mergeCell ref="C435:D435"/>
    <mergeCell ref="C436:D436"/>
    <mergeCell ref="C437:D437"/>
    <mergeCell ref="C438:D438"/>
    <mergeCell ref="C439:D439"/>
    <mergeCell ref="C453:D453"/>
    <mergeCell ref="C454:D454"/>
    <mergeCell ref="C458:G458"/>
    <mergeCell ref="C459:G459"/>
    <mergeCell ref="C460:G460"/>
    <mergeCell ref="C447:G447"/>
    <mergeCell ref="C448:G448"/>
    <mergeCell ref="C449:G449"/>
    <mergeCell ref="C450:G450"/>
    <mergeCell ref="C451:D451"/>
    <mergeCell ref="C452:D452"/>
    <mergeCell ref="C474:D474"/>
    <mergeCell ref="C475:D475"/>
    <mergeCell ref="C477:D477"/>
    <mergeCell ref="C478:D478"/>
    <mergeCell ref="C479:D479"/>
    <mergeCell ref="C480:D480"/>
    <mergeCell ref="C464:D464"/>
    <mergeCell ref="C465:D465"/>
    <mergeCell ref="C466:D466"/>
    <mergeCell ref="C468:D468"/>
    <mergeCell ref="C469:D469"/>
    <mergeCell ref="C470:D470"/>
    <mergeCell ref="C471:D471"/>
    <mergeCell ref="C473:D473"/>
    <mergeCell ref="C489:D489"/>
    <mergeCell ref="C490:D490"/>
    <mergeCell ref="C491:D491"/>
    <mergeCell ref="C493:D493"/>
    <mergeCell ref="C494:D494"/>
    <mergeCell ref="C495:D495"/>
    <mergeCell ref="C482:G482"/>
    <mergeCell ref="C483:D483"/>
    <mergeCell ref="C484:D484"/>
    <mergeCell ref="C485:D485"/>
    <mergeCell ref="C486:D486"/>
    <mergeCell ref="C488:D488"/>
    <mergeCell ref="C515:G515"/>
    <mergeCell ref="C516:G516"/>
    <mergeCell ref="C517:D517"/>
    <mergeCell ref="C518:D518"/>
    <mergeCell ref="C519:D519"/>
    <mergeCell ref="C521:G521"/>
    <mergeCell ref="C497:D497"/>
    <mergeCell ref="C498:D498"/>
    <mergeCell ref="C499:D499"/>
    <mergeCell ref="C500:D500"/>
    <mergeCell ref="C529:D529"/>
    <mergeCell ref="C530:D530"/>
    <mergeCell ref="C531:D531"/>
    <mergeCell ref="C533:G533"/>
    <mergeCell ref="C534:D534"/>
    <mergeCell ref="C535:D535"/>
    <mergeCell ref="C522:G522"/>
    <mergeCell ref="C523:D523"/>
    <mergeCell ref="C524:D524"/>
    <mergeCell ref="C525:D525"/>
    <mergeCell ref="C527:G527"/>
    <mergeCell ref="C528:G528"/>
    <mergeCell ref="C544:D544"/>
    <mergeCell ref="C545:D545"/>
    <mergeCell ref="C546:D546"/>
    <mergeCell ref="C548:G548"/>
    <mergeCell ref="C549:D549"/>
    <mergeCell ref="C550:D550"/>
    <mergeCell ref="C536:D536"/>
    <mergeCell ref="C538:G538"/>
    <mergeCell ref="C539:D539"/>
    <mergeCell ref="C540:D540"/>
    <mergeCell ref="C541:D541"/>
    <mergeCell ref="C543:G543"/>
    <mergeCell ref="C559:D559"/>
    <mergeCell ref="C560:D560"/>
    <mergeCell ref="C562:D562"/>
    <mergeCell ref="C563:D563"/>
    <mergeCell ref="C564:D564"/>
    <mergeCell ref="C566:D566"/>
    <mergeCell ref="C551:D551"/>
    <mergeCell ref="C553:D553"/>
    <mergeCell ref="C554:D554"/>
    <mergeCell ref="C555:D555"/>
    <mergeCell ref="C557:G557"/>
    <mergeCell ref="C558:D558"/>
    <mergeCell ref="C575:G575"/>
    <mergeCell ref="C576:D576"/>
    <mergeCell ref="C577:D577"/>
    <mergeCell ref="C578:D578"/>
    <mergeCell ref="C579:D579"/>
    <mergeCell ref="C581:G581"/>
    <mergeCell ref="C567:D567"/>
    <mergeCell ref="C568:D568"/>
    <mergeCell ref="C570:G570"/>
    <mergeCell ref="C571:D571"/>
    <mergeCell ref="C572:D572"/>
    <mergeCell ref="C573:D573"/>
    <mergeCell ref="C589:D589"/>
    <mergeCell ref="C590:D590"/>
    <mergeCell ref="C591:D591"/>
    <mergeCell ref="C596:D596"/>
    <mergeCell ref="C597:D597"/>
    <mergeCell ref="C598:D598"/>
    <mergeCell ref="C582:D582"/>
    <mergeCell ref="C583:D583"/>
    <mergeCell ref="C584:D584"/>
    <mergeCell ref="C586:G586"/>
    <mergeCell ref="C587:D587"/>
    <mergeCell ref="C588:D588"/>
    <mergeCell ref="C612:G612"/>
    <mergeCell ref="C613:G613"/>
    <mergeCell ref="C618:G618"/>
    <mergeCell ref="C619:G619"/>
    <mergeCell ref="C620:G620"/>
    <mergeCell ref="C621:G621"/>
    <mergeCell ref="C622:D622"/>
    <mergeCell ref="C623:D623"/>
    <mergeCell ref="C603:G603"/>
    <mergeCell ref="C604:G604"/>
    <mergeCell ref="C605:G605"/>
    <mergeCell ref="C606:G606"/>
    <mergeCell ref="C607:G607"/>
    <mergeCell ref="C609:G609"/>
    <mergeCell ref="C610:G610"/>
    <mergeCell ref="C611:G611"/>
    <mergeCell ref="C643:G643"/>
    <mergeCell ref="C645:G645"/>
    <mergeCell ref="C646:D646"/>
    <mergeCell ref="C647:D647"/>
    <mergeCell ref="C648:D648"/>
    <mergeCell ref="C649:D649"/>
    <mergeCell ref="C624:D624"/>
    <mergeCell ref="C629:G629"/>
    <mergeCell ref="C631:G631"/>
    <mergeCell ref="C633:G633"/>
    <mergeCell ref="C635:G635"/>
    <mergeCell ref="C637:G637"/>
    <mergeCell ref="C639:G639"/>
    <mergeCell ref="C641:G641"/>
    <mergeCell ref="C664:D664"/>
    <mergeCell ref="C665:D665"/>
    <mergeCell ref="C666:D666"/>
    <mergeCell ref="C668:D668"/>
    <mergeCell ref="C669:D669"/>
    <mergeCell ref="C670:D670"/>
    <mergeCell ref="C672:D672"/>
    <mergeCell ref="C673:D673"/>
    <mergeCell ref="C650:D650"/>
    <mergeCell ref="C651:D651"/>
    <mergeCell ref="C653:G653"/>
    <mergeCell ref="C655:G655"/>
    <mergeCell ref="C657:G657"/>
    <mergeCell ref="C659:G659"/>
    <mergeCell ref="C691:D691"/>
    <mergeCell ref="C692:D692"/>
    <mergeCell ref="C693:D693"/>
    <mergeCell ref="C674:D674"/>
    <mergeCell ref="C675:D675"/>
    <mergeCell ref="C680:D680"/>
    <mergeCell ref="C681:D681"/>
    <mergeCell ref="C682:D682"/>
    <mergeCell ref="C684:D684"/>
    <mergeCell ref="C685:D685"/>
    <mergeCell ref="C686:D686"/>
    <mergeCell ref="C716:G716"/>
    <mergeCell ref="C717:G717"/>
    <mergeCell ref="C718:D718"/>
    <mergeCell ref="C719:D719"/>
    <mergeCell ref="C697:G697"/>
    <mergeCell ref="C698:D698"/>
    <mergeCell ref="C699:D699"/>
    <mergeCell ref="C700:D700"/>
    <mergeCell ref="C701:D701"/>
    <mergeCell ref="C702:D702"/>
    <mergeCell ref="C704:D704"/>
    <mergeCell ref="C705:D705"/>
    <mergeCell ref="C706:D706"/>
    <mergeCell ref="C728:G728"/>
    <mergeCell ref="C729:G729"/>
    <mergeCell ref="C730:G730"/>
    <mergeCell ref="C731:D731"/>
    <mergeCell ref="C732:D732"/>
    <mergeCell ref="C733:D733"/>
    <mergeCell ref="C720:D720"/>
    <mergeCell ref="C722:G722"/>
    <mergeCell ref="C723:G723"/>
    <mergeCell ref="C724:D724"/>
    <mergeCell ref="C725:D725"/>
    <mergeCell ref="C726:D726"/>
    <mergeCell ref="C741:D741"/>
    <mergeCell ref="C742:D742"/>
    <mergeCell ref="C744:G744"/>
    <mergeCell ref="C745:D745"/>
    <mergeCell ref="C746:D746"/>
    <mergeCell ref="C747:D747"/>
    <mergeCell ref="C734:D734"/>
    <mergeCell ref="C736:G736"/>
    <mergeCell ref="C737:G737"/>
    <mergeCell ref="C738:G738"/>
    <mergeCell ref="C739:D739"/>
    <mergeCell ref="C740:D740"/>
    <mergeCell ref="C755:D755"/>
    <mergeCell ref="C757:G757"/>
    <mergeCell ref="C758:G758"/>
    <mergeCell ref="C759:D759"/>
    <mergeCell ref="C760:D760"/>
    <mergeCell ref="C761:D761"/>
    <mergeCell ref="C748:D748"/>
    <mergeCell ref="C750:G750"/>
    <mergeCell ref="C751:G751"/>
    <mergeCell ref="C752:D752"/>
    <mergeCell ref="C753:D753"/>
    <mergeCell ref="C754:D754"/>
    <mergeCell ref="C770:D770"/>
    <mergeCell ref="C771:D771"/>
    <mergeCell ref="C772:D772"/>
    <mergeCell ref="C774:D774"/>
    <mergeCell ref="C775:D775"/>
    <mergeCell ref="C776:D776"/>
    <mergeCell ref="C762:D762"/>
    <mergeCell ref="C764:D764"/>
    <mergeCell ref="C765:D765"/>
    <mergeCell ref="C766:D766"/>
    <mergeCell ref="C768:G768"/>
    <mergeCell ref="C769:D769"/>
    <mergeCell ref="C785:D785"/>
    <mergeCell ref="C786:D786"/>
    <mergeCell ref="C787:D787"/>
    <mergeCell ref="C789:D789"/>
    <mergeCell ref="C790:D790"/>
    <mergeCell ref="C791:D791"/>
    <mergeCell ref="C777:D777"/>
    <mergeCell ref="C779:D779"/>
    <mergeCell ref="C780:D780"/>
    <mergeCell ref="C781:D781"/>
    <mergeCell ref="C782:D782"/>
    <mergeCell ref="C784:D784"/>
    <mergeCell ref="C801:G801"/>
    <mergeCell ref="C802:G802"/>
    <mergeCell ref="C803:G803"/>
    <mergeCell ref="C804:G804"/>
    <mergeCell ref="C805:G805"/>
    <mergeCell ref="C806:G806"/>
    <mergeCell ref="C792:D792"/>
    <mergeCell ref="C794:G794"/>
    <mergeCell ref="C796:G796"/>
    <mergeCell ref="C797:G797"/>
    <mergeCell ref="C798:G798"/>
    <mergeCell ref="C799:G799"/>
    <mergeCell ref="C813:D813"/>
    <mergeCell ref="C814:D814"/>
    <mergeCell ref="C815:D815"/>
    <mergeCell ref="C816:D816"/>
    <mergeCell ref="C817:D817"/>
    <mergeCell ref="C818:D818"/>
    <mergeCell ref="C807:G807"/>
    <mergeCell ref="C808:G808"/>
    <mergeCell ref="C809:G809"/>
    <mergeCell ref="C810:D810"/>
    <mergeCell ref="C811:D811"/>
    <mergeCell ref="C812:D812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38:D838"/>
    <mergeCell ref="C839:D839"/>
    <mergeCell ref="C840:D840"/>
    <mergeCell ref="C831:D831"/>
    <mergeCell ref="C832:D832"/>
    <mergeCell ref="C833:D833"/>
    <mergeCell ref="C834:D834"/>
    <mergeCell ref="C835:D835"/>
    <mergeCell ref="C837:G837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opLeftCell="A19" zoomScaleNormal="100" workbookViewId="0">
      <selection activeCell="B34" sqref="B34"/>
    </sheetView>
  </sheetViews>
  <sheetFormatPr defaultRowHeight="12.75"/>
  <cols>
    <col min="1" max="1" width="49.85546875" style="301" customWidth="1"/>
    <col min="2" max="2" width="28.42578125" style="301" customWidth="1"/>
    <col min="3" max="3" width="16.140625" style="301" customWidth="1"/>
    <col min="4" max="256" width="9.140625" style="301"/>
    <col min="257" max="257" width="49.85546875" style="301" customWidth="1"/>
    <col min="258" max="258" width="28.42578125" style="301" customWidth="1"/>
    <col min="259" max="259" width="16.140625" style="301" customWidth="1"/>
    <col min="260" max="512" width="9.140625" style="301"/>
    <col min="513" max="513" width="49.85546875" style="301" customWidth="1"/>
    <col min="514" max="514" width="28.42578125" style="301" customWidth="1"/>
    <col min="515" max="515" width="16.140625" style="301" customWidth="1"/>
    <col min="516" max="768" width="9.140625" style="301"/>
    <col min="769" max="769" width="49.85546875" style="301" customWidth="1"/>
    <col min="770" max="770" width="28.42578125" style="301" customWidth="1"/>
    <col min="771" max="771" width="16.140625" style="301" customWidth="1"/>
    <col min="772" max="1024" width="9.140625" style="301"/>
    <col min="1025" max="1025" width="49.85546875" style="301" customWidth="1"/>
    <col min="1026" max="1026" width="28.42578125" style="301" customWidth="1"/>
    <col min="1027" max="1027" width="16.140625" style="301" customWidth="1"/>
    <col min="1028" max="1280" width="9.140625" style="301"/>
    <col min="1281" max="1281" width="49.85546875" style="301" customWidth="1"/>
    <col min="1282" max="1282" width="28.42578125" style="301" customWidth="1"/>
    <col min="1283" max="1283" width="16.140625" style="301" customWidth="1"/>
    <col min="1284" max="1536" width="9.140625" style="301"/>
    <col min="1537" max="1537" width="49.85546875" style="301" customWidth="1"/>
    <col min="1538" max="1538" width="28.42578125" style="301" customWidth="1"/>
    <col min="1539" max="1539" width="16.140625" style="301" customWidth="1"/>
    <col min="1540" max="1792" width="9.140625" style="301"/>
    <col min="1793" max="1793" width="49.85546875" style="301" customWidth="1"/>
    <col min="1794" max="1794" width="28.42578125" style="301" customWidth="1"/>
    <col min="1795" max="1795" width="16.140625" style="301" customWidth="1"/>
    <col min="1796" max="2048" width="9.140625" style="301"/>
    <col min="2049" max="2049" width="49.85546875" style="301" customWidth="1"/>
    <col min="2050" max="2050" width="28.42578125" style="301" customWidth="1"/>
    <col min="2051" max="2051" width="16.140625" style="301" customWidth="1"/>
    <col min="2052" max="2304" width="9.140625" style="301"/>
    <col min="2305" max="2305" width="49.85546875" style="301" customWidth="1"/>
    <col min="2306" max="2306" width="28.42578125" style="301" customWidth="1"/>
    <col min="2307" max="2307" width="16.140625" style="301" customWidth="1"/>
    <col min="2308" max="2560" width="9.140625" style="301"/>
    <col min="2561" max="2561" width="49.85546875" style="301" customWidth="1"/>
    <col min="2562" max="2562" width="28.42578125" style="301" customWidth="1"/>
    <col min="2563" max="2563" width="16.140625" style="301" customWidth="1"/>
    <col min="2564" max="2816" width="9.140625" style="301"/>
    <col min="2817" max="2817" width="49.85546875" style="301" customWidth="1"/>
    <col min="2818" max="2818" width="28.42578125" style="301" customWidth="1"/>
    <col min="2819" max="2819" width="16.140625" style="301" customWidth="1"/>
    <col min="2820" max="3072" width="9.140625" style="301"/>
    <col min="3073" max="3073" width="49.85546875" style="301" customWidth="1"/>
    <col min="3074" max="3074" width="28.42578125" style="301" customWidth="1"/>
    <col min="3075" max="3075" width="16.140625" style="301" customWidth="1"/>
    <col min="3076" max="3328" width="9.140625" style="301"/>
    <col min="3329" max="3329" width="49.85546875" style="301" customWidth="1"/>
    <col min="3330" max="3330" width="28.42578125" style="301" customWidth="1"/>
    <col min="3331" max="3331" width="16.140625" style="301" customWidth="1"/>
    <col min="3332" max="3584" width="9.140625" style="301"/>
    <col min="3585" max="3585" width="49.85546875" style="301" customWidth="1"/>
    <col min="3586" max="3586" width="28.42578125" style="301" customWidth="1"/>
    <col min="3587" max="3587" width="16.140625" style="301" customWidth="1"/>
    <col min="3588" max="3840" width="9.140625" style="301"/>
    <col min="3841" max="3841" width="49.85546875" style="301" customWidth="1"/>
    <col min="3842" max="3842" width="28.42578125" style="301" customWidth="1"/>
    <col min="3843" max="3843" width="16.140625" style="301" customWidth="1"/>
    <col min="3844" max="4096" width="9.140625" style="301"/>
    <col min="4097" max="4097" width="49.85546875" style="301" customWidth="1"/>
    <col min="4098" max="4098" width="28.42578125" style="301" customWidth="1"/>
    <col min="4099" max="4099" width="16.140625" style="301" customWidth="1"/>
    <col min="4100" max="4352" width="9.140625" style="301"/>
    <col min="4353" max="4353" width="49.85546875" style="301" customWidth="1"/>
    <col min="4354" max="4354" width="28.42578125" style="301" customWidth="1"/>
    <col min="4355" max="4355" width="16.140625" style="301" customWidth="1"/>
    <col min="4356" max="4608" width="9.140625" style="301"/>
    <col min="4609" max="4609" width="49.85546875" style="301" customWidth="1"/>
    <col min="4610" max="4610" width="28.42578125" style="301" customWidth="1"/>
    <col min="4611" max="4611" width="16.140625" style="301" customWidth="1"/>
    <col min="4612" max="4864" width="9.140625" style="301"/>
    <col min="4865" max="4865" width="49.85546875" style="301" customWidth="1"/>
    <col min="4866" max="4866" width="28.42578125" style="301" customWidth="1"/>
    <col min="4867" max="4867" width="16.140625" style="301" customWidth="1"/>
    <col min="4868" max="5120" width="9.140625" style="301"/>
    <col min="5121" max="5121" width="49.85546875" style="301" customWidth="1"/>
    <col min="5122" max="5122" width="28.42578125" style="301" customWidth="1"/>
    <col min="5123" max="5123" width="16.140625" style="301" customWidth="1"/>
    <col min="5124" max="5376" width="9.140625" style="301"/>
    <col min="5377" max="5377" width="49.85546875" style="301" customWidth="1"/>
    <col min="5378" max="5378" width="28.42578125" style="301" customWidth="1"/>
    <col min="5379" max="5379" width="16.140625" style="301" customWidth="1"/>
    <col min="5380" max="5632" width="9.140625" style="301"/>
    <col min="5633" max="5633" width="49.85546875" style="301" customWidth="1"/>
    <col min="5634" max="5634" width="28.42578125" style="301" customWidth="1"/>
    <col min="5635" max="5635" width="16.140625" style="301" customWidth="1"/>
    <col min="5636" max="5888" width="9.140625" style="301"/>
    <col min="5889" max="5889" width="49.85546875" style="301" customWidth="1"/>
    <col min="5890" max="5890" width="28.42578125" style="301" customWidth="1"/>
    <col min="5891" max="5891" width="16.140625" style="301" customWidth="1"/>
    <col min="5892" max="6144" width="9.140625" style="301"/>
    <col min="6145" max="6145" width="49.85546875" style="301" customWidth="1"/>
    <col min="6146" max="6146" width="28.42578125" style="301" customWidth="1"/>
    <col min="6147" max="6147" width="16.140625" style="301" customWidth="1"/>
    <col min="6148" max="6400" width="9.140625" style="301"/>
    <col min="6401" max="6401" width="49.85546875" style="301" customWidth="1"/>
    <col min="6402" max="6402" width="28.42578125" style="301" customWidth="1"/>
    <col min="6403" max="6403" width="16.140625" style="301" customWidth="1"/>
    <col min="6404" max="6656" width="9.140625" style="301"/>
    <col min="6657" max="6657" width="49.85546875" style="301" customWidth="1"/>
    <col min="6658" max="6658" width="28.42578125" style="301" customWidth="1"/>
    <col min="6659" max="6659" width="16.140625" style="301" customWidth="1"/>
    <col min="6660" max="6912" width="9.140625" style="301"/>
    <col min="6913" max="6913" width="49.85546875" style="301" customWidth="1"/>
    <col min="6914" max="6914" width="28.42578125" style="301" customWidth="1"/>
    <col min="6915" max="6915" width="16.140625" style="301" customWidth="1"/>
    <col min="6916" max="7168" width="9.140625" style="301"/>
    <col min="7169" max="7169" width="49.85546875" style="301" customWidth="1"/>
    <col min="7170" max="7170" width="28.42578125" style="301" customWidth="1"/>
    <col min="7171" max="7171" width="16.140625" style="301" customWidth="1"/>
    <col min="7172" max="7424" width="9.140625" style="301"/>
    <col min="7425" max="7425" width="49.85546875" style="301" customWidth="1"/>
    <col min="7426" max="7426" width="28.42578125" style="301" customWidth="1"/>
    <col min="7427" max="7427" width="16.140625" style="301" customWidth="1"/>
    <col min="7428" max="7680" width="9.140625" style="301"/>
    <col min="7681" max="7681" width="49.85546875" style="301" customWidth="1"/>
    <col min="7682" max="7682" width="28.42578125" style="301" customWidth="1"/>
    <col min="7683" max="7683" width="16.140625" style="301" customWidth="1"/>
    <col min="7684" max="7936" width="9.140625" style="301"/>
    <col min="7937" max="7937" width="49.85546875" style="301" customWidth="1"/>
    <col min="7938" max="7938" width="28.42578125" style="301" customWidth="1"/>
    <col min="7939" max="7939" width="16.140625" style="301" customWidth="1"/>
    <col min="7940" max="8192" width="9.140625" style="301"/>
    <col min="8193" max="8193" width="49.85546875" style="301" customWidth="1"/>
    <col min="8194" max="8194" width="28.42578125" style="301" customWidth="1"/>
    <col min="8195" max="8195" width="16.140625" style="301" customWidth="1"/>
    <col min="8196" max="8448" width="9.140625" style="301"/>
    <col min="8449" max="8449" width="49.85546875" style="301" customWidth="1"/>
    <col min="8450" max="8450" width="28.42578125" style="301" customWidth="1"/>
    <col min="8451" max="8451" width="16.140625" style="301" customWidth="1"/>
    <col min="8452" max="8704" width="9.140625" style="301"/>
    <col min="8705" max="8705" width="49.85546875" style="301" customWidth="1"/>
    <col min="8706" max="8706" width="28.42578125" style="301" customWidth="1"/>
    <col min="8707" max="8707" width="16.140625" style="301" customWidth="1"/>
    <col min="8708" max="8960" width="9.140625" style="301"/>
    <col min="8961" max="8961" width="49.85546875" style="301" customWidth="1"/>
    <col min="8962" max="8962" width="28.42578125" style="301" customWidth="1"/>
    <col min="8963" max="8963" width="16.140625" style="301" customWidth="1"/>
    <col min="8964" max="9216" width="9.140625" style="301"/>
    <col min="9217" max="9217" width="49.85546875" style="301" customWidth="1"/>
    <col min="9218" max="9218" width="28.42578125" style="301" customWidth="1"/>
    <col min="9219" max="9219" width="16.140625" style="301" customWidth="1"/>
    <col min="9220" max="9472" width="9.140625" style="301"/>
    <col min="9473" max="9473" width="49.85546875" style="301" customWidth="1"/>
    <col min="9474" max="9474" width="28.42578125" style="301" customWidth="1"/>
    <col min="9475" max="9475" width="16.140625" style="301" customWidth="1"/>
    <col min="9476" max="9728" width="9.140625" style="301"/>
    <col min="9729" max="9729" width="49.85546875" style="301" customWidth="1"/>
    <col min="9730" max="9730" width="28.42578125" style="301" customWidth="1"/>
    <col min="9731" max="9731" width="16.140625" style="301" customWidth="1"/>
    <col min="9732" max="9984" width="9.140625" style="301"/>
    <col min="9985" max="9985" width="49.85546875" style="301" customWidth="1"/>
    <col min="9986" max="9986" width="28.42578125" style="301" customWidth="1"/>
    <col min="9987" max="9987" width="16.140625" style="301" customWidth="1"/>
    <col min="9988" max="10240" width="9.140625" style="301"/>
    <col min="10241" max="10241" width="49.85546875" style="301" customWidth="1"/>
    <col min="10242" max="10242" width="28.42578125" style="301" customWidth="1"/>
    <col min="10243" max="10243" width="16.140625" style="301" customWidth="1"/>
    <col min="10244" max="10496" width="9.140625" style="301"/>
    <col min="10497" max="10497" width="49.85546875" style="301" customWidth="1"/>
    <col min="10498" max="10498" width="28.42578125" style="301" customWidth="1"/>
    <col min="10499" max="10499" width="16.140625" style="301" customWidth="1"/>
    <col min="10500" max="10752" width="9.140625" style="301"/>
    <col min="10753" max="10753" width="49.85546875" style="301" customWidth="1"/>
    <col min="10754" max="10754" width="28.42578125" style="301" customWidth="1"/>
    <col min="10755" max="10755" width="16.140625" style="301" customWidth="1"/>
    <col min="10756" max="11008" width="9.140625" style="301"/>
    <col min="11009" max="11009" width="49.85546875" style="301" customWidth="1"/>
    <col min="11010" max="11010" width="28.42578125" style="301" customWidth="1"/>
    <col min="11011" max="11011" width="16.140625" style="301" customWidth="1"/>
    <col min="11012" max="11264" width="9.140625" style="301"/>
    <col min="11265" max="11265" width="49.85546875" style="301" customWidth="1"/>
    <col min="11266" max="11266" width="28.42578125" style="301" customWidth="1"/>
    <col min="11267" max="11267" width="16.140625" style="301" customWidth="1"/>
    <col min="11268" max="11520" width="9.140625" style="301"/>
    <col min="11521" max="11521" width="49.85546875" style="301" customWidth="1"/>
    <col min="11522" max="11522" width="28.42578125" style="301" customWidth="1"/>
    <col min="11523" max="11523" width="16.140625" style="301" customWidth="1"/>
    <col min="11524" max="11776" width="9.140625" style="301"/>
    <col min="11777" max="11777" width="49.85546875" style="301" customWidth="1"/>
    <col min="11778" max="11778" width="28.42578125" style="301" customWidth="1"/>
    <col min="11779" max="11779" width="16.140625" style="301" customWidth="1"/>
    <col min="11780" max="12032" width="9.140625" style="301"/>
    <col min="12033" max="12033" width="49.85546875" style="301" customWidth="1"/>
    <col min="12034" max="12034" width="28.42578125" style="301" customWidth="1"/>
    <col min="12035" max="12035" width="16.140625" style="301" customWidth="1"/>
    <col min="12036" max="12288" width="9.140625" style="301"/>
    <col min="12289" max="12289" width="49.85546875" style="301" customWidth="1"/>
    <col min="12290" max="12290" width="28.42578125" style="301" customWidth="1"/>
    <col min="12291" max="12291" width="16.140625" style="301" customWidth="1"/>
    <col min="12292" max="12544" width="9.140625" style="301"/>
    <col min="12545" max="12545" width="49.85546875" style="301" customWidth="1"/>
    <col min="12546" max="12546" width="28.42578125" style="301" customWidth="1"/>
    <col min="12547" max="12547" width="16.140625" style="301" customWidth="1"/>
    <col min="12548" max="12800" width="9.140625" style="301"/>
    <col min="12801" max="12801" width="49.85546875" style="301" customWidth="1"/>
    <col min="12802" max="12802" width="28.42578125" style="301" customWidth="1"/>
    <col min="12803" max="12803" width="16.140625" style="301" customWidth="1"/>
    <col min="12804" max="13056" width="9.140625" style="301"/>
    <col min="13057" max="13057" width="49.85546875" style="301" customWidth="1"/>
    <col min="13058" max="13058" width="28.42578125" style="301" customWidth="1"/>
    <col min="13059" max="13059" width="16.140625" style="301" customWidth="1"/>
    <col min="13060" max="13312" width="9.140625" style="301"/>
    <col min="13313" max="13313" width="49.85546875" style="301" customWidth="1"/>
    <col min="13314" max="13314" width="28.42578125" style="301" customWidth="1"/>
    <col min="13315" max="13315" width="16.140625" style="301" customWidth="1"/>
    <col min="13316" max="13568" width="9.140625" style="301"/>
    <col min="13569" max="13569" width="49.85546875" style="301" customWidth="1"/>
    <col min="13570" max="13570" width="28.42578125" style="301" customWidth="1"/>
    <col min="13571" max="13571" width="16.140625" style="301" customWidth="1"/>
    <col min="13572" max="13824" width="9.140625" style="301"/>
    <col min="13825" max="13825" width="49.85546875" style="301" customWidth="1"/>
    <col min="13826" max="13826" width="28.42578125" style="301" customWidth="1"/>
    <col min="13827" max="13827" width="16.140625" style="301" customWidth="1"/>
    <col min="13828" max="14080" width="9.140625" style="301"/>
    <col min="14081" max="14081" width="49.85546875" style="301" customWidth="1"/>
    <col min="14082" max="14082" width="28.42578125" style="301" customWidth="1"/>
    <col min="14083" max="14083" width="16.140625" style="301" customWidth="1"/>
    <col min="14084" max="14336" width="9.140625" style="301"/>
    <col min="14337" max="14337" width="49.85546875" style="301" customWidth="1"/>
    <col min="14338" max="14338" width="28.42578125" style="301" customWidth="1"/>
    <col min="14339" max="14339" width="16.140625" style="301" customWidth="1"/>
    <col min="14340" max="14592" width="9.140625" style="301"/>
    <col min="14593" max="14593" width="49.85546875" style="301" customWidth="1"/>
    <col min="14594" max="14594" width="28.42578125" style="301" customWidth="1"/>
    <col min="14595" max="14595" width="16.140625" style="301" customWidth="1"/>
    <col min="14596" max="14848" width="9.140625" style="301"/>
    <col min="14849" max="14849" width="49.85546875" style="301" customWidth="1"/>
    <col min="14850" max="14850" width="28.42578125" style="301" customWidth="1"/>
    <col min="14851" max="14851" width="16.140625" style="301" customWidth="1"/>
    <col min="14852" max="15104" width="9.140625" style="301"/>
    <col min="15105" max="15105" width="49.85546875" style="301" customWidth="1"/>
    <col min="15106" max="15106" width="28.42578125" style="301" customWidth="1"/>
    <col min="15107" max="15107" width="16.140625" style="301" customWidth="1"/>
    <col min="15108" max="15360" width="9.140625" style="301"/>
    <col min="15361" max="15361" width="49.85546875" style="301" customWidth="1"/>
    <col min="15362" max="15362" width="28.42578125" style="301" customWidth="1"/>
    <col min="15363" max="15363" width="16.140625" style="301" customWidth="1"/>
    <col min="15364" max="15616" width="9.140625" style="301"/>
    <col min="15617" max="15617" width="49.85546875" style="301" customWidth="1"/>
    <col min="15618" max="15618" width="28.42578125" style="301" customWidth="1"/>
    <col min="15619" max="15619" width="16.140625" style="301" customWidth="1"/>
    <col min="15620" max="15872" width="9.140625" style="301"/>
    <col min="15873" max="15873" width="49.85546875" style="301" customWidth="1"/>
    <col min="15874" max="15874" width="28.42578125" style="301" customWidth="1"/>
    <col min="15875" max="15875" width="16.140625" style="301" customWidth="1"/>
    <col min="15876" max="16128" width="9.140625" style="301"/>
    <col min="16129" max="16129" width="49.85546875" style="301" customWidth="1"/>
    <col min="16130" max="16130" width="28.42578125" style="301" customWidth="1"/>
    <col min="16131" max="16131" width="16.140625" style="301" customWidth="1"/>
    <col min="16132" max="16384" width="9.140625" style="301"/>
  </cols>
  <sheetData>
    <row r="2" spans="1:2" ht="15.75">
      <c r="A2" s="299" t="s">
        <v>1400</v>
      </c>
      <c r="B2" s="300" t="s">
        <v>218</v>
      </c>
    </row>
    <row r="3" spans="1:2" ht="15.75">
      <c r="A3" s="299"/>
      <c r="B3" s="302" t="s">
        <v>1401</v>
      </c>
    </row>
    <row r="4" spans="1:2" ht="15.75">
      <c r="A4" s="299"/>
      <c r="B4" s="302" t="s">
        <v>1402</v>
      </c>
    </row>
    <row r="5" spans="1:2" ht="6" customHeight="1">
      <c r="A5" s="299"/>
      <c r="B5" s="303"/>
    </row>
    <row r="6" spans="1:2" ht="18">
      <c r="A6" s="299"/>
      <c r="B6" s="304" t="s">
        <v>1403</v>
      </c>
    </row>
    <row r="7" spans="1:2" ht="9.9499999999999993" customHeight="1">
      <c r="A7" s="299"/>
      <c r="B7" s="303"/>
    </row>
    <row r="8" spans="1:2" ht="15.75">
      <c r="A8" s="299" t="s">
        <v>1404</v>
      </c>
      <c r="B8" s="300" t="s">
        <v>218</v>
      </c>
    </row>
    <row r="9" spans="1:2" ht="15.75">
      <c r="A9" s="299"/>
      <c r="B9" s="300" t="s">
        <v>1405</v>
      </c>
    </row>
    <row r="10" spans="1:2" ht="9.9499999999999993" customHeight="1">
      <c r="A10" s="299"/>
      <c r="B10" s="300"/>
    </row>
    <row r="11" spans="1:2" ht="15">
      <c r="A11" s="299" t="s">
        <v>1406</v>
      </c>
      <c r="B11" s="303" t="s">
        <v>1407</v>
      </c>
    </row>
    <row r="12" spans="1:2" ht="9.9499999999999993" customHeight="1">
      <c r="A12" s="299"/>
      <c r="B12" s="303"/>
    </row>
    <row r="13" spans="1:2" ht="15">
      <c r="A13" s="299" t="s">
        <v>61</v>
      </c>
      <c r="B13" s="546"/>
    </row>
    <row r="14" spans="1:2" ht="9.9499999999999993" customHeight="1">
      <c r="A14" s="299"/>
      <c r="B14" s="305"/>
    </row>
    <row r="15" spans="1:2" ht="15">
      <c r="A15" s="299" t="s">
        <v>1408</v>
      </c>
      <c r="B15" s="547"/>
    </row>
    <row r="16" spans="1:2" ht="15">
      <c r="A16" s="299"/>
      <c r="B16" s="303"/>
    </row>
    <row r="17" spans="1:5" ht="15">
      <c r="A17" s="299"/>
      <c r="B17" s="303"/>
    </row>
    <row r="18" spans="1:5" ht="15">
      <c r="A18" s="299"/>
      <c r="B18" s="303"/>
    </row>
    <row r="19" spans="1:5" ht="15">
      <c r="A19" s="299"/>
      <c r="B19" s="303"/>
    </row>
    <row r="20" spans="1:5" ht="15">
      <c r="A20" s="299"/>
      <c r="B20" s="303"/>
    </row>
    <row r="21" spans="1:5" ht="26.25">
      <c r="A21" s="306" t="s">
        <v>1409</v>
      </c>
      <c r="B21" s="307"/>
    </row>
    <row r="22" spans="1:5" ht="10.5" customHeight="1">
      <c r="A22" s="306"/>
      <c r="B22" s="307"/>
    </row>
    <row r="23" spans="1:5" ht="20.25">
      <c r="A23" s="308" t="s">
        <v>1410</v>
      </c>
      <c r="B23" s="307"/>
    </row>
    <row r="24" spans="1:5" ht="20.25">
      <c r="A24" s="308" t="s">
        <v>1411</v>
      </c>
      <c r="B24" s="307"/>
    </row>
    <row r="25" spans="1:5" ht="10.5" customHeight="1">
      <c r="A25" s="306"/>
      <c r="B25" s="307"/>
    </row>
    <row r="26" spans="1:5" s="312" customFormat="1" ht="18.75" customHeight="1">
      <c r="A26" s="309" t="s">
        <v>1412</v>
      </c>
      <c r="B26" s="310">
        <f>SUM('SO02 M21 Svítidla'!G10)</f>
        <v>0</v>
      </c>
      <c r="C26" s="311"/>
    </row>
    <row r="27" spans="1:5" s="312" customFormat="1" ht="18.75" customHeight="1">
      <c r="A27" s="309" t="s">
        <v>1413</v>
      </c>
      <c r="B27" s="310">
        <f>SUM('SO02 M21 Svítidla'!I10)</f>
        <v>0</v>
      </c>
      <c r="C27" s="311"/>
    </row>
    <row r="28" spans="1:5" s="312" customFormat="1" ht="7.5" customHeight="1">
      <c r="A28" s="309"/>
      <c r="B28" s="310"/>
      <c r="C28" s="311"/>
    </row>
    <row r="29" spans="1:5" s="312" customFormat="1" ht="18.75" customHeight="1">
      <c r="A29" s="309" t="s">
        <v>1414</v>
      </c>
      <c r="B29" s="310">
        <f>SUM('SO02 M21 Elektromontáže'!F55)</f>
        <v>0</v>
      </c>
      <c r="C29" s="311"/>
      <c r="E29" s="310"/>
    </row>
    <row r="30" spans="1:5" s="312" customFormat="1" ht="18.75" customHeight="1">
      <c r="A30" s="309" t="s">
        <v>1415</v>
      </c>
      <c r="B30" s="310">
        <f>SUM('SO02 M21 Elektromontáže'!H55)</f>
        <v>0</v>
      </c>
      <c r="C30" s="311"/>
      <c r="E30" s="310"/>
    </row>
    <row r="31" spans="1:5" s="312" customFormat="1" ht="7.5" customHeight="1">
      <c r="A31" s="309"/>
      <c r="B31" s="310"/>
      <c r="C31" s="311"/>
    </row>
    <row r="32" spans="1:5" s="312" customFormat="1" ht="18.75" customHeight="1">
      <c r="A32" s="309" t="s">
        <v>1416</v>
      </c>
      <c r="B32" s="310">
        <f>SUM('SO02 M21 Rozvaděče'!H29)</f>
        <v>0</v>
      </c>
      <c r="E32" s="310"/>
    </row>
    <row r="33" spans="1:5" s="312" customFormat="1" ht="7.5" customHeight="1">
      <c r="A33" s="309"/>
      <c r="B33" s="310"/>
      <c r="C33" s="311"/>
    </row>
    <row r="34" spans="1:5" s="312" customFormat="1" ht="18.75" customHeight="1">
      <c r="A34" s="309" t="s">
        <v>1417</v>
      </c>
      <c r="B34" s="310">
        <f>SUM('SO02 M21 Hromosvod'!F35)</f>
        <v>0</v>
      </c>
      <c r="E34" s="310"/>
    </row>
    <row r="35" spans="1:5" s="312" customFormat="1" ht="18.75" customHeight="1">
      <c r="A35" s="309" t="s">
        <v>1418</v>
      </c>
      <c r="B35" s="310">
        <f>SUM('SO02 M21 Hromosvod'!H35)</f>
        <v>0</v>
      </c>
      <c r="E35" s="310"/>
    </row>
    <row r="36" spans="1:5" s="312" customFormat="1" ht="7.5" customHeight="1">
      <c r="A36" s="309"/>
      <c r="B36" s="310"/>
      <c r="C36" s="311"/>
    </row>
    <row r="37" spans="1:5" s="315" customFormat="1" ht="18.75" customHeight="1">
      <c r="A37" s="313" t="s">
        <v>1419</v>
      </c>
      <c r="B37" s="314">
        <f>SUM(B26:B35)</f>
        <v>0</v>
      </c>
    </row>
    <row r="38" spans="1:5" ht="8.1" customHeight="1">
      <c r="A38" s="316"/>
      <c r="B38" s="311"/>
      <c r="E38" s="311"/>
    </row>
  </sheetData>
  <sheetProtection algorithmName="SHA-512" hashValue="VeNi5ixLY8sk9/0C4Np1SZ4q18x5iQ9iXO53RWkRtUFCYL2I9VtsVOeG4e8uq+eYGCpPkcq7FmxEdyJysfLE3g==" saltValue="OP+5dgU2AiFdGXye2mzizA==" spinCount="100000" sheet="1" objects="1" scenarios="1" formatColumns="0"/>
  <pageMargins left="0.7" right="0.7" top="0.78740157499999996" bottom="0.78740157499999996" header="0.3" footer="0.3"/>
  <pageSetup paperSize="9" scale="94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pane ySplit="2" topLeftCell="A3" activePane="bottomLeft" state="frozen"/>
      <selection pane="bottomLeft" activeCell="F3" sqref="F3"/>
    </sheetView>
  </sheetViews>
  <sheetFormatPr defaultRowHeight="12.75"/>
  <cols>
    <col min="1" max="1" width="8.28515625" style="301" customWidth="1"/>
    <col min="2" max="2" width="28.140625" style="301" customWidth="1"/>
    <col min="3" max="3" width="70.42578125" style="301" customWidth="1"/>
    <col min="4" max="4" width="6.5703125" style="301" customWidth="1"/>
    <col min="5" max="5" width="5.42578125" style="340" customWidth="1"/>
    <col min="6" max="6" width="8.42578125" style="340" customWidth="1"/>
    <col min="7" max="7" width="12.5703125" style="340" customWidth="1"/>
    <col min="8" max="8" width="9.85546875" style="340" customWidth="1"/>
    <col min="9" max="9" width="12.28515625" style="340" customWidth="1"/>
    <col min="10" max="256" width="9.140625" style="301"/>
    <col min="257" max="257" width="8.28515625" style="301" customWidth="1"/>
    <col min="258" max="258" width="28.140625" style="301" customWidth="1"/>
    <col min="259" max="259" width="70.42578125" style="301" customWidth="1"/>
    <col min="260" max="260" width="6.5703125" style="301" customWidth="1"/>
    <col min="261" max="261" width="5.42578125" style="301" customWidth="1"/>
    <col min="262" max="262" width="8.42578125" style="301" customWidth="1"/>
    <col min="263" max="263" width="12.5703125" style="301" customWidth="1"/>
    <col min="264" max="264" width="9.85546875" style="301" customWidth="1"/>
    <col min="265" max="265" width="12.28515625" style="301" customWidth="1"/>
    <col min="266" max="512" width="9.140625" style="301"/>
    <col min="513" max="513" width="8.28515625" style="301" customWidth="1"/>
    <col min="514" max="514" width="28.140625" style="301" customWidth="1"/>
    <col min="515" max="515" width="70.42578125" style="301" customWidth="1"/>
    <col min="516" max="516" width="6.5703125" style="301" customWidth="1"/>
    <col min="517" max="517" width="5.42578125" style="301" customWidth="1"/>
    <col min="518" max="518" width="8.42578125" style="301" customWidth="1"/>
    <col min="519" max="519" width="12.5703125" style="301" customWidth="1"/>
    <col min="520" max="520" width="9.85546875" style="301" customWidth="1"/>
    <col min="521" max="521" width="12.28515625" style="301" customWidth="1"/>
    <col min="522" max="768" width="9.140625" style="301"/>
    <col min="769" max="769" width="8.28515625" style="301" customWidth="1"/>
    <col min="770" max="770" width="28.140625" style="301" customWidth="1"/>
    <col min="771" max="771" width="70.42578125" style="301" customWidth="1"/>
    <col min="772" max="772" width="6.5703125" style="301" customWidth="1"/>
    <col min="773" max="773" width="5.42578125" style="301" customWidth="1"/>
    <col min="774" max="774" width="8.42578125" style="301" customWidth="1"/>
    <col min="775" max="775" width="12.5703125" style="301" customWidth="1"/>
    <col min="776" max="776" width="9.85546875" style="301" customWidth="1"/>
    <col min="777" max="777" width="12.28515625" style="301" customWidth="1"/>
    <col min="778" max="1024" width="9.140625" style="301"/>
    <col min="1025" max="1025" width="8.28515625" style="301" customWidth="1"/>
    <col min="1026" max="1026" width="28.140625" style="301" customWidth="1"/>
    <col min="1027" max="1027" width="70.42578125" style="301" customWidth="1"/>
    <col min="1028" max="1028" width="6.5703125" style="301" customWidth="1"/>
    <col min="1029" max="1029" width="5.42578125" style="301" customWidth="1"/>
    <col min="1030" max="1030" width="8.42578125" style="301" customWidth="1"/>
    <col min="1031" max="1031" width="12.5703125" style="301" customWidth="1"/>
    <col min="1032" max="1032" width="9.85546875" style="301" customWidth="1"/>
    <col min="1033" max="1033" width="12.28515625" style="301" customWidth="1"/>
    <col min="1034" max="1280" width="9.140625" style="301"/>
    <col min="1281" max="1281" width="8.28515625" style="301" customWidth="1"/>
    <col min="1282" max="1282" width="28.140625" style="301" customWidth="1"/>
    <col min="1283" max="1283" width="70.42578125" style="301" customWidth="1"/>
    <col min="1284" max="1284" width="6.5703125" style="301" customWidth="1"/>
    <col min="1285" max="1285" width="5.42578125" style="301" customWidth="1"/>
    <col min="1286" max="1286" width="8.42578125" style="301" customWidth="1"/>
    <col min="1287" max="1287" width="12.5703125" style="301" customWidth="1"/>
    <col min="1288" max="1288" width="9.85546875" style="301" customWidth="1"/>
    <col min="1289" max="1289" width="12.28515625" style="301" customWidth="1"/>
    <col min="1290" max="1536" width="9.140625" style="301"/>
    <col min="1537" max="1537" width="8.28515625" style="301" customWidth="1"/>
    <col min="1538" max="1538" width="28.140625" style="301" customWidth="1"/>
    <col min="1539" max="1539" width="70.42578125" style="301" customWidth="1"/>
    <col min="1540" max="1540" width="6.5703125" style="301" customWidth="1"/>
    <col min="1541" max="1541" width="5.42578125" style="301" customWidth="1"/>
    <col min="1542" max="1542" width="8.42578125" style="301" customWidth="1"/>
    <col min="1543" max="1543" width="12.5703125" style="301" customWidth="1"/>
    <col min="1544" max="1544" width="9.85546875" style="301" customWidth="1"/>
    <col min="1545" max="1545" width="12.28515625" style="301" customWidth="1"/>
    <col min="1546" max="1792" width="9.140625" style="301"/>
    <col min="1793" max="1793" width="8.28515625" style="301" customWidth="1"/>
    <col min="1794" max="1794" width="28.140625" style="301" customWidth="1"/>
    <col min="1795" max="1795" width="70.42578125" style="301" customWidth="1"/>
    <col min="1796" max="1796" width="6.5703125" style="301" customWidth="1"/>
    <col min="1797" max="1797" width="5.42578125" style="301" customWidth="1"/>
    <col min="1798" max="1798" width="8.42578125" style="301" customWidth="1"/>
    <col min="1799" max="1799" width="12.5703125" style="301" customWidth="1"/>
    <col min="1800" max="1800" width="9.85546875" style="301" customWidth="1"/>
    <col min="1801" max="1801" width="12.28515625" style="301" customWidth="1"/>
    <col min="1802" max="2048" width="9.140625" style="301"/>
    <col min="2049" max="2049" width="8.28515625" style="301" customWidth="1"/>
    <col min="2050" max="2050" width="28.140625" style="301" customWidth="1"/>
    <col min="2051" max="2051" width="70.42578125" style="301" customWidth="1"/>
    <col min="2052" max="2052" width="6.5703125" style="301" customWidth="1"/>
    <col min="2053" max="2053" width="5.42578125" style="301" customWidth="1"/>
    <col min="2054" max="2054" width="8.42578125" style="301" customWidth="1"/>
    <col min="2055" max="2055" width="12.5703125" style="301" customWidth="1"/>
    <col min="2056" max="2056" width="9.85546875" style="301" customWidth="1"/>
    <col min="2057" max="2057" width="12.28515625" style="301" customWidth="1"/>
    <col min="2058" max="2304" width="9.140625" style="301"/>
    <col min="2305" max="2305" width="8.28515625" style="301" customWidth="1"/>
    <col min="2306" max="2306" width="28.140625" style="301" customWidth="1"/>
    <col min="2307" max="2307" width="70.42578125" style="301" customWidth="1"/>
    <col min="2308" max="2308" width="6.5703125" style="301" customWidth="1"/>
    <col min="2309" max="2309" width="5.42578125" style="301" customWidth="1"/>
    <col min="2310" max="2310" width="8.42578125" style="301" customWidth="1"/>
    <col min="2311" max="2311" width="12.5703125" style="301" customWidth="1"/>
    <col min="2312" max="2312" width="9.85546875" style="301" customWidth="1"/>
    <col min="2313" max="2313" width="12.28515625" style="301" customWidth="1"/>
    <col min="2314" max="2560" width="9.140625" style="301"/>
    <col min="2561" max="2561" width="8.28515625" style="301" customWidth="1"/>
    <col min="2562" max="2562" width="28.140625" style="301" customWidth="1"/>
    <col min="2563" max="2563" width="70.42578125" style="301" customWidth="1"/>
    <col min="2564" max="2564" width="6.5703125" style="301" customWidth="1"/>
    <col min="2565" max="2565" width="5.42578125" style="301" customWidth="1"/>
    <col min="2566" max="2566" width="8.42578125" style="301" customWidth="1"/>
    <col min="2567" max="2567" width="12.5703125" style="301" customWidth="1"/>
    <col min="2568" max="2568" width="9.85546875" style="301" customWidth="1"/>
    <col min="2569" max="2569" width="12.28515625" style="301" customWidth="1"/>
    <col min="2570" max="2816" width="9.140625" style="301"/>
    <col min="2817" max="2817" width="8.28515625" style="301" customWidth="1"/>
    <col min="2818" max="2818" width="28.140625" style="301" customWidth="1"/>
    <col min="2819" max="2819" width="70.42578125" style="301" customWidth="1"/>
    <col min="2820" max="2820" width="6.5703125" style="301" customWidth="1"/>
    <col min="2821" max="2821" width="5.42578125" style="301" customWidth="1"/>
    <col min="2822" max="2822" width="8.42578125" style="301" customWidth="1"/>
    <col min="2823" max="2823" width="12.5703125" style="301" customWidth="1"/>
    <col min="2824" max="2824" width="9.85546875" style="301" customWidth="1"/>
    <col min="2825" max="2825" width="12.28515625" style="301" customWidth="1"/>
    <col min="2826" max="3072" width="9.140625" style="301"/>
    <col min="3073" max="3073" width="8.28515625" style="301" customWidth="1"/>
    <col min="3074" max="3074" width="28.140625" style="301" customWidth="1"/>
    <col min="3075" max="3075" width="70.42578125" style="301" customWidth="1"/>
    <col min="3076" max="3076" width="6.5703125" style="301" customWidth="1"/>
    <col min="3077" max="3077" width="5.42578125" style="301" customWidth="1"/>
    <col min="3078" max="3078" width="8.42578125" style="301" customWidth="1"/>
    <col min="3079" max="3079" width="12.5703125" style="301" customWidth="1"/>
    <col min="3080" max="3080" width="9.85546875" style="301" customWidth="1"/>
    <col min="3081" max="3081" width="12.28515625" style="301" customWidth="1"/>
    <col min="3082" max="3328" width="9.140625" style="301"/>
    <col min="3329" max="3329" width="8.28515625" style="301" customWidth="1"/>
    <col min="3330" max="3330" width="28.140625" style="301" customWidth="1"/>
    <col min="3331" max="3331" width="70.42578125" style="301" customWidth="1"/>
    <col min="3332" max="3332" width="6.5703125" style="301" customWidth="1"/>
    <col min="3333" max="3333" width="5.42578125" style="301" customWidth="1"/>
    <col min="3334" max="3334" width="8.42578125" style="301" customWidth="1"/>
    <col min="3335" max="3335" width="12.5703125" style="301" customWidth="1"/>
    <col min="3336" max="3336" width="9.85546875" style="301" customWidth="1"/>
    <col min="3337" max="3337" width="12.28515625" style="301" customWidth="1"/>
    <col min="3338" max="3584" width="9.140625" style="301"/>
    <col min="3585" max="3585" width="8.28515625" style="301" customWidth="1"/>
    <col min="3586" max="3586" width="28.140625" style="301" customWidth="1"/>
    <col min="3587" max="3587" width="70.42578125" style="301" customWidth="1"/>
    <col min="3588" max="3588" width="6.5703125" style="301" customWidth="1"/>
    <col min="3589" max="3589" width="5.42578125" style="301" customWidth="1"/>
    <col min="3590" max="3590" width="8.42578125" style="301" customWidth="1"/>
    <col min="3591" max="3591" width="12.5703125" style="301" customWidth="1"/>
    <col min="3592" max="3592" width="9.85546875" style="301" customWidth="1"/>
    <col min="3593" max="3593" width="12.28515625" style="301" customWidth="1"/>
    <col min="3594" max="3840" width="9.140625" style="301"/>
    <col min="3841" max="3841" width="8.28515625" style="301" customWidth="1"/>
    <col min="3842" max="3842" width="28.140625" style="301" customWidth="1"/>
    <col min="3843" max="3843" width="70.42578125" style="301" customWidth="1"/>
    <col min="3844" max="3844" width="6.5703125" style="301" customWidth="1"/>
    <col min="3845" max="3845" width="5.42578125" style="301" customWidth="1"/>
    <col min="3846" max="3846" width="8.42578125" style="301" customWidth="1"/>
    <col min="3847" max="3847" width="12.5703125" style="301" customWidth="1"/>
    <col min="3848" max="3848" width="9.85546875" style="301" customWidth="1"/>
    <col min="3849" max="3849" width="12.28515625" style="301" customWidth="1"/>
    <col min="3850" max="4096" width="9.140625" style="301"/>
    <col min="4097" max="4097" width="8.28515625" style="301" customWidth="1"/>
    <col min="4098" max="4098" width="28.140625" style="301" customWidth="1"/>
    <col min="4099" max="4099" width="70.42578125" style="301" customWidth="1"/>
    <col min="4100" max="4100" width="6.5703125" style="301" customWidth="1"/>
    <col min="4101" max="4101" width="5.42578125" style="301" customWidth="1"/>
    <col min="4102" max="4102" width="8.42578125" style="301" customWidth="1"/>
    <col min="4103" max="4103" width="12.5703125" style="301" customWidth="1"/>
    <col min="4104" max="4104" width="9.85546875" style="301" customWidth="1"/>
    <col min="4105" max="4105" width="12.28515625" style="301" customWidth="1"/>
    <col min="4106" max="4352" width="9.140625" style="301"/>
    <col min="4353" max="4353" width="8.28515625" style="301" customWidth="1"/>
    <col min="4354" max="4354" width="28.140625" style="301" customWidth="1"/>
    <col min="4355" max="4355" width="70.42578125" style="301" customWidth="1"/>
    <col min="4356" max="4356" width="6.5703125" style="301" customWidth="1"/>
    <col min="4357" max="4357" width="5.42578125" style="301" customWidth="1"/>
    <col min="4358" max="4358" width="8.42578125" style="301" customWidth="1"/>
    <col min="4359" max="4359" width="12.5703125" style="301" customWidth="1"/>
    <col min="4360" max="4360" width="9.85546875" style="301" customWidth="1"/>
    <col min="4361" max="4361" width="12.28515625" style="301" customWidth="1"/>
    <col min="4362" max="4608" width="9.140625" style="301"/>
    <col min="4609" max="4609" width="8.28515625" style="301" customWidth="1"/>
    <col min="4610" max="4610" width="28.140625" style="301" customWidth="1"/>
    <col min="4611" max="4611" width="70.42578125" style="301" customWidth="1"/>
    <col min="4612" max="4612" width="6.5703125" style="301" customWidth="1"/>
    <col min="4613" max="4613" width="5.42578125" style="301" customWidth="1"/>
    <col min="4614" max="4614" width="8.42578125" style="301" customWidth="1"/>
    <col min="4615" max="4615" width="12.5703125" style="301" customWidth="1"/>
    <col min="4616" max="4616" width="9.85546875" style="301" customWidth="1"/>
    <col min="4617" max="4617" width="12.28515625" style="301" customWidth="1"/>
    <col min="4618" max="4864" width="9.140625" style="301"/>
    <col min="4865" max="4865" width="8.28515625" style="301" customWidth="1"/>
    <col min="4866" max="4866" width="28.140625" style="301" customWidth="1"/>
    <col min="4867" max="4867" width="70.42578125" style="301" customWidth="1"/>
    <col min="4868" max="4868" width="6.5703125" style="301" customWidth="1"/>
    <col min="4869" max="4869" width="5.42578125" style="301" customWidth="1"/>
    <col min="4870" max="4870" width="8.42578125" style="301" customWidth="1"/>
    <col min="4871" max="4871" width="12.5703125" style="301" customWidth="1"/>
    <col min="4872" max="4872" width="9.85546875" style="301" customWidth="1"/>
    <col min="4873" max="4873" width="12.28515625" style="301" customWidth="1"/>
    <col min="4874" max="5120" width="9.140625" style="301"/>
    <col min="5121" max="5121" width="8.28515625" style="301" customWidth="1"/>
    <col min="5122" max="5122" width="28.140625" style="301" customWidth="1"/>
    <col min="5123" max="5123" width="70.42578125" style="301" customWidth="1"/>
    <col min="5124" max="5124" width="6.5703125" style="301" customWidth="1"/>
    <col min="5125" max="5125" width="5.42578125" style="301" customWidth="1"/>
    <col min="5126" max="5126" width="8.42578125" style="301" customWidth="1"/>
    <col min="5127" max="5127" width="12.5703125" style="301" customWidth="1"/>
    <col min="5128" max="5128" width="9.85546875" style="301" customWidth="1"/>
    <col min="5129" max="5129" width="12.28515625" style="301" customWidth="1"/>
    <col min="5130" max="5376" width="9.140625" style="301"/>
    <col min="5377" max="5377" width="8.28515625" style="301" customWidth="1"/>
    <col min="5378" max="5378" width="28.140625" style="301" customWidth="1"/>
    <col min="5379" max="5379" width="70.42578125" style="301" customWidth="1"/>
    <col min="5380" max="5380" width="6.5703125" style="301" customWidth="1"/>
    <col min="5381" max="5381" width="5.42578125" style="301" customWidth="1"/>
    <col min="5382" max="5382" width="8.42578125" style="301" customWidth="1"/>
    <col min="5383" max="5383" width="12.5703125" style="301" customWidth="1"/>
    <col min="5384" max="5384" width="9.85546875" style="301" customWidth="1"/>
    <col min="5385" max="5385" width="12.28515625" style="301" customWidth="1"/>
    <col min="5386" max="5632" width="9.140625" style="301"/>
    <col min="5633" max="5633" width="8.28515625" style="301" customWidth="1"/>
    <col min="5634" max="5634" width="28.140625" style="301" customWidth="1"/>
    <col min="5635" max="5635" width="70.42578125" style="301" customWidth="1"/>
    <col min="5636" max="5636" width="6.5703125" style="301" customWidth="1"/>
    <col min="5637" max="5637" width="5.42578125" style="301" customWidth="1"/>
    <col min="5638" max="5638" width="8.42578125" style="301" customWidth="1"/>
    <col min="5639" max="5639" width="12.5703125" style="301" customWidth="1"/>
    <col min="5640" max="5640" width="9.85546875" style="301" customWidth="1"/>
    <col min="5641" max="5641" width="12.28515625" style="301" customWidth="1"/>
    <col min="5642" max="5888" width="9.140625" style="301"/>
    <col min="5889" max="5889" width="8.28515625" style="301" customWidth="1"/>
    <col min="5890" max="5890" width="28.140625" style="301" customWidth="1"/>
    <col min="5891" max="5891" width="70.42578125" style="301" customWidth="1"/>
    <col min="5892" max="5892" width="6.5703125" style="301" customWidth="1"/>
    <col min="5893" max="5893" width="5.42578125" style="301" customWidth="1"/>
    <col min="5894" max="5894" width="8.42578125" style="301" customWidth="1"/>
    <col min="5895" max="5895" width="12.5703125" style="301" customWidth="1"/>
    <col min="5896" max="5896" width="9.85546875" style="301" customWidth="1"/>
    <col min="5897" max="5897" width="12.28515625" style="301" customWidth="1"/>
    <col min="5898" max="6144" width="9.140625" style="301"/>
    <col min="6145" max="6145" width="8.28515625" style="301" customWidth="1"/>
    <col min="6146" max="6146" width="28.140625" style="301" customWidth="1"/>
    <col min="6147" max="6147" width="70.42578125" style="301" customWidth="1"/>
    <col min="6148" max="6148" width="6.5703125" style="301" customWidth="1"/>
    <col min="6149" max="6149" width="5.42578125" style="301" customWidth="1"/>
    <col min="6150" max="6150" width="8.42578125" style="301" customWidth="1"/>
    <col min="6151" max="6151" width="12.5703125" style="301" customWidth="1"/>
    <col min="6152" max="6152" width="9.85546875" style="301" customWidth="1"/>
    <col min="6153" max="6153" width="12.28515625" style="301" customWidth="1"/>
    <col min="6154" max="6400" width="9.140625" style="301"/>
    <col min="6401" max="6401" width="8.28515625" style="301" customWidth="1"/>
    <col min="6402" max="6402" width="28.140625" style="301" customWidth="1"/>
    <col min="6403" max="6403" width="70.42578125" style="301" customWidth="1"/>
    <col min="6404" max="6404" width="6.5703125" style="301" customWidth="1"/>
    <col min="6405" max="6405" width="5.42578125" style="301" customWidth="1"/>
    <col min="6406" max="6406" width="8.42578125" style="301" customWidth="1"/>
    <col min="6407" max="6407" width="12.5703125" style="301" customWidth="1"/>
    <col min="6408" max="6408" width="9.85546875" style="301" customWidth="1"/>
    <col min="6409" max="6409" width="12.28515625" style="301" customWidth="1"/>
    <col min="6410" max="6656" width="9.140625" style="301"/>
    <col min="6657" max="6657" width="8.28515625" style="301" customWidth="1"/>
    <col min="6658" max="6658" width="28.140625" style="301" customWidth="1"/>
    <col min="6659" max="6659" width="70.42578125" style="301" customWidth="1"/>
    <col min="6660" max="6660" width="6.5703125" style="301" customWidth="1"/>
    <col min="6661" max="6661" width="5.42578125" style="301" customWidth="1"/>
    <col min="6662" max="6662" width="8.42578125" style="301" customWidth="1"/>
    <col min="6663" max="6663" width="12.5703125" style="301" customWidth="1"/>
    <col min="6664" max="6664" width="9.85546875" style="301" customWidth="1"/>
    <col min="6665" max="6665" width="12.28515625" style="301" customWidth="1"/>
    <col min="6666" max="6912" width="9.140625" style="301"/>
    <col min="6913" max="6913" width="8.28515625" style="301" customWidth="1"/>
    <col min="6914" max="6914" width="28.140625" style="301" customWidth="1"/>
    <col min="6915" max="6915" width="70.42578125" style="301" customWidth="1"/>
    <col min="6916" max="6916" width="6.5703125" style="301" customWidth="1"/>
    <col min="6917" max="6917" width="5.42578125" style="301" customWidth="1"/>
    <col min="6918" max="6918" width="8.42578125" style="301" customWidth="1"/>
    <col min="6919" max="6919" width="12.5703125" style="301" customWidth="1"/>
    <col min="6920" max="6920" width="9.85546875" style="301" customWidth="1"/>
    <col min="6921" max="6921" width="12.28515625" style="301" customWidth="1"/>
    <col min="6922" max="7168" width="9.140625" style="301"/>
    <col min="7169" max="7169" width="8.28515625" style="301" customWidth="1"/>
    <col min="7170" max="7170" width="28.140625" style="301" customWidth="1"/>
    <col min="7171" max="7171" width="70.42578125" style="301" customWidth="1"/>
    <col min="7172" max="7172" width="6.5703125" style="301" customWidth="1"/>
    <col min="7173" max="7173" width="5.42578125" style="301" customWidth="1"/>
    <col min="7174" max="7174" width="8.42578125" style="301" customWidth="1"/>
    <col min="7175" max="7175" width="12.5703125" style="301" customWidth="1"/>
    <col min="7176" max="7176" width="9.85546875" style="301" customWidth="1"/>
    <col min="7177" max="7177" width="12.28515625" style="301" customWidth="1"/>
    <col min="7178" max="7424" width="9.140625" style="301"/>
    <col min="7425" max="7425" width="8.28515625" style="301" customWidth="1"/>
    <col min="7426" max="7426" width="28.140625" style="301" customWidth="1"/>
    <col min="7427" max="7427" width="70.42578125" style="301" customWidth="1"/>
    <col min="7428" max="7428" width="6.5703125" style="301" customWidth="1"/>
    <col min="7429" max="7429" width="5.42578125" style="301" customWidth="1"/>
    <col min="7430" max="7430" width="8.42578125" style="301" customWidth="1"/>
    <col min="7431" max="7431" width="12.5703125" style="301" customWidth="1"/>
    <col min="7432" max="7432" width="9.85546875" style="301" customWidth="1"/>
    <col min="7433" max="7433" width="12.28515625" style="301" customWidth="1"/>
    <col min="7434" max="7680" width="9.140625" style="301"/>
    <col min="7681" max="7681" width="8.28515625" style="301" customWidth="1"/>
    <col min="7682" max="7682" width="28.140625" style="301" customWidth="1"/>
    <col min="7683" max="7683" width="70.42578125" style="301" customWidth="1"/>
    <col min="7684" max="7684" width="6.5703125" style="301" customWidth="1"/>
    <col min="7685" max="7685" width="5.42578125" style="301" customWidth="1"/>
    <col min="7686" max="7686" width="8.42578125" style="301" customWidth="1"/>
    <col min="7687" max="7687" width="12.5703125" style="301" customWidth="1"/>
    <col min="7688" max="7688" width="9.85546875" style="301" customWidth="1"/>
    <col min="7689" max="7689" width="12.28515625" style="301" customWidth="1"/>
    <col min="7690" max="7936" width="9.140625" style="301"/>
    <col min="7937" max="7937" width="8.28515625" style="301" customWidth="1"/>
    <col min="7938" max="7938" width="28.140625" style="301" customWidth="1"/>
    <col min="7939" max="7939" width="70.42578125" style="301" customWidth="1"/>
    <col min="7940" max="7940" width="6.5703125" style="301" customWidth="1"/>
    <col min="7941" max="7941" width="5.42578125" style="301" customWidth="1"/>
    <col min="7942" max="7942" width="8.42578125" style="301" customWidth="1"/>
    <col min="7943" max="7943" width="12.5703125" style="301" customWidth="1"/>
    <col min="7944" max="7944" width="9.85546875" style="301" customWidth="1"/>
    <col min="7945" max="7945" width="12.28515625" style="301" customWidth="1"/>
    <col min="7946" max="8192" width="9.140625" style="301"/>
    <col min="8193" max="8193" width="8.28515625" style="301" customWidth="1"/>
    <col min="8194" max="8194" width="28.140625" style="301" customWidth="1"/>
    <col min="8195" max="8195" width="70.42578125" style="301" customWidth="1"/>
    <col min="8196" max="8196" width="6.5703125" style="301" customWidth="1"/>
    <col min="8197" max="8197" width="5.42578125" style="301" customWidth="1"/>
    <col min="8198" max="8198" width="8.42578125" style="301" customWidth="1"/>
    <col min="8199" max="8199" width="12.5703125" style="301" customWidth="1"/>
    <col min="8200" max="8200" width="9.85546875" style="301" customWidth="1"/>
    <col min="8201" max="8201" width="12.28515625" style="301" customWidth="1"/>
    <col min="8202" max="8448" width="9.140625" style="301"/>
    <col min="8449" max="8449" width="8.28515625" style="301" customWidth="1"/>
    <col min="8450" max="8450" width="28.140625" style="301" customWidth="1"/>
    <col min="8451" max="8451" width="70.42578125" style="301" customWidth="1"/>
    <col min="8452" max="8452" width="6.5703125" style="301" customWidth="1"/>
    <col min="8453" max="8453" width="5.42578125" style="301" customWidth="1"/>
    <col min="8454" max="8454" width="8.42578125" style="301" customWidth="1"/>
    <col min="8455" max="8455" width="12.5703125" style="301" customWidth="1"/>
    <col min="8456" max="8456" width="9.85546875" style="301" customWidth="1"/>
    <col min="8457" max="8457" width="12.28515625" style="301" customWidth="1"/>
    <col min="8458" max="8704" width="9.140625" style="301"/>
    <col min="8705" max="8705" width="8.28515625" style="301" customWidth="1"/>
    <col min="8706" max="8706" width="28.140625" style="301" customWidth="1"/>
    <col min="8707" max="8707" width="70.42578125" style="301" customWidth="1"/>
    <col min="8708" max="8708" width="6.5703125" style="301" customWidth="1"/>
    <col min="8709" max="8709" width="5.42578125" style="301" customWidth="1"/>
    <col min="8710" max="8710" width="8.42578125" style="301" customWidth="1"/>
    <col min="8711" max="8711" width="12.5703125" style="301" customWidth="1"/>
    <col min="8712" max="8712" width="9.85546875" style="301" customWidth="1"/>
    <col min="8713" max="8713" width="12.28515625" style="301" customWidth="1"/>
    <col min="8714" max="8960" width="9.140625" style="301"/>
    <col min="8961" max="8961" width="8.28515625" style="301" customWidth="1"/>
    <col min="8962" max="8962" width="28.140625" style="301" customWidth="1"/>
    <col min="8963" max="8963" width="70.42578125" style="301" customWidth="1"/>
    <col min="8964" max="8964" width="6.5703125" style="301" customWidth="1"/>
    <col min="8965" max="8965" width="5.42578125" style="301" customWidth="1"/>
    <col min="8966" max="8966" width="8.42578125" style="301" customWidth="1"/>
    <col min="8967" max="8967" width="12.5703125" style="301" customWidth="1"/>
    <col min="8968" max="8968" width="9.85546875" style="301" customWidth="1"/>
    <col min="8969" max="8969" width="12.28515625" style="301" customWidth="1"/>
    <col min="8970" max="9216" width="9.140625" style="301"/>
    <col min="9217" max="9217" width="8.28515625" style="301" customWidth="1"/>
    <col min="9218" max="9218" width="28.140625" style="301" customWidth="1"/>
    <col min="9219" max="9219" width="70.42578125" style="301" customWidth="1"/>
    <col min="9220" max="9220" width="6.5703125" style="301" customWidth="1"/>
    <col min="9221" max="9221" width="5.42578125" style="301" customWidth="1"/>
    <col min="9222" max="9222" width="8.42578125" style="301" customWidth="1"/>
    <col min="9223" max="9223" width="12.5703125" style="301" customWidth="1"/>
    <col min="9224" max="9224" width="9.85546875" style="301" customWidth="1"/>
    <col min="9225" max="9225" width="12.28515625" style="301" customWidth="1"/>
    <col min="9226" max="9472" width="9.140625" style="301"/>
    <col min="9473" max="9473" width="8.28515625" style="301" customWidth="1"/>
    <col min="9474" max="9474" width="28.140625" style="301" customWidth="1"/>
    <col min="9475" max="9475" width="70.42578125" style="301" customWidth="1"/>
    <col min="9476" max="9476" width="6.5703125" style="301" customWidth="1"/>
    <col min="9477" max="9477" width="5.42578125" style="301" customWidth="1"/>
    <col min="9478" max="9478" width="8.42578125" style="301" customWidth="1"/>
    <col min="9479" max="9479" width="12.5703125" style="301" customWidth="1"/>
    <col min="9480" max="9480" width="9.85546875" style="301" customWidth="1"/>
    <col min="9481" max="9481" width="12.28515625" style="301" customWidth="1"/>
    <col min="9482" max="9728" width="9.140625" style="301"/>
    <col min="9729" max="9729" width="8.28515625" style="301" customWidth="1"/>
    <col min="9730" max="9730" width="28.140625" style="301" customWidth="1"/>
    <col min="9731" max="9731" width="70.42578125" style="301" customWidth="1"/>
    <col min="9732" max="9732" width="6.5703125" style="301" customWidth="1"/>
    <col min="9733" max="9733" width="5.42578125" style="301" customWidth="1"/>
    <col min="9734" max="9734" width="8.42578125" style="301" customWidth="1"/>
    <col min="9735" max="9735" width="12.5703125" style="301" customWidth="1"/>
    <col min="9736" max="9736" width="9.85546875" style="301" customWidth="1"/>
    <col min="9737" max="9737" width="12.28515625" style="301" customWidth="1"/>
    <col min="9738" max="9984" width="9.140625" style="301"/>
    <col min="9985" max="9985" width="8.28515625" style="301" customWidth="1"/>
    <col min="9986" max="9986" width="28.140625" style="301" customWidth="1"/>
    <col min="9987" max="9987" width="70.42578125" style="301" customWidth="1"/>
    <col min="9988" max="9988" width="6.5703125" style="301" customWidth="1"/>
    <col min="9989" max="9989" width="5.42578125" style="301" customWidth="1"/>
    <col min="9990" max="9990" width="8.42578125" style="301" customWidth="1"/>
    <col min="9991" max="9991" width="12.5703125" style="301" customWidth="1"/>
    <col min="9992" max="9992" width="9.85546875" style="301" customWidth="1"/>
    <col min="9993" max="9993" width="12.28515625" style="301" customWidth="1"/>
    <col min="9994" max="10240" width="9.140625" style="301"/>
    <col min="10241" max="10241" width="8.28515625" style="301" customWidth="1"/>
    <col min="10242" max="10242" width="28.140625" style="301" customWidth="1"/>
    <col min="10243" max="10243" width="70.42578125" style="301" customWidth="1"/>
    <col min="10244" max="10244" width="6.5703125" style="301" customWidth="1"/>
    <col min="10245" max="10245" width="5.42578125" style="301" customWidth="1"/>
    <col min="10246" max="10246" width="8.42578125" style="301" customWidth="1"/>
    <col min="10247" max="10247" width="12.5703125" style="301" customWidth="1"/>
    <col min="10248" max="10248" width="9.85546875" style="301" customWidth="1"/>
    <col min="10249" max="10249" width="12.28515625" style="301" customWidth="1"/>
    <col min="10250" max="10496" width="9.140625" style="301"/>
    <col min="10497" max="10497" width="8.28515625" style="301" customWidth="1"/>
    <col min="10498" max="10498" width="28.140625" style="301" customWidth="1"/>
    <col min="10499" max="10499" width="70.42578125" style="301" customWidth="1"/>
    <col min="10500" max="10500" width="6.5703125" style="301" customWidth="1"/>
    <col min="10501" max="10501" width="5.42578125" style="301" customWidth="1"/>
    <col min="10502" max="10502" width="8.42578125" style="301" customWidth="1"/>
    <col min="10503" max="10503" width="12.5703125" style="301" customWidth="1"/>
    <col min="10504" max="10504" width="9.85546875" style="301" customWidth="1"/>
    <col min="10505" max="10505" width="12.28515625" style="301" customWidth="1"/>
    <col min="10506" max="10752" width="9.140625" style="301"/>
    <col min="10753" max="10753" width="8.28515625" style="301" customWidth="1"/>
    <col min="10754" max="10754" width="28.140625" style="301" customWidth="1"/>
    <col min="10755" max="10755" width="70.42578125" style="301" customWidth="1"/>
    <col min="10756" max="10756" width="6.5703125" style="301" customWidth="1"/>
    <col min="10757" max="10757" width="5.42578125" style="301" customWidth="1"/>
    <col min="10758" max="10758" width="8.42578125" style="301" customWidth="1"/>
    <col min="10759" max="10759" width="12.5703125" style="301" customWidth="1"/>
    <col min="10760" max="10760" width="9.85546875" style="301" customWidth="1"/>
    <col min="10761" max="10761" width="12.28515625" style="301" customWidth="1"/>
    <col min="10762" max="11008" width="9.140625" style="301"/>
    <col min="11009" max="11009" width="8.28515625" style="301" customWidth="1"/>
    <col min="11010" max="11010" width="28.140625" style="301" customWidth="1"/>
    <col min="11011" max="11011" width="70.42578125" style="301" customWidth="1"/>
    <col min="11012" max="11012" width="6.5703125" style="301" customWidth="1"/>
    <col min="11013" max="11013" width="5.42578125" style="301" customWidth="1"/>
    <col min="11014" max="11014" width="8.42578125" style="301" customWidth="1"/>
    <col min="11015" max="11015" width="12.5703125" style="301" customWidth="1"/>
    <col min="11016" max="11016" width="9.85546875" style="301" customWidth="1"/>
    <col min="11017" max="11017" width="12.28515625" style="301" customWidth="1"/>
    <col min="11018" max="11264" width="9.140625" style="301"/>
    <col min="11265" max="11265" width="8.28515625" style="301" customWidth="1"/>
    <col min="11266" max="11266" width="28.140625" style="301" customWidth="1"/>
    <col min="11267" max="11267" width="70.42578125" style="301" customWidth="1"/>
    <col min="11268" max="11268" width="6.5703125" style="301" customWidth="1"/>
    <col min="11269" max="11269" width="5.42578125" style="301" customWidth="1"/>
    <col min="11270" max="11270" width="8.42578125" style="301" customWidth="1"/>
    <col min="11271" max="11271" width="12.5703125" style="301" customWidth="1"/>
    <col min="11272" max="11272" width="9.85546875" style="301" customWidth="1"/>
    <col min="11273" max="11273" width="12.28515625" style="301" customWidth="1"/>
    <col min="11274" max="11520" width="9.140625" style="301"/>
    <col min="11521" max="11521" width="8.28515625" style="301" customWidth="1"/>
    <col min="11522" max="11522" width="28.140625" style="301" customWidth="1"/>
    <col min="11523" max="11523" width="70.42578125" style="301" customWidth="1"/>
    <col min="11524" max="11524" width="6.5703125" style="301" customWidth="1"/>
    <col min="11525" max="11525" width="5.42578125" style="301" customWidth="1"/>
    <col min="11526" max="11526" width="8.42578125" style="301" customWidth="1"/>
    <col min="11527" max="11527" width="12.5703125" style="301" customWidth="1"/>
    <col min="11528" max="11528" width="9.85546875" style="301" customWidth="1"/>
    <col min="11529" max="11529" width="12.28515625" style="301" customWidth="1"/>
    <col min="11530" max="11776" width="9.140625" style="301"/>
    <col min="11777" max="11777" width="8.28515625" style="301" customWidth="1"/>
    <col min="11778" max="11778" width="28.140625" style="301" customWidth="1"/>
    <col min="11779" max="11779" width="70.42578125" style="301" customWidth="1"/>
    <col min="11780" max="11780" width="6.5703125" style="301" customWidth="1"/>
    <col min="11781" max="11781" width="5.42578125" style="301" customWidth="1"/>
    <col min="11782" max="11782" width="8.42578125" style="301" customWidth="1"/>
    <col min="11783" max="11783" width="12.5703125" style="301" customWidth="1"/>
    <col min="11784" max="11784" width="9.85546875" style="301" customWidth="1"/>
    <col min="11785" max="11785" width="12.28515625" style="301" customWidth="1"/>
    <col min="11786" max="12032" width="9.140625" style="301"/>
    <col min="12033" max="12033" width="8.28515625" style="301" customWidth="1"/>
    <col min="12034" max="12034" width="28.140625" style="301" customWidth="1"/>
    <col min="12035" max="12035" width="70.42578125" style="301" customWidth="1"/>
    <col min="12036" max="12036" width="6.5703125" style="301" customWidth="1"/>
    <col min="12037" max="12037" width="5.42578125" style="301" customWidth="1"/>
    <col min="12038" max="12038" width="8.42578125" style="301" customWidth="1"/>
    <col min="12039" max="12039" width="12.5703125" style="301" customWidth="1"/>
    <col min="12040" max="12040" width="9.85546875" style="301" customWidth="1"/>
    <col min="12041" max="12041" width="12.28515625" style="301" customWidth="1"/>
    <col min="12042" max="12288" width="9.140625" style="301"/>
    <col min="12289" max="12289" width="8.28515625" style="301" customWidth="1"/>
    <col min="12290" max="12290" width="28.140625" style="301" customWidth="1"/>
    <col min="12291" max="12291" width="70.42578125" style="301" customWidth="1"/>
    <col min="12292" max="12292" width="6.5703125" style="301" customWidth="1"/>
    <col min="12293" max="12293" width="5.42578125" style="301" customWidth="1"/>
    <col min="12294" max="12294" width="8.42578125" style="301" customWidth="1"/>
    <col min="12295" max="12295" width="12.5703125" style="301" customWidth="1"/>
    <col min="12296" max="12296" width="9.85546875" style="301" customWidth="1"/>
    <col min="12297" max="12297" width="12.28515625" style="301" customWidth="1"/>
    <col min="12298" max="12544" width="9.140625" style="301"/>
    <col min="12545" max="12545" width="8.28515625" style="301" customWidth="1"/>
    <col min="12546" max="12546" width="28.140625" style="301" customWidth="1"/>
    <col min="12547" max="12547" width="70.42578125" style="301" customWidth="1"/>
    <col min="12548" max="12548" width="6.5703125" style="301" customWidth="1"/>
    <col min="12549" max="12549" width="5.42578125" style="301" customWidth="1"/>
    <col min="12550" max="12550" width="8.42578125" style="301" customWidth="1"/>
    <col min="12551" max="12551" width="12.5703125" style="301" customWidth="1"/>
    <col min="12552" max="12552" width="9.85546875" style="301" customWidth="1"/>
    <col min="12553" max="12553" width="12.28515625" style="301" customWidth="1"/>
    <col min="12554" max="12800" width="9.140625" style="301"/>
    <col min="12801" max="12801" width="8.28515625" style="301" customWidth="1"/>
    <col min="12802" max="12802" width="28.140625" style="301" customWidth="1"/>
    <col min="12803" max="12803" width="70.42578125" style="301" customWidth="1"/>
    <col min="12804" max="12804" width="6.5703125" style="301" customWidth="1"/>
    <col min="12805" max="12805" width="5.42578125" style="301" customWidth="1"/>
    <col min="12806" max="12806" width="8.42578125" style="301" customWidth="1"/>
    <col min="12807" max="12807" width="12.5703125" style="301" customWidth="1"/>
    <col min="12808" max="12808" width="9.85546875" style="301" customWidth="1"/>
    <col min="12809" max="12809" width="12.28515625" style="301" customWidth="1"/>
    <col min="12810" max="13056" width="9.140625" style="301"/>
    <col min="13057" max="13057" width="8.28515625" style="301" customWidth="1"/>
    <col min="13058" max="13058" width="28.140625" style="301" customWidth="1"/>
    <col min="13059" max="13059" width="70.42578125" style="301" customWidth="1"/>
    <col min="13060" max="13060" width="6.5703125" style="301" customWidth="1"/>
    <col min="13061" max="13061" width="5.42578125" style="301" customWidth="1"/>
    <col min="13062" max="13062" width="8.42578125" style="301" customWidth="1"/>
    <col min="13063" max="13063" width="12.5703125" style="301" customWidth="1"/>
    <col min="13064" max="13064" width="9.85546875" style="301" customWidth="1"/>
    <col min="13065" max="13065" width="12.28515625" style="301" customWidth="1"/>
    <col min="13066" max="13312" width="9.140625" style="301"/>
    <col min="13313" max="13313" width="8.28515625" style="301" customWidth="1"/>
    <col min="13314" max="13314" width="28.140625" style="301" customWidth="1"/>
    <col min="13315" max="13315" width="70.42578125" style="301" customWidth="1"/>
    <col min="13316" max="13316" width="6.5703125" style="301" customWidth="1"/>
    <col min="13317" max="13317" width="5.42578125" style="301" customWidth="1"/>
    <col min="13318" max="13318" width="8.42578125" style="301" customWidth="1"/>
    <col min="13319" max="13319" width="12.5703125" style="301" customWidth="1"/>
    <col min="13320" max="13320" width="9.85546875" style="301" customWidth="1"/>
    <col min="13321" max="13321" width="12.28515625" style="301" customWidth="1"/>
    <col min="13322" max="13568" width="9.140625" style="301"/>
    <col min="13569" max="13569" width="8.28515625" style="301" customWidth="1"/>
    <col min="13570" max="13570" width="28.140625" style="301" customWidth="1"/>
    <col min="13571" max="13571" width="70.42578125" style="301" customWidth="1"/>
    <col min="13572" max="13572" width="6.5703125" style="301" customWidth="1"/>
    <col min="13573" max="13573" width="5.42578125" style="301" customWidth="1"/>
    <col min="13574" max="13574" width="8.42578125" style="301" customWidth="1"/>
    <col min="13575" max="13575" width="12.5703125" style="301" customWidth="1"/>
    <col min="13576" max="13576" width="9.85546875" style="301" customWidth="1"/>
    <col min="13577" max="13577" width="12.28515625" style="301" customWidth="1"/>
    <col min="13578" max="13824" width="9.140625" style="301"/>
    <col min="13825" max="13825" width="8.28515625" style="301" customWidth="1"/>
    <col min="13826" max="13826" width="28.140625" style="301" customWidth="1"/>
    <col min="13827" max="13827" width="70.42578125" style="301" customWidth="1"/>
    <col min="13828" max="13828" width="6.5703125" style="301" customWidth="1"/>
    <col min="13829" max="13829" width="5.42578125" style="301" customWidth="1"/>
    <col min="13830" max="13830" width="8.42578125" style="301" customWidth="1"/>
    <col min="13831" max="13831" width="12.5703125" style="301" customWidth="1"/>
    <col min="13832" max="13832" width="9.85546875" style="301" customWidth="1"/>
    <col min="13833" max="13833" width="12.28515625" style="301" customWidth="1"/>
    <col min="13834" max="14080" width="9.140625" style="301"/>
    <col min="14081" max="14081" width="8.28515625" style="301" customWidth="1"/>
    <col min="14082" max="14082" width="28.140625" style="301" customWidth="1"/>
    <col min="14083" max="14083" width="70.42578125" style="301" customWidth="1"/>
    <col min="14084" max="14084" width="6.5703125" style="301" customWidth="1"/>
    <col min="14085" max="14085" width="5.42578125" style="301" customWidth="1"/>
    <col min="14086" max="14086" width="8.42578125" style="301" customWidth="1"/>
    <col min="14087" max="14087" width="12.5703125" style="301" customWidth="1"/>
    <col min="14088" max="14088" width="9.85546875" style="301" customWidth="1"/>
    <col min="14089" max="14089" width="12.28515625" style="301" customWidth="1"/>
    <col min="14090" max="14336" width="9.140625" style="301"/>
    <col min="14337" max="14337" width="8.28515625" style="301" customWidth="1"/>
    <col min="14338" max="14338" width="28.140625" style="301" customWidth="1"/>
    <col min="14339" max="14339" width="70.42578125" style="301" customWidth="1"/>
    <col min="14340" max="14340" width="6.5703125" style="301" customWidth="1"/>
    <col min="14341" max="14341" width="5.42578125" style="301" customWidth="1"/>
    <col min="14342" max="14342" width="8.42578125" style="301" customWidth="1"/>
    <col min="14343" max="14343" width="12.5703125" style="301" customWidth="1"/>
    <col min="14344" max="14344" width="9.85546875" style="301" customWidth="1"/>
    <col min="14345" max="14345" width="12.28515625" style="301" customWidth="1"/>
    <col min="14346" max="14592" width="9.140625" style="301"/>
    <col min="14593" max="14593" width="8.28515625" style="301" customWidth="1"/>
    <col min="14594" max="14594" width="28.140625" style="301" customWidth="1"/>
    <col min="14595" max="14595" width="70.42578125" style="301" customWidth="1"/>
    <col min="14596" max="14596" width="6.5703125" style="301" customWidth="1"/>
    <col min="14597" max="14597" width="5.42578125" style="301" customWidth="1"/>
    <col min="14598" max="14598" width="8.42578125" style="301" customWidth="1"/>
    <col min="14599" max="14599" width="12.5703125" style="301" customWidth="1"/>
    <col min="14600" max="14600" width="9.85546875" style="301" customWidth="1"/>
    <col min="14601" max="14601" width="12.28515625" style="301" customWidth="1"/>
    <col min="14602" max="14848" width="9.140625" style="301"/>
    <col min="14849" max="14849" width="8.28515625" style="301" customWidth="1"/>
    <col min="14850" max="14850" width="28.140625" style="301" customWidth="1"/>
    <col min="14851" max="14851" width="70.42578125" style="301" customWidth="1"/>
    <col min="14852" max="14852" width="6.5703125" style="301" customWidth="1"/>
    <col min="14853" max="14853" width="5.42578125" style="301" customWidth="1"/>
    <col min="14854" max="14854" width="8.42578125" style="301" customWidth="1"/>
    <col min="14855" max="14855" width="12.5703125" style="301" customWidth="1"/>
    <col min="14856" max="14856" width="9.85546875" style="301" customWidth="1"/>
    <col min="14857" max="14857" width="12.28515625" style="301" customWidth="1"/>
    <col min="14858" max="15104" width="9.140625" style="301"/>
    <col min="15105" max="15105" width="8.28515625" style="301" customWidth="1"/>
    <col min="15106" max="15106" width="28.140625" style="301" customWidth="1"/>
    <col min="15107" max="15107" width="70.42578125" style="301" customWidth="1"/>
    <col min="15108" max="15108" width="6.5703125" style="301" customWidth="1"/>
    <col min="15109" max="15109" width="5.42578125" style="301" customWidth="1"/>
    <col min="15110" max="15110" width="8.42578125" style="301" customWidth="1"/>
    <col min="15111" max="15111" width="12.5703125" style="301" customWidth="1"/>
    <col min="15112" max="15112" width="9.85546875" style="301" customWidth="1"/>
    <col min="15113" max="15113" width="12.28515625" style="301" customWidth="1"/>
    <col min="15114" max="15360" width="9.140625" style="301"/>
    <col min="15361" max="15361" width="8.28515625" style="301" customWidth="1"/>
    <col min="15362" max="15362" width="28.140625" style="301" customWidth="1"/>
    <col min="15363" max="15363" width="70.42578125" style="301" customWidth="1"/>
    <col min="15364" max="15364" width="6.5703125" style="301" customWidth="1"/>
    <col min="15365" max="15365" width="5.42578125" style="301" customWidth="1"/>
    <col min="15366" max="15366" width="8.42578125" style="301" customWidth="1"/>
    <col min="15367" max="15367" width="12.5703125" style="301" customWidth="1"/>
    <col min="15368" max="15368" width="9.85546875" style="301" customWidth="1"/>
    <col min="15369" max="15369" width="12.28515625" style="301" customWidth="1"/>
    <col min="15370" max="15616" width="9.140625" style="301"/>
    <col min="15617" max="15617" width="8.28515625" style="301" customWidth="1"/>
    <col min="15618" max="15618" width="28.140625" style="301" customWidth="1"/>
    <col min="15619" max="15619" width="70.42578125" style="301" customWidth="1"/>
    <col min="15620" max="15620" width="6.5703125" style="301" customWidth="1"/>
    <col min="15621" max="15621" width="5.42578125" style="301" customWidth="1"/>
    <col min="15622" max="15622" width="8.42578125" style="301" customWidth="1"/>
    <col min="15623" max="15623" width="12.5703125" style="301" customWidth="1"/>
    <col min="15624" max="15624" width="9.85546875" style="301" customWidth="1"/>
    <col min="15625" max="15625" width="12.28515625" style="301" customWidth="1"/>
    <col min="15626" max="15872" width="9.140625" style="301"/>
    <col min="15873" max="15873" width="8.28515625" style="301" customWidth="1"/>
    <col min="15874" max="15874" width="28.140625" style="301" customWidth="1"/>
    <col min="15875" max="15875" width="70.42578125" style="301" customWidth="1"/>
    <col min="15876" max="15876" width="6.5703125" style="301" customWidth="1"/>
    <col min="15877" max="15877" width="5.42578125" style="301" customWidth="1"/>
    <col min="15878" max="15878" width="8.42578125" style="301" customWidth="1"/>
    <col min="15879" max="15879" width="12.5703125" style="301" customWidth="1"/>
    <col min="15880" max="15880" width="9.85546875" style="301" customWidth="1"/>
    <col min="15881" max="15881" width="12.28515625" style="301" customWidth="1"/>
    <col min="15882" max="16128" width="9.140625" style="301"/>
    <col min="16129" max="16129" width="8.28515625" style="301" customWidth="1"/>
    <col min="16130" max="16130" width="28.140625" style="301" customWidth="1"/>
    <col min="16131" max="16131" width="70.42578125" style="301" customWidth="1"/>
    <col min="16132" max="16132" width="6.5703125" style="301" customWidth="1"/>
    <col min="16133" max="16133" width="5.42578125" style="301" customWidth="1"/>
    <col min="16134" max="16134" width="8.42578125" style="301" customWidth="1"/>
    <col min="16135" max="16135" width="12.5703125" style="301" customWidth="1"/>
    <col min="16136" max="16136" width="9.85546875" style="301" customWidth="1"/>
    <col min="16137" max="16137" width="12.28515625" style="301" customWidth="1"/>
    <col min="16138" max="16384" width="9.140625" style="301"/>
  </cols>
  <sheetData>
    <row r="1" spans="1:9" s="318" customFormat="1" ht="27.75" customHeight="1">
      <c r="A1" s="317" t="s">
        <v>1420</v>
      </c>
      <c r="D1" s="317"/>
      <c r="E1" s="319"/>
      <c r="F1" s="319"/>
      <c r="G1" s="319"/>
      <c r="H1" s="320"/>
      <c r="I1" s="321"/>
    </row>
    <row r="2" spans="1:9" s="323" customFormat="1" ht="32.25" customHeight="1">
      <c r="A2" s="322" t="s">
        <v>1421</v>
      </c>
      <c r="B2" s="322"/>
      <c r="C2" s="322" t="s">
        <v>1422</v>
      </c>
      <c r="D2" s="322" t="s">
        <v>1423</v>
      </c>
      <c r="E2" s="322" t="s">
        <v>80</v>
      </c>
      <c r="F2" s="322" t="s">
        <v>1424</v>
      </c>
      <c r="G2" s="322" t="s">
        <v>1425</v>
      </c>
      <c r="H2" s="322" t="s">
        <v>1426</v>
      </c>
      <c r="I2" s="322" t="s">
        <v>1427</v>
      </c>
    </row>
    <row r="3" spans="1:9" s="323" customFormat="1" ht="103.5" customHeight="1">
      <c r="A3" s="324" t="s">
        <v>1428</v>
      </c>
      <c r="B3" s="325"/>
      <c r="C3" s="326" t="s">
        <v>1429</v>
      </c>
      <c r="D3" s="327" t="s">
        <v>1430</v>
      </c>
      <c r="E3" s="328">
        <v>54</v>
      </c>
      <c r="F3" s="548"/>
      <c r="G3" s="329">
        <f>E3*F3</f>
        <v>0</v>
      </c>
      <c r="H3" s="548"/>
      <c r="I3" s="329">
        <f t="shared" ref="I3:I9" si="0">E3*H3</f>
        <v>0</v>
      </c>
    </row>
    <row r="4" spans="1:9" s="323" customFormat="1" ht="103.5" customHeight="1">
      <c r="A4" s="324" t="s">
        <v>1431</v>
      </c>
      <c r="B4" s="330"/>
      <c r="C4" s="326" t="s">
        <v>1432</v>
      </c>
      <c r="D4" s="327" t="s">
        <v>1430</v>
      </c>
      <c r="E4" s="328">
        <v>16</v>
      </c>
      <c r="F4" s="548"/>
      <c r="G4" s="329">
        <f>E4*F4</f>
        <v>0</v>
      </c>
      <c r="H4" s="548"/>
      <c r="I4" s="329">
        <f t="shared" si="0"/>
        <v>0</v>
      </c>
    </row>
    <row r="5" spans="1:9" s="323" customFormat="1" ht="159" customHeight="1">
      <c r="A5" s="324" t="s">
        <v>1433</v>
      </c>
      <c r="B5" s="325"/>
      <c r="C5" s="326" t="s">
        <v>1434</v>
      </c>
      <c r="D5" s="327" t="s">
        <v>1430</v>
      </c>
      <c r="E5" s="328">
        <v>13</v>
      </c>
      <c r="F5" s="548"/>
      <c r="G5" s="329">
        <f>E5*F5</f>
        <v>0</v>
      </c>
      <c r="H5" s="548"/>
      <c r="I5" s="329">
        <f t="shared" si="0"/>
        <v>0</v>
      </c>
    </row>
    <row r="6" spans="1:9" s="323" customFormat="1" ht="97.5" customHeight="1">
      <c r="A6" s="324" t="s">
        <v>52</v>
      </c>
      <c r="B6" s="330"/>
      <c r="C6" s="326" t="s">
        <v>1435</v>
      </c>
      <c r="D6" s="331" t="s">
        <v>1430</v>
      </c>
      <c r="E6" s="328">
        <v>5</v>
      </c>
      <c r="F6" s="548"/>
      <c r="G6" s="329">
        <f>E6*F6</f>
        <v>0</v>
      </c>
      <c r="H6" s="548"/>
      <c r="I6" s="329">
        <f t="shared" si="0"/>
        <v>0</v>
      </c>
    </row>
    <row r="7" spans="1:9" s="323" customFormat="1" ht="66.75" customHeight="1">
      <c r="A7" s="332" t="s">
        <v>1436</v>
      </c>
      <c r="B7" s="330"/>
      <c r="C7" s="326" t="s">
        <v>1437</v>
      </c>
      <c r="D7" s="331" t="s">
        <v>1430</v>
      </c>
      <c r="E7" s="328">
        <v>12</v>
      </c>
      <c r="F7" s="548"/>
      <c r="G7" s="329">
        <f>E7*F7</f>
        <v>0</v>
      </c>
      <c r="H7" s="548"/>
      <c r="I7" s="329">
        <f t="shared" si="0"/>
        <v>0</v>
      </c>
    </row>
    <row r="8" spans="1:9" ht="20.100000000000001" customHeight="1">
      <c r="C8" s="333" t="s">
        <v>1438</v>
      </c>
      <c r="D8" s="331" t="s">
        <v>1439</v>
      </c>
      <c r="E8" s="331">
        <v>48</v>
      </c>
      <c r="F8" s="329"/>
      <c r="G8" s="329"/>
      <c r="H8" s="549"/>
      <c r="I8" s="334">
        <f t="shared" si="0"/>
        <v>0</v>
      </c>
    </row>
    <row r="9" spans="1:9" ht="20.100000000000001" customHeight="1">
      <c r="C9" s="333" t="s">
        <v>1440</v>
      </c>
      <c r="D9" s="331" t="s">
        <v>1430</v>
      </c>
      <c r="E9" s="331">
        <v>1</v>
      </c>
      <c r="F9" s="301"/>
      <c r="G9" s="301"/>
      <c r="H9" s="548"/>
      <c r="I9" s="329">
        <f t="shared" si="0"/>
        <v>0</v>
      </c>
    </row>
    <row r="10" spans="1:9" ht="20.100000000000001" customHeight="1">
      <c r="C10" s="335" t="s">
        <v>1441</v>
      </c>
      <c r="D10" s="336"/>
      <c r="E10" s="337"/>
      <c r="F10" s="338"/>
      <c r="G10" s="338">
        <f>SUM(G3:G9)</f>
        <v>0</v>
      </c>
      <c r="H10" s="339"/>
      <c r="I10" s="338">
        <f>SUM(I3:I9)</f>
        <v>0</v>
      </c>
    </row>
    <row r="11" spans="1:9">
      <c r="C11" s="318"/>
      <c r="D11" s="318"/>
      <c r="E11" s="319"/>
      <c r="F11" s="319"/>
      <c r="G11" s="319"/>
      <c r="H11" s="319"/>
      <c r="I11" s="319"/>
    </row>
    <row r="12" spans="1:9">
      <c r="C12" s="318"/>
      <c r="D12" s="318"/>
      <c r="E12" s="319"/>
      <c r="F12" s="319"/>
      <c r="G12" s="319"/>
      <c r="H12" s="319"/>
      <c r="I12" s="319"/>
    </row>
    <row r="13" spans="1:9">
      <c r="C13" s="318"/>
      <c r="D13" s="318"/>
      <c r="E13" s="319"/>
      <c r="F13" s="319"/>
      <c r="G13" s="319"/>
      <c r="H13" s="319"/>
      <c r="I13" s="319"/>
    </row>
    <row r="14" spans="1:9">
      <c r="C14" s="318"/>
      <c r="D14" s="318"/>
      <c r="E14" s="319"/>
      <c r="F14" s="319"/>
      <c r="G14" s="319"/>
      <c r="H14" s="319"/>
      <c r="I14" s="319"/>
    </row>
    <row r="15" spans="1:9">
      <c r="C15" s="318"/>
      <c r="D15" s="318"/>
      <c r="E15" s="319"/>
      <c r="F15" s="319"/>
      <c r="G15" s="319"/>
      <c r="H15" s="319"/>
      <c r="I15" s="319"/>
    </row>
    <row r="16" spans="1:9">
      <c r="C16" s="318"/>
      <c r="D16" s="318"/>
      <c r="E16" s="319"/>
      <c r="F16" s="319"/>
      <c r="G16" s="319"/>
      <c r="H16" s="319"/>
      <c r="I16" s="319"/>
    </row>
    <row r="17" spans="3:9">
      <c r="C17" s="318"/>
      <c r="D17" s="318"/>
      <c r="E17" s="319"/>
      <c r="F17" s="319"/>
      <c r="G17" s="319"/>
      <c r="H17" s="319"/>
      <c r="I17" s="319"/>
    </row>
    <row r="18" spans="3:9">
      <c r="C18" s="318"/>
      <c r="D18" s="318"/>
      <c r="E18" s="319"/>
      <c r="F18" s="319"/>
      <c r="G18" s="319"/>
      <c r="H18" s="319"/>
      <c r="I18" s="319"/>
    </row>
    <row r="19" spans="3:9">
      <c r="C19" s="318"/>
      <c r="D19" s="318"/>
      <c r="E19" s="319"/>
      <c r="F19" s="319"/>
      <c r="G19" s="319"/>
      <c r="H19" s="319"/>
      <c r="I19" s="319"/>
    </row>
    <row r="20" spans="3:9">
      <c r="C20" s="318"/>
      <c r="D20" s="318"/>
      <c r="E20" s="319"/>
      <c r="F20" s="319"/>
      <c r="G20" s="319"/>
      <c r="H20" s="319"/>
      <c r="I20" s="319"/>
    </row>
    <row r="21" spans="3:9">
      <c r="C21" s="318"/>
      <c r="D21" s="318"/>
      <c r="E21" s="319"/>
      <c r="F21" s="319"/>
      <c r="G21" s="319"/>
      <c r="H21" s="319"/>
      <c r="I21" s="319"/>
    </row>
    <row r="22" spans="3:9">
      <c r="C22" s="318"/>
      <c r="D22" s="318"/>
      <c r="E22" s="319"/>
      <c r="F22" s="319"/>
      <c r="G22" s="319"/>
      <c r="H22" s="319"/>
      <c r="I22" s="319"/>
    </row>
    <row r="23" spans="3:9">
      <c r="C23" s="318"/>
      <c r="D23" s="318"/>
      <c r="E23" s="319"/>
      <c r="F23" s="319"/>
      <c r="G23" s="319"/>
      <c r="H23" s="319"/>
      <c r="I23" s="319"/>
    </row>
    <row r="24" spans="3:9">
      <c r="C24" s="318"/>
      <c r="D24" s="318"/>
      <c r="E24" s="319"/>
      <c r="F24" s="319"/>
      <c r="G24" s="319"/>
      <c r="H24" s="319"/>
      <c r="I24" s="319"/>
    </row>
    <row r="25" spans="3:9">
      <c r="C25" s="318"/>
      <c r="D25" s="318"/>
      <c r="E25" s="319"/>
      <c r="F25" s="319"/>
      <c r="G25" s="319"/>
      <c r="H25" s="319"/>
      <c r="I25" s="319"/>
    </row>
    <row r="26" spans="3:9">
      <c r="C26" s="318"/>
      <c r="D26" s="318"/>
      <c r="E26" s="319"/>
      <c r="F26" s="319"/>
      <c r="G26" s="319"/>
      <c r="H26" s="319"/>
      <c r="I26" s="319"/>
    </row>
    <row r="27" spans="3:9">
      <c r="C27" s="318"/>
      <c r="D27" s="318"/>
      <c r="E27" s="319"/>
      <c r="F27" s="319"/>
      <c r="G27" s="319"/>
      <c r="H27" s="319"/>
      <c r="I27" s="319"/>
    </row>
    <row r="28" spans="3:9">
      <c r="C28" s="318"/>
      <c r="D28" s="318"/>
      <c r="E28" s="319"/>
      <c r="F28" s="319"/>
      <c r="G28" s="319"/>
      <c r="H28" s="319"/>
      <c r="I28" s="319"/>
    </row>
    <row r="29" spans="3:9">
      <c r="C29" s="318"/>
      <c r="D29" s="318"/>
      <c r="E29" s="319"/>
      <c r="F29" s="319"/>
      <c r="G29" s="319"/>
      <c r="H29" s="319"/>
      <c r="I29" s="319"/>
    </row>
  </sheetData>
  <sheetProtection algorithmName="SHA-512" hashValue="OnIWPnKK+Vb7NftdfEhd2+7Ir55jFxSRS9VURDDRIqSRDr9Z6WdGm5s8m7XChuA5z5QpzLYSSPkOgHuDZ3YJGQ==" saltValue="Fpg6HoSAoAQLiSEu6y5L7g==" spinCount="100000" sheet="1" objects="1" scenarios="1" formatColumns="0"/>
  <pageMargins left="0.7" right="0.7" top="0.78740157499999996" bottom="0.78740157499999996" header="0.3" footer="0.3"/>
  <pageSetup paperSize="9" scale="7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47</vt:i4>
      </vt:variant>
    </vt:vector>
  </HeadingPairs>
  <TitlesOfParts>
    <vt:vector size="73" baseType="lpstr">
      <vt:lpstr>Stavba</vt:lpstr>
      <vt:lpstr>SO01 KL</vt:lpstr>
      <vt:lpstr>SO01 Rek</vt:lpstr>
      <vt:lpstr>SO01 Pol</vt:lpstr>
      <vt:lpstr>SO02 KL</vt:lpstr>
      <vt:lpstr>SO02 Rek</vt:lpstr>
      <vt:lpstr>SO02 Pol</vt:lpstr>
      <vt:lpstr>SO02 M21 Rek. Elektroinstalace</vt:lpstr>
      <vt:lpstr>SO02 M21 Svítidla</vt:lpstr>
      <vt:lpstr>SO02 M21 Elektromontáže</vt:lpstr>
      <vt:lpstr>SO02 M21 Rozvaděče</vt:lpstr>
      <vt:lpstr>SO02 M21 Hromosvod</vt:lpstr>
      <vt:lpstr>SO02 M22 EPS</vt:lpstr>
      <vt:lpstr>IO03 KL</vt:lpstr>
      <vt:lpstr>IO03 Rek</vt:lpstr>
      <vt:lpstr>IO03 Pol</vt:lpstr>
      <vt:lpstr>SO04 KL</vt:lpstr>
      <vt:lpstr>SO04 Rek</vt:lpstr>
      <vt:lpstr>SO04 Pol</vt:lpstr>
      <vt:lpstr>SO04 M21 Rek. elektroinstalace</vt:lpstr>
      <vt:lpstr>SO02 M21 Svítidla a elektroinst</vt:lpstr>
      <vt:lpstr>SO04 M21 Rozvaděče a hromosvod</vt:lpstr>
      <vt:lpstr>IO05 KL</vt:lpstr>
      <vt:lpstr>IO05 Rek</vt:lpstr>
      <vt:lpstr>IO05 Pol</vt:lpstr>
      <vt:lpstr>ONS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'IO03 Pol'!Názvy_tisku</vt:lpstr>
      <vt:lpstr>'IO03 Rek'!Názvy_tisku</vt:lpstr>
      <vt:lpstr>'IO05 Pol'!Názvy_tisku</vt:lpstr>
      <vt:lpstr>'IO05 Rek'!Názvy_tisku</vt:lpstr>
      <vt:lpstr>'SO01 Pol'!Názvy_tisku</vt:lpstr>
      <vt:lpstr>'SO01 Rek'!Názvy_tisku</vt:lpstr>
      <vt:lpstr>'SO02 Pol'!Názvy_tisku</vt:lpstr>
      <vt:lpstr>'SO02 Rek'!Názvy_tisku</vt:lpstr>
      <vt:lpstr>'SO04 Pol'!Názvy_tisku</vt:lpstr>
      <vt:lpstr>'SO04 Rek'!Názvy_tisku</vt:lpstr>
      <vt:lpstr>Stavba!Objednatel</vt:lpstr>
      <vt:lpstr>Stavba!Objekt</vt:lpstr>
      <vt:lpstr>'IO03 KL'!Oblast_tisku</vt:lpstr>
      <vt:lpstr>'IO03 Pol'!Oblast_tisku</vt:lpstr>
      <vt:lpstr>'IO03 Rek'!Oblast_tisku</vt:lpstr>
      <vt:lpstr>'IO05 KL'!Oblast_tisku</vt:lpstr>
      <vt:lpstr>'IO05 Pol'!Oblast_tisku</vt:lpstr>
      <vt:lpstr>'IO05 Rek'!Oblast_tisku</vt:lpstr>
      <vt:lpstr>ONS!Oblast_tisku</vt:lpstr>
      <vt:lpstr>'SO01 KL'!Oblast_tisku</vt:lpstr>
      <vt:lpstr>'SO01 Pol'!Oblast_tisku</vt:lpstr>
      <vt:lpstr>'SO01 Rek'!Oblast_tisku</vt:lpstr>
      <vt:lpstr>'SO02 KL'!Oblast_tisku</vt:lpstr>
      <vt:lpstr>'SO02 Pol'!Oblast_tisku</vt:lpstr>
      <vt:lpstr>'SO02 Rek'!Oblast_tisku</vt:lpstr>
      <vt:lpstr>'SO04 KL'!Oblast_tisku</vt:lpstr>
      <vt:lpstr>'SO04 Pol'!Oblast_tisku</vt:lpstr>
      <vt:lpstr>'SO04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Vocásek</dc:creator>
  <cp:lastModifiedBy>Libuše Klareová</cp:lastModifiedBy>
  <dcterms:created xsi:type="dcterms:W3CDTF">2015-08-25T16:55:16Z</dcterms:created>
  <dcterms:modified xsi:type="dcterms:W3CDTF">2016-01-06T13:44:23Z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Name="Stavba"&gt;&lt;Controls /&gt;&lt;/Worksheet&gt;&lt;Worksheet Name="SO01 KL"&gt;&lt;Controls /&gt;&lt;/Worksheet&gt;&lt;Worksheet Name="SO01 Rek"&gt;&lt;Controls /&gt;&lt;/Worksheet&gt;&lt;Worksheet Name="SO01 Pol"&gt;&lt;Controls /&gt;&lt;/Worksheet&gt;&lt;Worksheet Name="</vt:lpwstr>
  </property>
  <property fmtid="{D5CDD505-2E9C-101B-9397-08002B2CF9AE}" pid="3" name="AddinCustomData0001">
    <vt:lpwstr>SO02 KL"&gt;&lt;Controls /&gt;&lt;/Worksheet&gt;&lt;Worksheet Name="SO02 Rek"&gt;&lt;Controls /&gt;&lt;/Worksheet&gt;&lt;Worksheet Name="SO02 Pol"&gt;&lt;Controls /&gt;&lt;/Worksheet&gt;&lt;Worksheet Name="SO02 M21 Rek. Elektroinstalace"&gt;&lt;Controls /&gt;&lt;/Worksheet&gt;&lt;Worksheet Name="SO02 M21 Svítidla"&gt;&lt;Controls /</vt:lpwstr>
  </property>
  <property fmtid="{D5CDD505-2E9C-101B-9397-08002B2CF9AE}" pid="4" name="AddinCustomData0002">
    <vt:lpwstr>&gt;&lt;/Worksheet&gt;&lt;Worksheet Name="SO02 M21 Elektromontáže"&gt;&lt;Controls /&gt;&lt;/Worksheet&gt;&lt;Worksheet Name="SO02 M21 Rozvaděče"&gt;&lt;Controls /&gt;&lt;/Worksheet&gt;&lt;Worksheet Name="SO02 M21 Hromosvod"&gt;&lt;Controls /&gt;&lt;/Worksheet&gt;&lt;Worksheet Name="SO02 M22 EPS"&gt;&lt;Controls /&gt;&lt;/Worksheet</vt:lpwstr>
  </property>
  <property fmtid="{D5CDD505-2E9C-101B-9397-08002B2CF9AE}" pid="5" name="AddinCustomData0003">
    <vt:lpwstr>&gt;&lt;Worksheet Name="IO03 KL"&gt;&lt;Controls /&gt;&lt;/Worksheet&gt;&lt;Worksheet Name="IO03 Rek"&gt;&lt;Controls /&gt;&lt;/Worksheet&gt;&lt;Worksheet Name="IO03 Pol"&gt;&lt;Controls /&gt;&lt;/Worksheet&gt;&lt;Worksheet Name="SO04 KL"&gt;&lt;Controls /&gt;&lt;/Worksheet&gt;&lt;Worksheet Name="SO04 Rek"&gt;&lt;Controls /&gt;&lt;/Worksheet&gt;&lt;</vt:lpwstr>
  </property>
  <property fmtid="{D5CDD505-2E9C-101B-9397-08002B2CF9AE}" pid="6" name="AddinCustomData0004">
    <vt:lpwstr>Worksheet Name="SO04 Pol"&gt;&lt;Controls /&gt;&lt;/Worksheet&gt;&lt;Worksheet Name="SO04 M21 Rek. elektroinstalace"&gt;&lt;Controls /&gt;&lt;/Worksheet&gt;&lt;Worksheet Name="SO02 M21 Svítidla a elektroinst"&gt;&lt;Controls /&gt;&lt;/Worksheet&gt;&lt;Worksheet Name="SO04 M21 Rozvaděče a hromosvod"&gt;&lt;Controls</vt:lpwstr>
  </property>
  <property fmtid="{D5CDD505-2E9C-101B-9397-08002B2CF9AE}" pid="7" name="AddinCustomData0005">
    <vt:lpwstr> /&gt;&lt;/Worksheet&gt;&lt;Worksheet Name="IO05 KL"&gt;&lt;Controls /&gt;&lt;/Worksheet&gt;&lt;Worksheet Name="IO05 Rek"&gt;&lt;Controls /&gt;&lt;/Worksheet&gt;&lt;Worksheet Name="IO05 Pol"&gt;&lt;Controls /&gt;&lt;/Worksheet&gt;&lt;Worksheet Name="ONS"&gt;&lt;Controls /&gt;&lt;/Worksheet&gt;&lt;/Worksheets&gt;&lt;/AddinData&gt;</vt:lpwstr>
  </property>
</Properties>
</file>