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Požadavky VZ a nabídkové cen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<sst xmlns="http://schemas.openxmlformats.org/spreadsheetml/2006/main" count="288" uniqueCount="201">
  <si>
    <t>A</t>
  </si>
  <si>
    <t>B</t>
  </si>
  <si>
    <t>C</t>
  </si>
  <si>
    <t>D</t>
  </si>
  <si>
    <t>E</t>
  </si>
  <si>
    <t>F</t>
  </si>
  <si>
    <t>G</t>
  </si>
  <si>
    <t xml:space="preserve">Požadavky na nakládání s odpady v roce 2015 a nabídkové ceny zájemce </t>
  </si>
  <si>
    <r>
      <t>Příloha č. 4</t>
    </r>
    <r>
      <rPr>
        <sz val="10"/>
        <rFont val="Arial"/>
        <family val="2"/>
      </rPr>
      <t xml:space="preserve"> k výzvě k podání nabídek</t>
    </r>
  </si>
  <si>
    <t>Popis služby</t>
  </si>
  <si>
    <t>sazba</t>
  </si>
  <si>
    <t>jednotka</t>
  </si>
  <si>
    <t>celkem bez DPH</t>
  </si>
  <si>
    <t>nádoby; velikost; frekvence svozu; sezónnost; vlastnictví;</t>
  </si>
  <si>
    <t>A.</t>
  </si>
  <si>
    <t>Směsný kom. odpad – občané</t>
  </si>
  <si>
    <t>Kč/os./rok</t>
  </si>
  <si>
    <t>osob</t>
  </si>
  <si>
    <t>celkem Kč bez DPH / rok</t>
  </si>
  <si>
    <t>Svoz 1x za 14 dnů vč.odstranění</t>
  </si>
  <si>
    <t>nádoby 110-240 litrů, pytle 50 – 120 l, 1x14, ve vlastnictví občanů</t>
  </si>
  <si>
    <t>--</t>
  </si>
  <si>
    <t>B.</t>
  </si>
  <si>
    <t>Směsný kom. odpad - ostatní</t>
  </si>
  <si>
    <r>
      <t xml:space="preserve">(ceny za pronájem nádob uvádět </t>
    </r>
    <r>
      <rPr>
        <b/>
        <sz val="10"/>
        <rFont val="Arial"/>
        <family val="2"/>
      </rPr>
      <t>buď</t>
    </r>
    <r>
      <rPr>
        <sz val="10"/>
        <rFont val="Arial"/>
        <family val="2"/>
      </rPr>
      <t xml:space="preserve"> v ř.19, ř.23, ř.25, ř.27 a ř.29 </t>
    </r>
    <r>
      <rPr>
        <b/>
        <sz val="10"/>
        <rFont val="Arial"/>
        <family val="2"/>
      </rPr>
      <t>nebo</t>
    </r>
    <r>
      <rPr>
        <sz val="10"/>
        <rFont val="Arial"/>
        <family val="2"/>
      </rPr>
      <t xml:space="preserve"> souhrnně sazbou za osobu za pronájem v ř.30)</t>
    </r>
  </si>
  <si>
    <t>Kč/ks/rok</t>
  </si>
  <si>
    <t>počet</t>
  </si>
  <si>
    <t>OÚ -svoz</t>
  </si>
  <si>
    <t>1 ks, 120 l, 1x14, vlastní zadavatele</t>
  </si>
  <si>
    <t>Základní škola -svoz</t>
  </si>
  <si>
    <t>7 ks, 110 l, 1x14, vlastní ZŠ</t>
  </si>
  <si>
    <t>Školní jídelna 24, ul. Školní -svoz</t>
  </si>
  <si>
    <t>2 ks, 240 l, 1x14, vlastní ŠJ</t>
  </si>
  <si>
    <t>1 ks, 110 l, 1x14, vlastní ŠJ</t>
  </si>
  <si>
    <t>Hřbitov – vnitřní stanoviště -svoz</t>
  </si>
  <si>
    <t xml:space="preserve">3 ks (1 kovový+2 plastový), 1100 l, 1x14, 1.10. – 31.5., vlastní </t>
  </si>
  <si>
    <t xml:space="preserve">3 ks (1 kovový+2 plastový), 1100 l, 1x7, 1.6. – 30.9., vlastní </t>
  </si>
  <si>
    <t>Hřbitov - venkovní stanoviště -svoz</t>
  </si>
  <si>
    <t>2 ks, 1100 l, 1x14 (cena za pronájem dodavatelem viz ř. 19)</t>
  </si>
  <si>
    <t>Hřbitov – venk. stan. - pronájem</t>
  </si>
  <si>
    <t>2 ks, 1100 l, pronájem dodavatelem k ř. 18</t>
  </si>
  <si>
    <t>Hřbitov – parkoviště – svoz</t>
  </si>
  <si>
    <t>1 ks, 5 m3, vlastní zadavatele, 6x ročně</t>
  </si>
  <si>
    <t>Za tunelem – svoz</t>
  </si>
  <si>
    <t>5 ks, 1100 l, 1x7,  vlastní zadavatele</t>
  </si>
  <si>
    <t>1 ks, 1100 l, 1x7, (cena za pronájem dodavatelem viz ř. 23)</t>
  </si>
  <si>
    <t>Za tunelem - pronájem</t>
  </si>
  <si>
    <t>1 ks, 1100 l, pronájem dodavatelem k ř. 22</t>
  </si>
  <si>
    <t xml:space="preserve">1 ks, 1100 l, 1x7, 1.6-30.9., (cena za pronájem viz ř. 25)  </t>
  </si>
  <si>
    <t>1 ks, 1100l, 1.6.-30.9., pronájem dodavatelem k ř. 24</t>
  </si>
  <si>
    <t>U hřiště -svoz</t>
  </si>
  <si>
    <t>2 ks, 1100 l, 1x14, 1.6 – 30.9., (cena za pronájem dodavatelem viz ř. 27)</t>
  </si>
  <si>
    <t>U hřiště – pronájem</t>
  </si>
  <si>
    <t>2 ks, 1100 l, 1.6.-30.9., pronájem dodavatelem k ř. 26</t>
  </si>
  <si>
    <t>Sběrný dvůr – kontejner 5m3 -svoz</t>
  </si>
  <si>
    <t>1 ks, 5 m3, 1x7, (cena za pronájem dodavatelem viz ř. 29)</t>
  </si>
  <si>
    <t>SD pronájem kontejneru 5 m3</t>
  </si>
  <si>
    <t>1 ks, 5 m3, pronájem dodavatelem k ř. 28</t>
  </si>
  <si>
    <t xml:space="preserve">Souhrnný pronájem nádob na SKO Kč/osoba/rok jen není-li výše uváděn v ř. 19, ř. 23, ř.25, ř. 27 a ř. 29 </t>
  </si>
  <si>
    <t>souhrnná sazba Kč bez DPH/osoba/rok (viz ř. 11 buňka C)</t>
  </si>
  <si>
    <t>C.</t>
  </si>
  <si>
    <t>Biologicky rozložitelný komunální odpad</t>
  </si>
  <si>
    <t>ks</t>
  </si>
  <si>
    <t>celkem Kč / rok</t>
  </si>
  <si>
    <t>7 stanovišť: 1x odb. u bytovek, 3x Sádky, 2x sb. dvůr, 1x ul.1. máje, 1x ul. Vášova, 1x u hřiště, 1x u ZŠ,</t>
  </si>
  <si>
    <t>10 ks, 1100 litrů, 38 svozů na výzvu/rok, vlastní zadavatele</t>
  </si>
  <si>
    <t>D.</t>
  </si>
  <si>
    <t xml:space="preserve">Nápojové kartony </t>
  </si>
  <si>
    <t xml:space="preserve">Nápojové kartony – u bytovek-svoz </t>
  </si>
  <si>
    <t xml:space="preserve">1 ks (kovový), 1100 l, 1x30, výpůjčka z EKOKOMu </t>
  </si>
  <si>
    <t>Nápojové kartony – SD – svoz</t>
  </si>
  <si>
    <t>1 ks, 1100 l, 1x30,  (cena za pronájem dodavatelem viz ř. 38)</t>
  </si>
  <si>
    <t>Nápojové kartony – SD – pronájem</t>
  </si>
  <si>
    <t>1 ks 1100 l, pronájem dodavatelem k ř. 37</t>
  </si>
  <si>
    <t>Nápojové kartony – u hřiště – svoz</t>
  </si>
  <si>
    <t>1 ks, 1100l, 1x30, 1.6-30.9. (cena za pronájem dodavatelem viz ř. 40)</t>
  </si>
  <si>
    <t>Nápojové kartony – u hřiště – pronájem</t>
  </si>
  <si>
    <t>1 ks, 1100l, 1.6-30.9., pronájem dodavatelem k ř. 39</t>
  </si>
  <si>
    <t>1 ks, 1100l, 1x30, (cena za pronájem dodavatelem viz ř. 42)</t>
  </si>
  <si>
    <t>1 ks, 1100l, pronájem dodavatelem k ř. 41</t>
  </si>
  <si>
    <t>E.</t>
  </si>
  <si>
    <t>Plastové obaly</t>
  </si>
  <si>
    <t>Svoz</t>
  </si>
  <si>
    <t>Pronájem kontejnerů z ř. 52, ř. 56,
ř. 61 a ř. 63</t>
  </si>
  <si>
    <r>
      <t xml:space="preserve">ceny za svoz (=vč. odstranění) a za pronájem </t>
    </r>
    <r>
      <rPr>
        <b/>
        <sz val="10"/>
        <rFont val="Arial"/>
        <family val="2"/>
      </rPr>
      <t>uvádět</t>
    </r>
    <r>
      <rPr>
        <sz val="10"/>
        <rFont val="Arial"/>
        <family val="2"/>
      </rPr>
      <t xml:space="preserve"> v ř. 49 až 63  </t>
    </r>
    <r>
      <rPr>
        <b/>
        <sz val="10"/>
        <rFont val="Arial"/>
        <family val="2"/>
      </rPr>
      <t>jen</t>
    </r>
    <r>
      <rPr>
        <sz val="10"/>
        <rFont val="Arial"/>
        <family val="2"/>
      </rPr>
      <t xml:space="preserve"> když cena není nabídnuta sazbou za osobu v ř. 45 a ř. 46</t>
    </r>
  </si>
  <si>
    <t>Plast – odbočka u bytovek – svoz</t>
  </si>
  <si>
    <t>3 ks, 1100 l, 1x14, 1.10.-31.3.,  výpůjčka z EKOKOMu</t>
  </si>
  <si>
    <t>plast – odbočka u bytovek – svoz</t>
  </si>
  <si>
    <t>3 ks, 1100 l, 1x7, 1.4.-30.9.,  výpůjčka z EKOKOMu</t>
  </si>
  <si>
    <t>Plast – za tunelem – svoz</t>
  </si>
  <si>
    <t>3 ks, 1100 l, 1x14, (cena za pronájem viz ř. 52 )</t>
  </si>
  <si>
    <t>Plast – za tunelem – pronájem</t>
  </si>
  <si>
    <t>3 ks, 1100 l, pronájem dodavatelem k ř. 51</t>
  </si>
  <si>
    <t>Plast – sběrný dvůr – svoz</t>
  </si>
  <si>
    <t>3 ks, 1100 l, 1x7, vlastní</t>
  </si>
  <si>
    <t>2 ks, 1100 l, 1x7, výpůjčka z EKOKOMu</t>
  </si>
  <si>
    <t>2 ks, 1100 l, 1x7, (cena za pronájem viz ř. 56)</t>
  </si>
  <si>
    <t xml:space="preserve">Plast – sběrný dvůr – pronájem </t>
  </si>
  <si>
    <t>2 ks, 1100 l, pronájem dodavatelem k ř. 55</t>
  </si>
  <si>
    <t>Plast – hřbitov venk. stan. – svoz</t>
  </si>
  <si>
    <t>1 ks, 1100 l, 1x14, (cena za pronájem viz ř. 58)</t>
  </si>
  <si>
    <t>Plast – hřbitov venk. stanoviště – pronájem</t>
  </si>
  <si>
    <t>1 ks, 1100 l, pronájem dodavatelem k ř. 57</t>
  </si>
  <si>
    <t>Plast – u hřiště – svoz</t>
  </si>
  <si>
    <t xml:space="preserve">1 ks, 1100 l, 1x14, vlastní </t>
  </si>
  <si>
    <t>1 ks, 1100 l, 1x14, (cena za pronájem viz ř. 61)</t>
  </si>
  <si>
    <t>Plast – u hřiště – pronájem</t>
  </si>
  <si>
    <t>1 ks 1100 l, pronájem dodavatelem k ř. 60</t>
  </si>
  <si>
    <t>Plast – škola – svoz</t>
  </si>
  <si>
    <t>1 ks, 240 l, 1x14, (cena za pronájem viz ř. 63)</t>
  </si>
  <si>
    <t>Plast – škola – pronájem</t>
  </si>
  <si>
    <t>1 ks, 240 l, pronájem dodavatelem k ř. 62</t>
  </si>
  <si>
    <t>F.</t>
  </si>
  <si>
    <t>Skleněné obaly</t>
  </si>
  <si>
    <t>Svoz a odstranění</t>
  </si>
  <si>
    <t>Pronájem kontejnerů z ř. 74</t>
  </si>
  <si>
    <r>
      <t xml:space="preserve">ceny za svoz (=vč. odstranění) a za pronájem </t>
    </r>
    <r>
      <rPr>
        <b/>
        <sz val="10"/>
        <rFont val="Arial"/>
        <family val="2"/>
      </rPr>
      <t>uvádět</t>
    </r>
    <r>
      <rPr>
        <sz val="10"/>
        <rFont val="Arial"/>
        <family val="2"/>
      </rPr>
      <t xml:space="preserve"> v ř. 70 až 74 </t>
    </r>
    <r>
      <rPr>
        <b/>
        <sz val="10"/>
        <rFont val="Arial"/>
        <family val="2"/>
      </rPr>
      <t>jen</t>
    </r>
    <r>
      <rPr>
        <sz val="10"/>
        <rFont val="Arial"/>
        <family val="2"/>
      </rPr>
      <t xml:space="preserve"> když cena není nabídnuta sazbou za osobu v ř. 66 a ř. 67</t>
    </r>
  </si>
  <si>
    <t xml:space="preserve">U bytovek - svoz –  1,55 m3/rok;    -1x bílé, 1x barevné </t>
  </si>
  <si>
    <t>2 ks 1,55 m3, svoz 1 x 60, výpůjčka z EKOKOMu</t>
  </si>
  <si>
    <t xml:space="preserve">Sběrný dvůr - svoz –  1,55 m3/rok;   -2x bílé, 2x barevné </t>
  </si>
  <si>
    <t>4 ks 1,55 m3, svoz 1 x 60, výpůjčka z EKOKOMu</t>
  </si>
  <si>
    <t xml:space="preserve">U hřiště - svoz –  1,55 m3/rok;      -1x bílé, 1x barevné </t>
  </si>
  <si>
    <t>2 ks 1,55 m3, svoz 1 x 60, vlastní</t>
  </si>
  <si>
    <t xml:space="preserve">Za tunelem – svoz – 2,5 m3/rok;       - 1x bílé, 1x barevné </t>
  </si>
  <si>
    <t>2 ks 2,5 m3, svoz 1 x 60, (cena za pronájem viz ř. 73)</t>
  </si>
  <si>
    <t>Pronájem 1 kontejner/rok</t>
  </si>
  <si>
    <t>2 ks 2,5 m3, pronájem dodavatelem k ř. 73</t>
  </si>
  <si>
    <t>G.</t>
  </si>
  <si>
    <t>Papírové a lepenkové obaly</t>
  </si>
  <si>
    <t>Svoz a odstranění (využití)</t>
  </si>
  <si>
    <t>Pronájem kontejnerů z ř. 70 až 73</t>
  </si>
  <si>
    <r>
      <t xml:space="preserve">ceny za svoz (=vč. odstranění) a za pronájem </t>
    </r>
    <r>
      <rPr>
        <b/>
        <sz val="10"/>
        <rFont val="Arial"/>
        <family val="2"/>
      </rPr>
      <t>uvádět</t>
    </r>
    <r>
      <rPr>
        <sz val="10"/>
        <rFont val="Arial"/>
        <family val="2"/>
      </rPr>
      <t xml:space="preserve"> v ř.70 a 73 </t>
    </r>
    <r>
      <rPr>
        <b/>
        <sz val="10"/>
        <rFont val="Arial"/>
        <family val="2"/>
      </rPr>
      <t xml:space="preserve"> jen</t>
    </r>
    <r>
      <rPr>
        <sz val="10"/>
        <rFont val="Arial"/>
        <family val="2"/>
      </rPr>
      <t xml:space="preserve"> když cena není nabídka sazbou za osobu v ř.66 a ř.67</t>
    </r>
  </si>
  <si>
    <t>U bytovek – svoz</t>
  </si>
  <si>
    <t>3 ks, 1100 l, 1x7, výpůjčka z EKOKOMu</t>
  </si>
  <si>
    <t>Sběrný dvůr – svoz</t>
  </si>
  <si>
    <t>1 ks, 1100 l (kovový), 1x7, vlastní</t>
  </si>
  <si>
    <t>U hřiště – svoz</t>
  </si>
  <si>
    <t xml:space="preserve">1 ks, 1100 l, 1x7, vlastní </t>
  </si>
  <si>
    <t xml:space="preserve">1 ks, 1100 l, 1x7, (cena za pronájem viz ř. 85) </t>
  </si>
  <si>
    <t>Za tunelem – pronájem</t>
  </si>
  <si>
    <t>1 ks, 1100 l, pronájem dodavatelem k ř. 84</t>
  </si>
  <si>
    <t>Základní škola – svoz</t>
  </si>
  <si>
    <t>1 ks, 240 l, 1x14, (cena za pronájem viz ř. 87)</t>
  </si>
  <si>
    <t>Základní škola – pronájem</t>
  </si>
  <si>
    <t>1 ks, 240 l, pronájem dodavatelem k ř. 86</t>
  </si>
  <si>
    <t>H.</t>
  </si>
  <si>
    <t xml:space="preserve">Sběrný dvůr </t>
  </si>
  <si>
    <t>cena za m.j.</t>
  </si>
  <si>
    <t>m.j./rok</t>
  </si>
  <si>
    <t>Stavební suť - odstranění Kč/t</t>
  </si>
  <si>
    <t>vlastní kontejner zadavatele - vanový 7 m3</t>
  </si>
  <si>
    <t>Stavební suť – dopravné Kč/svoz</t>
  </si>
  <si>
    <t>dopravné za svoz, četnost 12 x ročně</t>
  </si>
  <si>
    <t>Objemný odpad - odstranění Kč/t</t>
  </si>
  <si>
    <t>kontejner dodavatele 9 m3, (cena za pronájem viz ř. 94)</t>
  </si>
  <si>
    <t>Objemný odpad –dopravné Kč/1 svoz</t>
  </si>
  <si>
    <t>dopravné; četnost 24 x ročně</t>
  </si>
  <si>
    <t>Objemný odpad - pronájem kontejneru</t>
  </si>
  <si>
    <r>
      <t>pronájem 1 ks kontejneru 9 m3, Kč bez DPH/rok</t>
    </r>
    <r>
      <rPr>
        <i/>
        <sz val="10"/>
        <rFont val="Arial"/>
        <family val="2"/>
      </rPr>
      <t xml:space="preserve">  - viz poznámka 7</t>
    </r>
  </si>
  <si>
    <t>Papír. a lepenk. obaly – výkup Kč/t</t>
  </si>
  <si>
    <t>kontejner dodavatele 13 m3, (cena za pronájem viz ř. 96)</t>
  </si>
  <si>
    <t>Papír. a lepenk. obaly – pronájem kontejneru</t>
  </si>
  <si>
    <r>
      <t xml:space="preserve">pronájem 1 ks kontejneru 13 m3, Kč bez DPH/rok- </t>
    </r>
    <r>
      <rPr>
        <i/>
        <sz val="10"/>
        <rFont val="Arial"/>
        <family val="2"/>
      </rPr>
      <t>viz poznámka 7</t>
    </r>
  </si>
  <si>
    <t>Papír. a lepenk. obaly – dopravné Kč/svoz</t>
  </si>
  <si>
    <t>dopravné; četnost 8 x ročně</t>
  </si>
  <si>
    <t>I.</t>
  </si>
  <si>
    <t>Nebezp. odpady a elektr. zaříz.</t>
  </si>
  <si>
    <t>Svoz a odstranění nebezpečných složek komunálního odpadu a el. zařízení</t>
  </si>
  <si>
    <t>svoz 2 x ročně, 2 hodiny</t>
  </si>
  <si>
    <t>J.</t>
  </si>
  <si>
    <t>Pneumatiky</t>
  </si>
  <si>
    <t>Pneumatiky – odstranění Kč/t</t>
  </si>
  <si>
    <t>Pneumatiky – doprava Kč / svoz</t>
  </si>
  <si>
    <t>dopravné za svoz, četnost 6 x ročně</t>
  </si>
  <si>
    <t>K.</t>
  </si>
  <si>
    <t>Evidence a ohlašování</t>
  </si>
  <si>
    <t>Vedení průběžné evidence o odpadech pro zadavatele veřejné zakázky a/nebo zpracování hlášení o produkci odpadů v rozsahu platných právních</t>
  </si>
  <si>
    <t>předpisů je zahrnuto v nabídkové ceně.</t>
  </si>
  <si>
    <t>L.</t>
  </si>
  <si>
    <t>Celkem Kč bez DPH za rok 2015</t>
  </si>
  <si>
    <t>Poznámky:</t>
  </si>
  <si>
    <t>1.</t>
  </si>
  <si>
    <t>Cenové údaje se v tabulce uvádějí v Kč bez DPH.</t>
  </si>
  <si>
    <t>2.</t>
  </si>
  <si>
    <r>
      <t>V elektronické formě tabulky (zájemce ji najde na webových stránkách obce v sekci Veřejné zakázky) jsou přístupné jen buňky se žlutým pozadím.</t>
    </r>
    <r>
      <rPr>
        <b/>
        <sz val="10"/>
        <rFont val="Arial"/>
        <family val="2"/>
      </rPr>
      <t xml:space="preserve"> </t>
    </r>
  </si>
  <si>
    <t>3.</t>
  </si>
  <si>
    <t>Množství odpadů uvedené ve sloupci E odpovídá skutečnosti roku 2013.</t>
  </si>
  <si>
    <t>4.</t>
  </si>
  <si>
    <t>Nabídková cena Kč bez DPH ve sloupci E se v elektronické formě tabulky spočítá automaticky dle zadaných vzorců.</t>
  </si>
  <si>
    <t>5.</t>
  </si>
  <si>
    <t xml:space="preserve">Ve sloupci G je uvedeno které svozové nádoby vlastní zadavatel nemou má výpůjčkou z EKOKOMu a které zadavatel požaduje pronajmout dodavatelem. </t>
  </si>
  <si>
    <t>6.</t>
  </si>
  <si>
    <t xml:space="preserve">Služby v části H. Sběrný dvůr a v části J. Pneumatiky  zadávané četností za rok se realizují dle potřeby na základě výzvy zadavatele </t>
  </si>
  <si>
    <t>a fakturují se po uskutečnění svozu).</t>
  </si>
  <si>
    <t>7.</t>
  </si>
  <si>
    <t xml:space="preserve">Velikost pronajímaných kontejnerů v části H. může být v nabídce dle možností uchazeče upravena s tím, že v kalkulaci celkového dopravného bude četnost </t>
  </si>
  <si>
    <t xml:space="preserve">svozů upravena tak, aby se v nabídkové ceně objevilo dopravné za stejný celkový objem svozů v m3 za rok. V Excelu se kalkulace provede automaticky.  </t>
  </si>
  <si>
    <t>V případě předložení nabídky se změněnou velikostí kontejneru proto tuto změněnou nabídnutou velikost kontejneru uveďte:</t>
  </si>
  <si>
    <t>nabídnuta jiná velikost kontejneru m3</t>
  </si>
  <si>
    <t>K řádkům 92 až 94 – objemný odpad</t>
  </si>
  <si>
    <t>K řádkům 95 až 97  – papírové a lepenkové obaly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</si>
</sst>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0.00"/>
    <numFmt numFmtId="168" formatCode="@"/>
    <numFmt numFmtId="169" formatCode="0.0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right"/>
      <protection/>
    </xf>
    <xf numFmtId="164" fontId="1" fillId="0" borderId="0" xfId="0" applyFont="1" applyAlignment="1" applyProtection="1">
      <alignment horizontal="right"/>
      <protection/>
    </xf>
    <xf numFmtId="164" fontId="0" fillId="0" borderId="0" xfId="0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0" fillId="0" borderId="2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1" fillId="0" borderId="1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/>
      <protection/>
    </xf>
    <xf numFmtId="164" fontId="0" fillId="0" borderId="0" xfId="0" applyFont="1" applyBorder="1" applyAlignment="1" applyProtection="1">
      <alignment wrapText="1"/>
      <protection/>
    </xf>
    <xf numFmtId="166" fontId="0" fillId="0" borderId="3" xfId="0" applyNumberFormat="1" applyBorder="1" applyAlignment="1" applyProtection="1">
      <alignment vertical="center"/>
      <protection/>
    </xf>
    <xf numFmtId="166" fontId="0" fillId="0" borderId="3" xfId="0" applyNumberFormat="1" applyFont="1" applyBorder="1" applyAlignment="1" applyProtection="1">
      <alignment horizontal="left" vertical="center"/>
      <protection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vertical="center"/>
      <protection/>
    </xf>
    <xf numFmtId="164" fontId="0" fillId="0" borderId="3" xfId="0" applyFont="1" applyBorder="1" applyAlignment="1" applyProtection="1">
      <alignment vertical="center" wrapText="1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0" borderId="1" xfId="0" applyBorder="1" applyAlignment="1" applyProtection="1">
      <alignment vertical="center"/>
      <protection/>
    </xf>
    <xf numFmtId="164" fontId="0" fillId="0" borderId="3" xfId="0" applyFont="1" applyBorder="1" applyAlignment="1" applyProtection="1">
      <alignment horizontal="left" wrapText="1"/>
      <protection/>
    </xf>
    <xf numFmtId="165" fontId="0" fillId="0" borderId="3" xfId="0" applyNumberFormat="1" applyFont="1" applyBorder="1" applyAlignment="1" applyProtection="1">
      <alignment horizontal="center" vertical="center"/>
      <protection/>
    </xf>
    <xf numFmtId="166" fontId="0" fillId="0" borderId="3" xfId="0" applyNumberFormat="1" applyFont="1" applyBorder="1" applyAlignment="1" applyProtection="1">
      <alignment horizontal="center" vertical="center"/>
      <protection/>
    </xf>
    <xf numFmtId="164" fontId="0" fillId="0" borderId="3" xfId="0" applyFont="1" applyBorder="1" applyAlignment="1" applyProtection="1">
      <alignment wrapText="1"/>
      <protection/>
    </xf>
    <xf numFmtId="165" fontId="0" fillId="2" borderId="3" xfId="0" applyNumberFormat="1" applyFill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/>
    </xf>
    <xf numFmtId="166" fontId="0" fillId="0" borderId="3" xfId="0" applyNumberForma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left" vertical="center"/>
      <protection/>
    </xf>
    <xf numFmtId="164" fontId="0" fillId="0" borderId="3" xfId="0" applyFont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wrapText="1"/>
      <protection/>
    </xf>
    <xf numFmtId="165" fontId="0" fillId="2" borderId="3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/>
      <protection/>
    </xf>
    <xf numFmtId="165" fontId="0" fillId="2" borderId="3" xfId="0" applyNumberForma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 vertical="center"/>
      <protection/>
    </xf>
    <xf numFmtId="165" fontId="0" fillId="0" borderId="3" xfId="0" applyNumberForma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/>
      <protection/>
    </xf>
    <xf numFmtId="165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 horizontal="center"/>
      <protection/>
    </xf>
    <xf numFmtId="164" fontId="0" fillId="0" borderId="5" xfId="0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left" vertical="center"/>
      <protection/>
    </xf>
    <xf numFmtId="167" fontId="0" fillId="0" borderId="3" xfId="0" applyNumberFormat="1" applyBorder="1" applyAlignment="1" applyProtection="1">
      <alignment horizontal="center"/>
      <protection/>
    </xf>
    <xf numFmtId="165" fontId="0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164" fontId="0" fillId="0" borderId="5" xfId="0" applyFont="1" applyBorder="1" applyAlignment="1" applyProtection="1">
      <alignment horizontal="center"/>
      <protection/>
    </xf>
    <xf numFmtId="166" fontId="1" fillId="0" borderId="5" xfId="0" applyNumberFormat="1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4" fontId="0" fillId="0" borderId="3" xfId="0" applyFont="1" applyBorder="1" applyAlignment="1" applyProtection="1">
      <alignment horizontal="center" wrapText="1"/>
      <protection/>
    </xf>
    <xf numFmtId="169" fontId="0" fillId="2" borderId="3" xfId="0" applyNumberFormat="1" applyFill="1" applyBorder="1" applyAlignment="1" applyProtection="1">
      <alignment horizontal="center"/>
      <protection locked="0"/>
    </xf>
    <xf numFmtId="167" fontId="0" fillId="0" borderId="3" xfId="0" applyNumberFormat="1" applyFont="1" applyFill="1" applyBorder="1" applyAlignment="1" applyProtection="1">
      <alignment horizontal="center" wrapText="1"/>
      <protection/>
    </xf>
    <xf numFmtId="167" fontId="0" fillId="0" borderId="3" xfId="0" applyNumberFormat="1" applyFill="1" applyBorder="1" applyAlignment="1" applyProtection="1">
      <alignment horizontal="center" vertical="center"/>
      <protection/>
    </xf>
    <xf numFmtId="169" fontId="0" fillId="2" borderId="3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86" zoomScaleNormal="86" zoomScaleSheetLayoutView="86" workbookViewId="0" topLeftCell="A1">
      <pane ySplit="65535" topLeftCell="A1" activePane="topLeft" state="split"/>
      <selection pane="topLeft" activeCell="D25" sqref="D25"/>
      <selection pane="bottomLeft" activeCell="A1" sqref="A1"/>
    </sheetView>
  </sheetViews>
  <sheetFormatPr defaultColWidth="9.140625" defaultRowHeight="8.25" customHeight="1"/>
  <cols>
    <col min="1" max="1" width="4.28125" style="1" customWidth="1"/>
    <col min="2" max="2" width="4.421875" style="1" customWidth="1"/>
    <col min="3" max="3" width="32.28125" style="1" customWidth="1"/>
    <col min="4" max="4" width="11.140625" style="1" customWidth="1"/>
    <col min="5" max="5" width="12.00390625" style="1" customWidth="1"/>
    <col min="6" max="6" width="23.140625" style="1" customWidth="1"/>
    <col min="7" max="7" width="56.421875" style="1" customWidth="1"/>
    <col min="8" max="8" width="15.140625" style="1" customWidth="1"/>
    <col min="9" max="9" width="16.140625" style="1" customWidth="1"/>
    <col min="10" max="10" width="50.7109375" style="1" customWidth="1"/>
    <col min="11" max="16384" width="9.00390625" style="1" customWidth="1"/>
  </cols>
  <sheetData>
    <row r="1" spans="1:7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 customHeight="1">
      <c r="A2" s="3"/>
      <c r="B2" s="3"/>
      <c r="G2" s="4"/>
    </row>
    <row r="3" spans="1:7" ht="14.25" customHeight="1">
      <c r="A3" s="5"/>
      <c r="B3" s="5"/>
      <c r="C3" s="6" t="s">
        <v>7</v>
      </c>
      <c r="G3" s="4" t="s">
        <v>8</v>
      </c>
    </row>
    <row r="4" spans="1:3" ht="14.25" customHeight="1">
      <c r="A4" s="5"/>
      <c r="B4" s="5"/>
      <c r="C4" s="7"/>
    </row>
    <row r="5" spans="1:7" ht="14.25" customHeight="1">
      <c r="A5" s="5"/>
      <c r="B5" s="5"/>
      <c r="C5" s="2" t="s">
        <v>9</v>
      </c>
      <c r="D5" s="8" t="s">
        <v>10</v>
      </c>
      <c r="E5" s="9" t="s">
        <v>11</v>
      </c>
      <c r="F5" s="9" t="s">
        <v>12</v>
      </c>
      <c r="G5" s="10" t="s">
        <v>13</v>
      </c>
    </row>
    <row r="6" spans="1:7" ht="9" customHeight="1">
      <c r="A6" s="5"/>
      <c r="B6" s="5"/>
      <c r="C6" s="6"/>
      <c r="D6" s="11"/>
      <c r="E6" s="11"/>
      <c r="F6" s="11"/>
      <c r="G6" s="11"/>
    </row>
    <row r="7" spans="1:10" ht="14.25" customHeight="1">
      <c r="A7" s="12">
        <v>7</v>
      </c>
      <c r="B7" s="13" t="s">
        <v>14</v>
      </c>
      <c r="C7" s="14" t="s">
        <v>15</v>
      </c>
      <c r="D7" s="15" t="s">
        <v>16</v>
      </c>
      <c r="E7" s="16" t="s">
        <v>17</v>
      </c>
      <c r="F7" s="16" t="s">
        <v>18</v>
      </c>
      <c r="G7" s="17"/>
      <c r="J7" s="18"/>
    </row>
    <row r="8" spans="1:7" ht="16.5" customHeight="1">
      <c r="A8" s="19">
        <v>8</v>
      </c>
      <c r="B8" s="12"/>
      <c r="C8" s="20" t="s">
        <v>19</v>
      </c>
      <c r="D8" s="21"/>
      <c r="E8" s="22">
        <v>1890</v>
      </c>
      <c r="F8" s="23">
        <f>D8*E8</f>
        <v>0</v>
      </c>
      <c r="G8" s="24" t="s">
        <v>20</v>
      </c>
    </row>
    <row r="9" spans="1:7" ht="14.25" customHeight="1">
      <c r="A9" s="12">
        <v>9</v>
      </c>
      <c r="B9" s="12"/>
      <c r="C9" s="14"/>
      <c r="D9" s="15" t="s">
        <v>21</v>
      </c>
      <c r="E9" s="16" t="s">
        <v>21</v>
      </c>
      <c r="F9" s="25" t="s">
        <v>21</v>
      </c>
      <c r="G9" s="17"/>
    </row>
    <row r="10" spans="1:7" ht="14.25" customHeight="1">
      <c r="A10" s="12">
        <v>10</v>
      </c>
      <c r="B10" s="13" t="s">
        <v>22</v>
      </c>
      <c r="C10" s="14" t="s">
        <v>23</v>
      </c>
      <c r="D10" s="15" t="s">
        <v>21</v>
      </c>
      <c r="E10" s="16" t="s">
        <v>21</v>
      </c>
      <c r="F10" s="25" t="s">
        <v>21</v>
      </c>
      <c r="G10" s="17"/>
    </row>
    <row r="11" spans="1:7" ht="51" customHeight="1">
      <c r="A11" s="19">
        <v>11</v>
      </c>
      <c r="B11" s="26"/>
      <c r="C11" s="27" t="s">
        <v>24</v>
      </c>
      <c r="D11" s="28" t="s">
        <v>25</v>
      </c>
      <c r="E11" s="29" t="s">
        <v>26</v>
      </c>
      <c r="F11" s="29" t="s">
        <v>18</v>
      </c>
      <c r="G11" s="17"/>
    </row>
    <row r="12" spans="1:7" ht="15.75" customHeight="1">
      <c r="A12" s="12">
        <v>12</v>
      </c>
      <c r="B12" s="12"/>
      <c r="C12" s="30" t="s">
        <v>27</v>
      </c>
      <c r="D12" s="31"/>
      <c r="E12" s="32">
        <v>1</v>
      </c>
      <c r="F12" s="33">
        <f>D12*E12</f>
        <v>0</v>
      </c>
      <c r="G12" s="30" t="s">
        <v>28</v>
      </c>
    </row>
    <row r="13" spans="1:7" ht="15.75" customHeight="1">
      <c r="A13" s="12">
        <v>13</v>
      </c>
      <c r="B13" s="12"/>
      <c r="C13" s="30" t="s">
        <v>29</v>
      </c>
      <c r="D13" s="31"/>
      <c r="E13" s="32">
        <v>7</v>
      </c>
      <c r="F13" s="33">
        <f>D13*E13</f>
        <v>0</v>
      </c>
      <c r="G13" s="30" t="s">
        <v>30</v>
      </c>
    </row>
    <row r="14" spans="1:7" ht="15.75" customHeight="1">
      <c r="A14" s="12">
        <v>14</v>
      </c>
      <c r="B14" s="12"/>
      <c r="C14" s="30" t="s">
        <v>31</v>
      </c>
      <c r="D14" s="31"/>
      <c r="E14" s="32">
        <v>2</v>
      </c>
      <c r="F14" s="33">
        <f>D14*E14</f>
        <v>0</v>
      </c>
      <c r="G14" s="30" t="s">
        <v>32</v>
      </c>
    </row>
    <row r="15" spans="1:7" ht="15.75" customHeight="1">
      <c r="A15" s="12">
        <v>15</v>
      </c>
      <c r="B15" s="12"/>
      <c r="C15" s="30" t="s">
        <v>31</v>
      </c>
      <c r="D15" s="31"/>
      <c r="E15" s="32">
        <v>1</v>
      </c>
      <c r="F15" s="33">
        <f>D15*E15</f>
        <v>0</v>
      </c>
      <c r="G15" s="30" t="s">
        <v>33</v>
      </c>
    </row>
    <row r="16" spans="1:7" ht="13.5" customHeight="1">
      <c r="A16" s="12">
        <v>16</v>
      </c>
      <c r="B16" s="12"/>
      <c r="C16" s="30" t="s">
        <v>34</v>
      </c>
      <c r="D16" s="31"/>
      <c r="E16" s="32">
        <v>3</v>
      </c>
      <c r="F16" s="33">
        <f>D16*E16</f>
        <v>0</v>
      </c>
      <c r="G16" s="30" t="s">
        <v>35</v>
      </c>
    </row>
    <row r="17" spans="1:7" ht="15.75" customHeight="1">
      <c r="A17" s="12">
        <v>17</v>
      </c>
      <c r="B17" s="12"/>
      <c r="C17" s="30" t="s">
        <v>34</v>
      </c>
      <c r="D17" s="31"/>
      <c r="E17" s="32">
        <v>3</v>
      </c>
      <c r="F17" s="33">
        <f>((D17*E17)/12)*4</f>
        <v>0</v>
      </c>
      <c r="G17" s="30" t="s">
        <v>36</v>
      </c>
    </row>
    <row r="18" spans="1:12" ht="14.25" customHeight="1">
      <c r="A18" s="12">
        <v>18</v>
      </c>
      <c r="B18" s="12"/>
      <c r="C18" s="30" t="s">
        <v>37</v>
      </c>
      <c r="D18" s="31"/>
      <c r="E18" s="32">
        <v>2</v>
      </c>
      <c r="F18" s="33">
        <f>D18*E18</f>
        <v>0</v>
      </c>
      <c r="G18" s="30" t="s">
        <v>38</v>
      </c>
      <c r="L18" s="34"/>
    </row>
    <row r="19" spans="1:7" ht="15.75" customHeight="1">
      <c r="A19" s="12">
        <v>19</v>
      </c>
      <c r="B19" s="12"/>
      <c r="C19" s="30" t="s">
        <v>39</v>
      </c>
      <c r="D19" s="31"/>
      <c r="E19" s="32">
        <v>2</v>
      </c>
      <c r="F19" s="33">
        <f>D19*E19</f>
        <v>0</v>
      </c>
      <c r="G19" s="30" t="s">
        <v>40</v>
      </c>
    </row>
    <row r="20" spans="1:10" ht="14.25" customHeight="1">
      <c r="A20" s="12">
        <v>20</v>
      </c>
      <c r="B20" s="12"/>
      <c r="C20" s="30" t="s">
        <v>41</v>
      </c>
      <c r="D20" s="31"/>
      <c r="E20" s="32">
        <v>6</v>
      </c>
      <c r="F20" s="33">
        <f>D20*E20</f>
        <v>0</v>
      </c>
      <c r="G20" s="35" t="s">
        <v>42</v>
      </c>
      <c r="J20" s="18"/>
    </row>
    <row r="21" spans="1:7" ht="15.75" customHeight="1">
      <c r="A21" s="12">
        <v>21</v>
      </c>
      <c r="B21" s="12"/>
      <c r="C21" s="30" t="s">
        <v>43</v>
      </c>
      <c r="D21" s="31"/>
      <c r="E21" s="32">
        <v>5</v>
      </c>
      <c r="F21" s="33">
        <f>D21*E21</f>
        <v>0</v>
      </c>
      <c r="G21" s="30" t="s">
        <v>44</v>
      </c>
    </row>
    <row r="22" spans="1:7" ht="15.75" customHeight="1">
      <c r="A22" s="12">
        <v>22</v>
      </c>
      <c r="B22" s="12"/>
      <c r="C22" s="30" t="s">
        <v>43</v>
      </c>
      <c r="D22" s="31"/>
      <c r="E22" s="32">
        <v>1</v>
      </c>
      <c r="F22" s="33">
        <f>D22*E22</f>
        <v>0</v>
      </c>
      <c r="G22" s="30" t="s">
        <v>45</v>
      </c>
    </row>
    <row r="23" spans="1:7" ht="15.75" customHeight="1">
      <c r="A23" s="12">
        <v>23</v>
      </c>
      <c r="B23" s="12"/>
      <c r="C23" s="30" t="s">
        <v>46</v>
      </c>
      <c r="D23" s="31"/>
      <c r="E23" s="32">
        <v>1</v>
      </c>
      <c r="F23" s="33">
        <f>D23*E23</f>
        <v>0</v>
      </c>
      <c r="G23" s="30" t="s">
        <v>47</v>
      </c>
    </row>
    <row r="24" spans="1:7" ht="15.75" customHeight="1">
      <c r="A24" s="12">
        <v>24</v>
      </c>
      <c r="B24" s="12"/>
      <c r="C24" s="30" t="s">
        <v>43</v>
      </c>
      <c r="D24" s="31"/>
      <c r="E24" s="32">
        <v>1</v>
      </c>
      <c r="F24" s="33">
        <f>D24*E24</f>
        <v>0</v>
      </c>
      <c r="G24" s="30" t="s">
        <v>48</v>
      </c>
    </row>
    <row r="25" spans="1:7" ht="15.75" customHeight="1">
      <c r="A25" s="12">
        <v>25</v>
      </c>
      <c r="B25" s="12"/>
      <c r="C25" s="30" t="s">
        <v>46</v>
      </c>
      <c r="D25" s="31"/>
      <c r="E25" s="32">
        <v>1</v>
      </c>
      <c r="F25" s="33">
        <f>D25*E25</f>
        <v>0</v>
      </c>
      <c r="G25" s="30" t="s">
        <v>49</v>
      </c>
    </row>
    <row r="26" spans="1:7" ht="30" customHeight="1">
      <c r="A26" s="19">
        <v>26</v>
      </c>
      <c r="B26" s="12"/>
      <c r="C26" s="36" t="s">
        <v>50</v>
      </c>
      <c r="D26" s="31"/>
      <c r="E26" s="29">
        <v>2</v>
      </c>
      <c r="F26" s="19">
        <f>D26*E26</f>
        <v>0</v>
      </c>
      <c r="G26" s="30" t="s">
        <v>51</v>
      </c>
    </row>
    <row r="27" spans="1:7" ht="15.75" customHeight="1">
      <c r="A27" s="12">
        <v>27</v>
      </c>
      <c r="B27" s="12"/>
      <c r="C27" s="30" t="s">
        <v>52</v>
      </c>
      <c r="D27" s="31"/>
      <c r="E27" s="32">
        <v>2</v>
      </c>
      <c r="F27" s="33">
        <f>((D27*E27)/12)*4</f>
        <v>0</v>
      </c>
      <c r="G27" s="30" t="s">
        <v>53</v>
      </c>
    </row>
    <row r="28" spans="1:7" ht="14.25" customHeight="1">
      <c r="A28" s="12">
        <v>28</v>
      </c>
      <c r="B28" s="12"/>
      <c r="C28" s="30" t="s">
        <v>54</v>
      </c>
      <c r="D28" s="31"/>
      <c r="E28" s="32">
        <v>1</v>
      </c>
      <c r="F28" s="33">
        <f>D28*E28</f>
        <v>0</v>
      </c>
      <c r="G28" s="30" t="s">
        <v>55</v>
      </c>
    </row>
    <row r="29" spans="1:7" ht="15.75" customHeight="1">
      <c r="A29" s="12">
        <v>29</v>
      </c>
      <c r="B29" s="12"/>
      <c r="C29" s="30" t="s">
        <v>56</v>
      </c>
      <c r="D29" s="31"/>
      <c r="E29" s="32">
        <v>1</v>
      </c>
      <c r="F29" s="33">
        <f>D29*E29</f>
        <v>0</v>
      </c>
      <c r="G29" s="30" t="s">
        <v>57</v>
      </c>
    </row>
    <row r="30" spans="1:7" ht="39" customHeight="1">
      <c r="A30" s="12">
        <v>30</v>
      </c>
      <c r="B30" s="12"/>
      <c r="C30" s="30" t="s">
        <v>58</v>
      </c>
      <c r="D30" s="31"/>
      <c r="E30" s="22">
        <v>1890</v>
      </c>
      <c r="F30" s="19">
        <f>D30*E30</f>
        <v>0</v>
      </c>
      <c r="G30" s="20" t="s">
        <v>59</v>
      </c>
    </row>
    <row r="31" spans="1:10" ht="14.25" customHeight="1">
      <c r="A31" s="12">
        <v>31</v>
      </c>
      <c r="B31" s="12"/>
      <c r="C31" s="30"/>
      <c r="D31" s="15" t="s">
        <v>21</v>
      </c>
      <c r="E31" s="16" t="s">
        <v>21</v>
      </c>
      <c r="F31" s="25" t="s">
        <v>21</v>
      </c>
      <c r="G31" s="30"/>
      <c r="J31" s="18"/>
    </row>
    <row r="32" spans="1:7" ht="27" customHeight="1">
      <c r="A32" s="19">
        <v>32</v>
      </c>
      <c r="B32" s="13" t="s">
        <v>60</v>
      </c>
      <c r="C32" s="37" t="s">
        <v>61</v>
      </c>
      <c r="D32" s="28" t="s">
        <v>25</v>
      </c>
      <c r="E32" s="29" t="s">
        <v>62</v>
      </c>
      <c r="F32" s="29" t="s">
        <v>63</v>
      </c>
      <c r="G32" s="17"/>
    </row>
    <row r="33" spans="1:10" ht="39" customHeight="1">
      <c r="A33" s="19">
        <v>33</v>
      </c>
      <c r="B33" s="12"/>
      <c r="C33" s="30" t="s">
        <v>64</v>
      </c>
      <c r="D33" s="38"/>
      <c r="E33" s="29">
        <v>10</v>
      </c>
      <c r="F33" s="19">
        <f>D33*E33</f>
        <v>0</v>
      </c>
      <c r="G33" s="20" t="s">
        <v>65</v>
      </c>
      <c r="J33" s="18"/>
    </row>
    <row r="34" spans="1:7" ht="14.25" customHeight="1">
      <c r="A34" s="12">
        <v>34</v>
      </c>
      <c r="B34" s="12"/>
      <c r="C34" s="17"/>
      <c r="D34" s="32" t="s">
        <v>21</v>
      </c>
      <c r="E34" s="32" t="s">
        <v>21</v>
      </c>
      <c r="F34" s="32" t="s">
        <v>21</v>
      </c>
      <c r="G34" s="17"/>
    </row>
    <row r="35" spans="1:7" ht="14.25" customHeight="1">
      <c r="A35" s="12">
        <v>35</v>
      </c>
      <c r="B35" s="13" t="s">
        <v>66</v>
      </c>
      <c r="C35" s="14" t="s">
        <v>67</v>
      </c>
      <c r="D35" s="15" t="s">
        <v>25</v>
      </c>
      <c r="E35" s="16" t="s">
        <v>62</v>
      </c>
      <c r="F35" s="16" t="s">
        <v>63</v>
      </c>
      <c r="G35" s="17"/>
    </row>
    <row r="36" spans="1:7" ht="15.75" customHeight="1">
      <c r="A36" s="12">
        <v>36</v>
      </c>
      <c r="B36" s="12"/>
      <c r="C36" s="30" t="s">
        <v>68</v>
      </c>
      <c r="D36" s="31"/>
      <c r="E36" s="39">
        <v>1</v>
      </c>
      <c r="F36" s="33">
        <f>D36*E36</f>
        <v>0</v>
      </c>
      <c r="G36" s="30" t="s">
        <v>69</v>
      </c>
    </row>
    <row r="37" spans="1:7" ht="15.75" customHeight="1">
      <c r="A37" s="12">
        <v>37</v>
      </c>
      <c r="B37" s="12"/>
      <c r="C37" s="30" t="s">
        <v>70</v>
      </c>
      <c r="D37" s="31"/>
      <c r="E37" s="39">
        <v>1</v>
      </c>
      <c r="F37" s="33">
        <f>D37*E37</f>
        <v>0</v>
      </c>
      <c r="G37" s="30" t="s">
        <v>71</v>
      </c>
    </row>
    <row r="38" spans="1:7" ht="15.75" customHeight="1">
      <c r="A38" s="12">
        <v>38</v>
      </c>
      <c r="B38" s="12"/>
      <c r="C38" s="30" t="s">
        <v>72</v>
      </c>
      <c r="D38" s="31"/>
      <c r="E38" s="39">
        <v>1</v>
      </c>
      <c r="F38" s="33">
        <f>D38*E38</f>
        <v>0</v>
      </c>
      <c r="G38" s="30" t="s">
        <v>73</v>
      </c>
    </row>
    <row r="39" spans="1:7" ht="15.75" customHeight="1">
      <c r="A39" s="12">
        <v>39</v>
      </c>
      <c r="B39" s="12"/>
      <c r="C39" s="30" t="s">
        <v>74</v>
      </c>
      <c r="D39" s="31"/>
      <c r="E39" s="39">
        <v>1</v>
      </c>
      <c r="F39" s="33">
        <f>D39*E39</f>
        <v>0</v>
      </c>
      <c r="G39" s="27" t="s">
        <v>75</v>
      </c>
    </row>
    <row r="40" spans="1:7" ht="15.75" customHeight="1">
      <c r="A40" s="12">
        <v>40</v>
      </c>
      <c r="B40" s="12"/>
      <c r="C40" s="30" t="s">
        <v>76</v>
      </c>
      <c r="D40" s="31"/>
      <c r="E40" s="39">
        <v>1</v>
      </c>
      <c r="F40" s="33">
        <f>D40*E40</f>
        <v>0</v>
      </c>
      <c r="G40" s="27" t="s">
        <v>77</v>
      </c>
    </row>
    <row r="41" spans="1:7" ht="15.75" customHeight="1">
      <c r="A41" s="12">
        <v>41</v>
      </c>
      <c r="B41" s="12"/>
      <c r="C41" s="30" t="s">
        <v>70</v>
      </c>
      <c r="D41" s="31"/>
      <c r="E41" s="39">
        <v>1</v>
      </c>
      <c r="F41" s="33">
        <f>D41*E41</f>
        <v>0</v>
      </c>
      <c r="G41" s="27" t="s">
        <v>78</v>
      </c>
    </row>
    <row r="42" spans="1:7" ht="15.75" customHeight="1">
      <c r="A42" s="12">
        <v>42</v>
      </c>
      <c r="B42" s="12"/>
      <c r="C42" s="30" t="s">
        <v>72</v>
      </c>
      <c r="D42" s="31"/>
      <c r="E42" s="39">
        <v>1</v>
      </c>
      <c r="F42" s="33">
        <f>D42*E42</f>
        <v>0</v>
      </c>
      <c r="G42" s="27" t="s">
        <v>79</v>
      </c>
    </row>
    <row r="43" spans="1:7" ht="14.25" customHeight="1">
      <c r="A43" s="12">
        <v>43</v>
      </c>
      <c r="B43" s="12"/>
      <c r="C43" s="30"/>
      <c r="D43" s="15" t="s">
        <v>21</v>
      </c>
      <c r="E43" s="39" t="s">
        <v>21</v>
      </c>
      <c r="F43" s="25" t="s">
        <v>21</v>
      </c>
      <c r="G43" s="30"/>
    </row>
    <row r="44" spans="1:7" ht="14.25" customHeight="1">
      <c r="A44" s="12">
        <v>44</v>
      </c>
      <c r="B44" s="13" t="s">
        <v>80</v>
      </c>
      <c r="C44" s="14" t="s">
        <v>81</v>
      </c>
      <c r="D44" s="32" t="s">
        <v>16</v>
      </c>
      <c r="E44" s="39" t="s">
        <v>17</v>
      </c>
      <c r="F44" s="25" t="s">
        <v>21</v>
      </c>
      <c r="G44" s="30"/>
    </row>
    <row r="45" spans="1:7" ht="15.75" customHeight="1">
      <c r="A45" s="12">
        <v>45</v>
      </c>
      <c r="B45" s="12"/>
      <c r="C45" s="30" t="s">
        <v>82</v>
      </c>
      <c r="D45" s="40"/>
      <c r="E45" s="22">
        <v>1890</v>
      </c>
      <c r="F45" s="33">
        <f>D45*E45</f>
        <v>0</v>
      </c>
      <c r="G45" s="30"/>
    </row>
    <row r="46" spans="1:7" ht="29.25" customHeight="1">
      <c r="A46" s="12">
        <v>46</v>
      </c>
      <c r="B46" s="12"/>
      <c r="C46" s="30" t="s">
        <v>83</v>
      </c>
      <c r="D46" s="40"/>
      <c r="E46" s="22">
        <v>1890</v>
      </c>
      <c r="F46" s="33">
        <f>D46*E46</f>
        <v>0</v>
      </c>
      <c r="G46" s="30"/>
    </row>
    <row r="47" spans="1:7" ht="14.25" customHeight="1">
      <c r="A47" s="12">
        <v>47</v>
      </c>
      <c r="B47" s="12"/>
      <c r="C47" s="30"/>
      <c r="D47" s="32" t="s">
        <v>21</v>
      </c>
      <c r="E47" s="39" t="s">
        <v>21</v>
      </c>
      <c r="F47" s="25" t="s">
        <v>21</v>
      </c>
      <c r="G47" s="30"/>
    </row>
    <row r="48" spans="1:7" ht="51" customHeight="1">
      <c r="A48" s="12">
        <v>48</v>
      </c>
      <c r="B48" s="26"/>
      <c r="C48" s="27" t="s">
        <v>84</v>
      </c>
      <c r="D48" s="28" t="s">
        <v>25</v>
      </c>
      <c r="E48" s="29" t="s">
        <v>62</v>
      </c>
      <c r="F48" s="29" t="s">
        <v>21</v>
      </c>
      <c r="G48" s="30"/>
    </row>
    <row r="49" spans="1:7" ht="15.75" customHeight="1">
      <c r="A49" s="12">
        <v>49</v>
      </c>
      <c r="B49" s="12"/>
      <c r="C49" s="30" t="s">
        <v>85</v>
      </c>
      <c r="D49" s="31"/>
      <c r="E49" s="39">
        <v>3</v>
      </c>
      <c r="F49" s="33">
        <f>D49*E49</f>
        <v>0</v>
      </c>
      <c r="G49" s="30" t="s">
        <v>86</v>
      </c>
    </row>
    <row r="50" spans="1:7" ht="15.75" customHeight="1">
      <c r="A50" s="12">
        <v>50</v>
      </c>
      <c r="B50" s="12"/>
      <c r="C50" s="30" t="s">
        <v>87</v>
      </c>
      <c r="D50" s="31"/>
      <c r="E50" s="39">
        <v>3</v>
      </c>
      <c r="F50" s="33">
        <f>D50*E50</f>
        <v>0</v>
      </c>
      <c r="G50" s="30" t="s">
        <v>88</v>
      </c>
    </row>
    <row r="51" spans="1:7" ht="15.75" customHeight="1">
      <c r="A51" s="12">
        <v>51</v>
      </c>
      <c r="B51" s="12"/>
      <c r="C51" s="30" t="s">
        <v>89</v>
      </c>
      <c r="D51" s="31"/>
      <c r="E51" s="39">
        <v>3</v>
      </c>
      <c r="F51" s="33">
        <f>D51*E51</f>
        <v>0</v>
      </c>
      <c r="G51" s="30" t="s">
        <v>90</v>
      </c>
    </row>
    <row r="52" spans="1:7" ht="15.75" customHeight="1">
      <c r="A52" s="12">
        <v>52</v>
      </c>
      <c r="B52" s="12"/>
      <c r="C52" s="30" t="s">
        <v>91</v>
      </c>
      <c r="D52" s="31"/>
      <c r="E52" s="39">
        <v>3</v>
      </c>
      <c r="F52" s="33">
        <f>D52*E52</f>
        <v>0</v>
      </c>
      <c r="G52" s="30" t="s">
        <v>92</v>
      </c>
    </row>
    <row r="53" spans="1:7" ht="15.75" customHeight="1">
      <c r="A53" s="12">
        <v>53</v>
      </c>
      <c r="B53" s="12"/>
      <c r="C53" s="30" t="s">
        <v>93</v>
      </c>
      <c r="D53" s="31"/>
      <c r="E53" s="39">
        <v>3</v>
      </c>
      <c r="F53" s="33">
        <f>D53*E53</f>
        <v>0</v>
      </c>
      <c r="G53" s="30" t="s">
        <v>94</v>
      </c>
    </row>
    <row r="54" spans="1:7" ht="15.75" customHeight="1">
      <c r="A54" s="12">
        <v>54</v>
      </c>
      <c r="B54" s="12"/>
      <c r="C54" s="30" t="s">
        <v>93</v>
      </c>
      <c r="D54" s="31"/>
      <c r="E54" s="39">
        <v>2</v>
      </c>
      <c r="F54" s="33">
        <f>D54*E54</f>
        <v>0</v>
      </c>
      <c r="G54" s="30" t="s">
        <v>95</v>
      </c>
    </row>
    <row r="55" spans="1:7" ht="15.75" customHeight="1">
      <c r="A55" s="12">
        <v>55</v>
      </c>
      <c r="B55" s="12"/>
      <c r="C55" s="30" t="s">
        <v>93</v>
      </c>
      <c r="D55" s="31"/>
      <c r="E55" s="39">
        <v>2</v>
      </c>
      <c r="F55" s="33">
        <f>D55*E55</f>
        <v>0</v>
      </c>
      <c r="G55" s="30" t="s">
        <v>96</v>
      </c>
    </row>
    <row r="56" spans="1:7" ht="15.75" customHeight="1">
      <c r="A56" s="12">
        <v>56</v>
      </c>
      <c r="B56" s="12"/>
      <c r="C56" s="30" t="s">
        <v>97</v>
      </c>
      <c r="D56" s="31"/>
      <c r="E56" s="39">
        <v>2</v>
      </c>
      <c r="F56" s="33">
        <f>D56*E56</f>
        <v>0</v>
      </c>
      <c r="G56" s="30" t="s">
        <v>98</v>
      </c>
    </row>
    <row r="57" spans="1:7" ht="15.75" customHeight="1">
      <c r="A57" s="12">
        <v>57</v>
      </c>
      <c r="B57" s="12"/>
      <c r="C57" s="30" t="s">
        <v>99</v>
      </c>
      <c r="D57" s="31"/>
      <c r="E57" s="39">
        <v>1</v>
      </c>
      <c r="F57" s="33">
        <f>D57*E57</f>
        <v>0</v>
      </c>
      <c r="G57" s="35" t="s">
        <v>100</v>
      </c>
    </row>
    <row r="58" spans="1:7" ht="27" customHeight="1">
      <c r="A58" s="12">
        <v>58</v>
      </c>
      <c r="B58" s="26"/>
      <c r="C58" s="27" t="s">
        <v>101</v>
      </c>
      <c r="D58" s="38"/>
      <c r="E58" s="22">
        <v>1</v>
      </c>
      <c r="F58" s="19">
        <f>D58*E58</f>
        <v>0</v>
      </c>
      <c r="G58" s="41" t="s">
        <v>102</v>
      </c>
    </row>
    <row r="59" spans="1:7" ht="15.75" customHeight="1">
      <c r="A59" s="12">
        <v>59</v>
      </c>
      <c r="B59" s="26"/>
      <c r="C59" s="30" t="s">
        <v>103</v>
      </c>
      <c r="D59" s="31"/>
      <c r="E59" s="39">
        <v>1</v>
      </c>
      <c r="F59" s="33">
        <f>D59*E59</f>
        <v>0</v>
      </c>
      <c r="G59" s="30" t="s">
        <v>104</v>
      </c>
    </row>
    <row r="60" spans="1:7" ht="15.75" customHeight="1">
      <c r="A60" s="12">
        <v>60</v>
      </c>
      <c r="B60" s="26"/>
      <c r="C60" s="30" t="s">
        <v>103</v>
      </c>
      <c r="D60" s="31"/>
      <c r="E60" s="39">
        <v>1</v>
      </c>
      <c r="F60" s="33">
        <f>D60*E60</f>
        <v>0</v>
      </c>
      <c r="G60" s="35" t="s">
        <v>105</v>
      </c>
    </row>
    <row r="61" spans="1:7" ht="15.75" customHeight="1">
      <c r="A61" s="12">
        <v>61</v>
      </c>
      <c r="B61" s="26"/>
      <c r="C61" s="30" t="s">
        <v>106</v>
      </c>
      <c r="D61" s="31"/>
      <c r="E61" s="39">
        <v>1</v>
      </c>
      <c r="F61" s="33">
        <f>D61*E61</f>
        <v>0</v>
      </c>
      <c r="G61" s="35" t="s">
        <v>107</v>
      </c>
    </row>
    <row r="62" spans="1:7" ht="15.75" customHeight="1">
      <c r="A62" s="12">
        <v>62</v>
      </c>
      <c r="B62" s="12"/>
      <c r="C62" s="30" t="s">
        <v>108</v>
      </c>
      <c r="D62" s="31"/>
      <c r="E62" s="39">
        <v>1</v>
      </c>
      <c r="F62" s="33">
        <f>D62*E62</f>
        <v>0</v>
      </c>
      <c r="G62" s="30" t="s">
        <v>109</v>
      </c>
    </row>
    <row r="63" spans="1:7" ht="15.75" customHeight="1">
      <c r="A63" s="12">
        <v>63</v>
      </c>
      <c r="B63" s="12"/>
      <c r="C63" s="30" t="s">
        <v>110</v>
      </c>
      <c r="D63" s="31"/>
      <c r="E63" s="39">
        <v>1</v>
      </c>
      <c r="F63" s="33">
        <f>D63*E63</f>
        <v>0</v>
      </c>
      <c r="G63" s="30" t="s">
        <v>111</v>
      </c>
    </row>
    <row r="64" spans="1:7" ht="14.25" customHeight="1">
      <c r="A64" s="12">
        <v>64</v>
      </c>
      <c r="B64" s="12"/>
      <c r="C64" s="30"/>
      <c r="D64" s="15" t="s">
        <v>21</v>
      </c>
      <c r="E64" s="39" t="s">
        <v>21</v>
      </c>
      <c r="F64" s="39" t="s">
        <v>21</v>
      </c>
      <c r="G64" s="30"/>
    </row>
    <row r="65" spans="1:7" ht="14.25" customHeight="1">
      <c r="A65" s="12">
        <v>65</v>
      </c>
      <c r="B65" s="13" t="s">
        <v>112</v>
      </c>
      <c r="C65" s="14" t="s">
        <v>113</v>
      </c>
      <c r="D65" s="32" t="s">
        <v>16</v>
      </c>
      <c r="E65" s="39" t="s">
        <v>17</v>
      </c>
      <c r="F65" s="25" t="s">
        <v>21</v>
      </c>
      <c r="G65" s="30"/>
    </row>
    <row r="66" spans="1:7" ht="15.75" customHeight="1">
      <c r="A66" s="12">
        <v>66</v>
      </c>
      <c r="B66" s="12"/>
      <c r="C66" s="30" t="s">
        <v>114</v>
      </c>
      <c r="D66" s="31"/>
      <c r="E66" s="22">
        <v>1890</v>
      </c>
      <c r="F66" s="33">
        <f>D66*E66</f>
        <v>0</v>
      </c>
      <c r="G66" s="30"/>
    </row>
    <row r="67" spans="1:7" ht="15.75" customHeight="1">
      <c r="A67" s="12">
        <v>67</v>
      </c>
      <c r="B67" s="12"/>
      <c r="C67" s="30" t="s">
        <v>115</v>
      </c>
      <c r="D67" s="31"/>
      <c r="E67" s="22">
        <v>1890</v>
      </c>
      <c r="F67" s="33">
        <f>D67*E67</f>
        <v>0</v>
      </c>
      <c r="G67" s="30"/>
    </row>
    <row r="68" spans="1:7" ht="14.25" customHeight="1">
      <c r="A68" s="12">
        <v>68</v>
      </c>
      <c r="B68" s="12"/>
      <c r="C68" s="30"/>
      <c r="D68" s="32" t="s">
        <v>21</v>
      </c>
      <c r="E68" s="39" t="s">
        <v>21</v>
      </c>
      <c r="F68" s="25" t="s">
        <v>21</v>
      </c>
      <c r="G68" s="30"/>
    </row>
    <row r="69" spans="1:7" ht="51" customHeight="1">
      <c r="A69" s="12">
        <v>69</v>
      </c>
      <c r="B69" s="26"/>
      <c r="C69" s="27" t="s">
        <v>116</v>
      </c>
      <c r="D69" s="28" t="s">
        <v>25</v>
      </c>
      <c r="E69" s="29" t="s">
        <v>62</v>
      </c>
      <c r="F69" s="29" t="s">
        <v>21</v>
      </c>
      <c r="G69" s="30"/>
    </row>
    <row r="70" spans="1:10" ht="27" customHeight="1">
      <c r="A70" s="12">
        <v>70</v>
      </c>
      <c r="B70" s="12"/>
      <c r="C70" s="30" t="s">
        <v>117</v>
      </c>
      <c r="D70" s="38"/>
      <c r="E70" s="22">
        <v>2</v>
      </c>
      <c r="F70" s="19">
        <f>D70*E70</f>
        <v>0</v>
      </c>
      <c r="G70" s="20" t="s">
        <v>118</v>
      </c>
      <c r="J70" s="18"/>
    </row>
    <row r="71" spans="1:10" ht="27" customHeight="1">
      <c r="A71" s="12">
        <v>71</v>
      </c>
      <c r="B71" s="12"/>
      <c r="C71" s="30" t="s">
        <v>119</v>
      </c>
      <c r="D71" s="38"/>
      <c r="E71" s="22">
        <v>4</v>
      </c>
      <c r="F71" s="19">
        <f>D71*E71</f>
        <v>0</v>
      </c>
      <c r="G71" s="20" t="s">
        <v>120</v>
      </c>
      <c r="J71" s="18"/>
    </row>
    <row r="72" spans="1:7" ht="27" customHeight="1">
      <c r="A72" s="12">
        <v>72</v>
      </c>
      <c r="B72" s="12"/>
      <c r="C72" s="30" t="s">
        <v>121</v>
      </c>
      <c r="D72" s="38"/>
      <c r="E72" s="22">
        <v>2</v>
      </c>
      <c r="F72" s="19">
        <f>D72*E72</f>
        <v>0</v>
      </c>
      <c r="G72" s="20" t="s">
        <v>122</v>
      </c>
    </row>
    <row r="73" spans="1:7" ht="26.25" customHeight="1">
      <c r="A73" s="12">
        <v>73</v>
      </c>
      <c r="B73" s="12"/>
      <c r="C73" s="30" t="s">
        <v>123</v>
      </c>
      <c r="D73" s="38"/>
      <c r="E73" s="22">
        <v>2</v>
      </c>
      <c r="F73" s="19">
        <f>D73*E73</f>
        <v>0</v>
      </c>
      <c r="G73" s="20" t="s">
        <v>124</v>
      </c>
    </row>
    <row r="74" spans="1:7" ht="15.75" customHeight="1">
      <c r="A74" s="12">
        <v>74</v>
      </c>
      <c r="B74" s="12"/>
      <c r="C74" s="30" t="s">
        <v>125</v>
      </c>
      <c r="D74" s="31"/>
      <c r="E74" s="39">
        <v>2</v>
      </c>
      <c r="F74" s="33">
        <f>D74*E74</f>
        <v>0</v>
      </c>
      <c r="G74" s="30" t="s">
        <v>126</v>
      </c>
    </row>
    <row r="75" spans="1:7" ht="14.25" customHeight="1">
      <c r="A75" s="12">
        <v>75</v>
      </c>
      <c r="B75" s="12"/>
      <c r="C75" s="30"/>
      <c r="D75" s="15" t="s">
        <v>21</v>
      </c>
      <c r="E75" s="39" t="s">
        <v>21</v>
      </c>
      <c r="F75" s="39" t="s">
        <v>21</v>
      </c>
      <c r="G75" s="30"/>
    </row>
    <row r="76" spans="1:7" ht="14.25" customHeight="1">
      <c r="A76" s="12">
        <v>76</v>
      </c>
      <c r="B76" s="13" t="s">
        <v>127</v>
      </c>
      <c r="C76" s="14" t="s">
        <v>128</v>
      </c>
      <c r="D76" s="32" t="s">
        <v>16</v>
      </c>
      <c r="E76" s="39" t="s">
        <v>17</v>
      </c>
      <c r="F76" s="39" t="s">
        <v>21</v>
      </c>
      <c r="G76" s="30"/>
    </row>
    <row r="77" spans="1:7" ht="15.75" customHeight="1">
      <c r="A77" s="12">
        <v>77</v>
      </c>
      <c r="B77" s="12"/>
      <c r="C77" s="30" t="s">
        <v>129</v>
      </c>
      <c r="D77" s="42"/>
      <c r="E77" s="22">
        <v>1890</v>
      </c>
      <c r="F77" s="33">
        <f>D77*E77</f>
        <v>0</v>
      </c>
      <c r="G77" s="30"/>
    </row>
    <row r="78" spans="1:7" ht="15.75" customHeight="1">
      <c r="A78" s="12">
        <v>78</v>
      </c>
      <c r="B78" s="12"/>
      <c r="C78" s="30" t="s">
        <v>130</v>
      </c>
      <c r="D78" s="42"/>
      <c r="E78" s="22">
        <v>1890</v>
      </c>
      <c r="F78" s="33">
        <f>D78*E78</f>
        <v>0</v>
      </c>
      <c r="G78" s="30"/>
    </row>
    <row r="79" spans="1:7" ht="14.25" customHeight="1">
      <c r="A79" s="12">
        <v>79</v>
      </c>
      <c r="B79" s="12"/>
      <c r="C79" s="30"/>
      <c r="D79" s="32" t="s">
        <v>21</v>
      </c>
      <c r="E79" s="39" t="s">
        <v>21</v>
      </c>
      <c r="F79" s="9" t="s">
        <v>21</v>
      </c>
      <c r="G79" s="30"/>
    </row>
    <row r="80" spans="1:7" ht="51" customHeight="1">
      <c r="A80" s="12">
        <v>80</v>
      </c>
      <c r="B80" s="26"/>
      <c r="C80" s="27" t="s">
        <v>131</v>
      </c>
      <c r="D80" s="28" t="s">
        <v>25</v>
      </c>
      <c r="E80" s="29" t="s">
        <v>62</v>
      </c>
      <c r="F80" s="29" t="s">
        <v>21</v>
      </c>
      <c r="G80" s="30"/>
    </row>
    <row r="81" spans="1:7" ht="15.75" customHeight="1">
      <c r="A81" s="12">
        <v>81</v>
      </c>
      <c r="B81" s="12"/>
      <c r="C81" s="30" t="s">
        <v>132</v>
      </c>
      <c r="D81" s="31"/>
      <c r="E81" s="39">
        <v>3</v>
      </c>
      <c r="F81" s="33">
        <f>D81*E81</f>
        <v>0</v>
      </c>
      <c r="G81" s="30" t="s">
        <v>133</v>
      </c>
    </row>
    <row r="82" spans="1:7" ht="15.75" customHeight="1">
      <c r="A82" s="12">
        <v>82</v>
      </c>
      <c r="B82" s="12"/>
      <c r="C82" s="30" t="s">
        <v>134</v>
      </c>
      <c r="D82" s="31"/>
      <c r="E82" s="39">
        <v>1</v>
      </c>
      <c r="F82" s="33">
        <f>D82*E82</f>
        <v>0</v>
      </c>
      <c r="G82" s="30" t="s">
        <v>135</v>
      </c>
    </row>
    <row r="83" spans="1:7" ht="15.75" customHeight="1">
      <c r="A83" s="12">
        <v>83</v>
      </c>
      <c r="B83" s="12"/>
      <c r="C83" s="30" t="s">
        <v>136</v>
      </c>
      <c r="D83" s="31"/>
      <c r="E83" s="39">
        <v>1</v>
      </c>
      <c r="F83" s="33">
        <f>D83*E83</f>
        <v>0</v>
      </c>
      <c r="G83" s="30" t="s">
        <v>137</v>
      </c>
    </row>
    <row r="84" spans="1:7" ht="15.75" customHeight="1">
      <c r="A84" s="12">
        <v>84</v>
      </c>
      <c r="B84" s="12"/>
      <c r="C84" s="30" t="s">
        <v>43</v>
      </c>
      <c r="D84" s="31"/>
      <c r="E84" s="39">
        <v>1</v>
      </c>
      <c r="F84" s="33">
        <f>D84*E84</f>
        <v>0</v>
      </c>
      <c r="G84" s="30" t="s">
        <v>138</v>
      </c>
    </row>
    <row r="85" spans="1:7" ht="15.75" customHeight="1">
      <c r="A85" s="12">
        <v>85</v>
      </c>
      <c r="B85" s="12"/>
      <c r="C85" s="30" t="s">
        <v>139</v>
      </c>
      <c r="D85" s="31"/>
      <c r="E85" s="39">
        <v>1</v>
      </c>
      <c r="F85" s="33">
        <f>D85*E85</f>
        <v>0</v>
      </c>
      <c r="G85" s="30" t="s">
        <v>140</v>
      </c>
    </row>
    <row r="86" spans="1:7" ht="15.75" customHeight="1">
      <c r="A86" s="12">
        <v>86</v>
      </c>
      <c r="B86" s="12"/>
      <c r="C86" s="30" t="s">
        <v>141</v>
      </c>
      <c r="D86" s="31"/>
      <c r="E86" s="39">
        <v>1</v>
      </c>
      <c r="F86" s="33">
        <f>D86*E86</f>
        <v>0</v>
      </c>
      <c r="G86" s="30" t="s">
        <v>142</v>
      </c>
    </row>
    <row r="87" spans="1:7" ht="15.75" customHeight="1">
      <c r="A87" s="12">
        <v>87</v>
      </c>
      <c r="B87" s="12"/>
      <c r="C87" s="30" t="s">
        <v>143</v>
      </c>
      <c r="D87" s="31"/>
      <c r="E87" s="39">
        <v>1</v>
      </c>
      <c r="F87" s="33">
        <f>D87*E87</f>
        <v>0</v>
      </c>
      <c r="G87" s="30" t="s">
        <v>144</v>
      </c>
    </row>
    <row r="88" spans="1:7" ht="14.25" customHeight="1">
      <c r="A88" s="12">
        <v>88</v>
      </c>
      <c r="B88" s="12"/>
      <c r="C88" s="17"/>
      <c r="D88" s="15" t="s">
        <v>21</v>
      </c>
      <c r="E88" s="39" t="s">
        <v>21</v>
      </c>
      <c r="F88" s="39" t="s">
        <v>21</v>
      </c>
      <c r="G88" s="17"/>
    </row>
    <row r="89" spans="1:7" ht="14.25" customHeight="1">
      <c r="A89" s="12">
        <v>89</v>
      </c>
      <c r="B89" s="13" t="s">
        <v>145</v>
      </c>
      <c r="C89" s="43" t="s">
        <v>146</v>
      </c>
      <c r="D89" s="44" t="s">
        <v>147</v>
      </c>
      <c r="E89" s="45" t="s">
        <v>148</v>
      </c>
      <c r="F89" s="45" t="s">
        <v>63</v>
      </c>
      <c r="G89" s="46"/>
    </row>
    <row r="90" spans="1:7" ht="15.75" customHeight="1">
      <c r="A90" s="12">
        <v>90</v>
      </c>
      <c r="B90" s="12"/>
      <c r="C90" s="30" t="s">
        <v>149</v>
      </c>
      <c r="D90" s="31"/>
      <c r="E90" s="15">
        <v>33.46</v>
      </c>
      <c r="F90" s="33">
        <f>D90*E90</f>
        <v>0</v>
      </c>
      <c r="G90" s="30" t="s">
        <v>150</v>
      </c>
    </row>
    <row r="91" spans="1:7" ht="15.75" customHeight="1">
      <c r="A91" s="12">
        <v>91</v>
      </c>
      <c r="B91" s="12"/>
      <c r="C91" s="30" t="s">
        <v>151</v>
      </c>
      <c r="D91" s="31"/>
      <c r="E91" s="39">
        <v>12</v>
      </c>
      <c r="F91" s="33">
        <f>D91*E91</f>
        <v>0</v>
      </c>
      <c r="G91" s="30" t="s">
        <v>152</v>
      </c>
    </row>
    <row r="92" spans="1:7" ht="15.75" customHeight="1">
      <c r="A92" s="12">
        <v>92</v>
      </c>
      <c r="B92" s="12"/>
      <c r="C92" s="30" t="s">
        <v>153</v>
      </c>
      <c r="D92" s="31"/>
      <c r="E92" s="15">
        <v>40.75</v>
      </c>
      <c r="F92" s="33">
        <f>D92*E92</f>
        <v>0</v>
      </c>
      <c r="G92" s="30" t="s">
        <v>154</v>
      </c>
    </row>
    <row r="93" spans="1:7" ht="15.75" customHeight="1">
      <c r="A93" s="12">
        <v>93</v>
      </c>
      <c r="B93" s="12"/>
      <c r="C93" s="30" t="s">
        <v>155</v>
      </c>
      <c r="D93" s="31"/>
      <c r="E93" s="39">
        <v>24</v>
      </c>
      <c r="F93" s="33">
        <f>IF(D126="",D93*E93,D93*E126)</f>
        <v>0</v>
      </c>
      <c r="G93" s="30" t="s">
        <v>156</v>
      </c>
    </row>
    <row r="94" spans="1:7" ht="16.5" customHeight="1">
      <c r="A94" s="12">
        <v>94</v>
      </c>
      <c r="B94" s="12"/>
      <c r="C94" s="30" t="s">
        <v>157</v>
      </c>
      <c r="D94" s="31"/>
      <c r="E94" s="22">
        <v>1</v>
      </c>
      <c r="F94" s="19">
        <f>D94*E94</f>
        <v>0</v>
      </c>
      <c r="G94" s="30" t="s">
        <v>158</v>
      </c>
    </row>
    <row r="95" spans="1:7" ht="16.5" customHeight="1">
      <c r="A95" s="12">
        <v>95</v>
      </c>
      <c r="B95" s="12"/>
      <c r="C95" s="30" t="s">
        <v>159</v>
      </c>
      <c r="D95" s="31"/>
      <c r="E95" s="15">
        <v>11.98</v>
      </c>
      <c r="F95" s="33">
        <f>D95*E95</f>
        <v>0</v>
      </c>
      <c r="G95" s="47" t="s">
        <v>160</v>
      </c>
    </row>
    <row r="96" spans="1:10" ht="27" customHeight="1">
      <c r="A96" s="12">
        <v>96</v>
      </c>
      <c r="B96" s="12"/>
      <c r="C96" s="30" t="s">
        <v>161</v>
      </c>
      <c r="D96" s="38"/>
      <c r="E96" s="22">
        <v>1</v>
      </c>
      <c r="F96" s="19">
        <f>D96*E96</f>
        <v>0</v>
      </c>
      <c r="G96" s="30" t="s">
        <v>162</v>
      </c>
      <c r="J96" s="18"/>
    </row>
    <row r="97" spans="1:10" ht="27" customHeight="1">
      <c r="A97" s="12">
        <v>97</v>
      </c>
      <c r="B97" s="12"/>
      <c r="C97" s="30" t="s">
        <v>163</v>
      </c>
      <c r="D97" s="38"/>
      <c r="E97" s="22">
        <v>8</v>
      </c>
      <c r="F97" s="19">
        <f>IF(D127="",D97*E97,D97*E127)</f>
        <v>0</v>
      </c>
      <c r="G97" s="20" t="s">
        <v>164</v>
      </c>
      <c r="J97" s="18"/>
    </row>
    <row r="98" spans="1:10" ht="14.25" customHeight="1">
      <c r="A98" s="12">
        <v>98</v>
      </c>
      <c r="B98" s="12"/>
      <c r="C98" s="48"/>
      <c r="D98" s="25" t="s">
        <v>21</v>
      </c>
      <c r="E98" s="25" t="s">
        <v>21</v>
      </c>
      <c r="F98" s="25" t="s">
        <v>21</v>
      </c>
      <c r="G98" s="48"/>
      <c r="J98" s="49"/>
    </row>
    <row r="99" spans="1:7" ht="14.25" customHeight="1">
      <c r="A99" s="12">
        <v>99</v>
      </c>
      <c r="B99" s="13" t="s">
        <v>165</v>
      </c>
      <c r="C99" s="14" t="s">
        <v>166</v>
      </c>
      <c r="D99" s="15" t="s">
        <v>16</v>
      </c>
      <c r="E99" s="16" t="s">
        <v>17</v>
      </c>
      <c r="F99" s="16" t="s">
        <v>63</v>
      </c>
      <c r="G99" s="17"/>
    </row>
    <row r="100" spans="1:7" ht="39" customHeight="1">
      <c r="A100" s="12">
        <v>100</v>
      </c>
      <c r="B100" s="26"/>
      <c r="C100" s="30" t="s">
        <v>167</v>
      </c>
      <c r="D100" s="38"/>
      <c r="E100" s="22">
        <v>1890</v>
      </c>
      <c r="F100" s="19">
        <f>D100*E100</f>
        <v>0</v>
      </c>
      <c r="G100" s="20" t="s">
        <v>168</v>
      </c>
    </row>
    <row r="101" spans="1:10" ht="14.25" customHeight="1">
      <c r="A101" s="12">
        <v>101</v>
      </c>
      <c r="B101" s="13"/>
      <c r="C101" s="14"/>
      <c r="D101" s="32" t="s">
        <v>21</v>
      </c>
      <c r="E101" s="32" t="s">
        <v>21</v>
      </c>
      <c r="F101" s="32" t="s">
        <v>21</v>
      </c>
      <c r="G101" s="17"/>
      <c r="J101" s="18"/>
    </row>
    <row r="102" spans="1:7" ht="14.25" customHeight="1">
      <c r="A102" s="12">
        <v>102</v>
      </c>
      <c r="B102" s="13" t="s">
        <v>169</v>
      </c>
      <c r="C102" s="14" t="s">
        <v>170</v>
      </c>
      <c r="D102" s="44" t="s">
        <v>147</v>
      </c>
      <c r="E102" s="45" t="s">
        <v>148</v>
      </c>
      <c r="F102" s="16" t="s">
        <v>63</v>
      </c>
      <c r="G102" s="17"/>
    </row>
    <row r="103" spans="1:7" ht="14.25" customHeight="1">
      <c r="A103" s="12">
        <v>103</v>
      </c>
      <c r="B103" s="12"/>
      <c r="C103" s="17" t="s">
        <v>171</v>
      </c>
      <c r="D103" s="31"/>
      <c r="E103" s="50">
        <v>3.27</v>
      </c>
      <c r="F103" s="33">
        <f>D103*E103</f>
        <v>0</v>
      </c>
      <c r="G103" s="17"/>
    </row>
    <row r="104" spans="1:7" ht="15.75" customHeight="1">
      <c r="A104" s="12">
        <v>104</v>
      </c>
      <c r="B104" s="12"/>
      <c r="C104" s="17" t="s">
        <v>172</v>
      </c>
      <c r="D104" s="31"/>
      <c r="E104" s="32">
        <v>6</v>
      </c>
      <c r="F104" s="33">
        <f>D104*E104</f>
        <v>0</v>
      </c>
      <c r="G104" s="30" t="s">
        <v>173</v>
      </c>
    </row>
    <row r="105" spans="1:7" ht="15.75" customHeight="1">
      <c r="A105" s="12">
        <v>105</v>
      </c>
      <c r="B105" s="12"/>
      <c r="C105" s="17"/>
      <c r="D105" s="51" t="s">
        <v>21</v>
      </c>
      <c r="E105" s="32" t="s">
        <v>21</v>
      </c>
      <c r="F105" s="16" t="s">
        <v>21</v>
      </c>
      <c r="G105" s="30"/>
    </row>
    <row r="106" spans="1:7" ht="15.75" customHeight="1">
      <c r="A106" s="12">
        <v>106</v>
      </c>
      <c r="B106" s="52" t="s">
        <v>174</v>
      </c>
      <c r="C106" s="14" t="s">
        <v>175</v>
      </c>
      <c r="D106" s="51"/>
      <c r="E106" s="32"/>
      <c r="F106" s="33"/>
      <c r="G106" s="30"/>
    </row>
    <row r="107" spans="1:7" ht="15.75" customHeight="1">
      <c r="A107" s="12">
        <v>107</v>
      </c>
      <c r="B107" s="5"/>
      <c r="C107" s="5" t="s">
        <v>176</v>
      </c>
      <c r="D107" s="53"/>
      <c r="E107" s="54"/>
      <c r="F107" s="55"/>
      <c r="G107" s="18"/>
    </row>
    <row r="108" spans="1:7" ht="15.75" customHeight="1">
      <c r="A108" s="12">
        <v>108</v>
      </c>
      <c r="B108" s="5"/>
      <c r="C108" s="5" t="s">
        <v>177</v>
      </c>
      <c r="D108" s="53"/>
      <c r="E108" s="54"/>
      <c r="F108" s="55"/>
      <c r="G108" s="18"/>
    </row>
    <row r="109" spans="1:7" ht="14.25" customHeight="1">
      <c r="A109" s="12">
        <v>109</v>
      </c>
      <c r="B109" s="12"/>
      <c r="C109" s="17"/>
      <c r="D109" s="32" t="s">
        <v>21</v>
      </c>
      <c r="E109" s="32" t="s">
        <v>21</v>
      </c>
      <c r="F109" s="32" t="s">
        <v>21</v>
      </c>
      <c r="G109" s="17"/>
    </row>
    <row r="110" spans="1:7" ht="14.25" customHeight="1">
      <c r="A110" s="12">
        <v>110</v>
      </c>
      <c r="B110" s="13" t="s">
        <v>178</v>
      </c>
      <c r="C110" s="43" t="s">
        <v>179</v>
      </c>
      <c r="D110" s="56" t="s">
        <v>21</v>
      </c>
      <c r="E110" s="56" t="s">
        <v>21</v>
      </c>
      <c r="F110" s="57">
        <f>SUM(F7:F109)</f>
        <v>0</v>
      </c>
      <c r="G110" s="46"/>
    </row>
    <row r="111" ht="14.25" customHeight="1"/>
    <row r="112" ht="14.25" customHeight="1">
      <c r="B112" s="1" t="s">
        <v>180</v>
      </c>
    </row>
    <row r="113" spans="1:3" ht="14.25" customHeight="1">
      <c r="A113" s="58"/>
      <c r="B113" s="58" t="s">
        <v>181</v>
      </c>
      <c r="C113" s="1" t="s">
        <v>182</v>
      </c>
    </row>
    <row r="114" spans="1:8" ht="14.25" customHeight="1">
      <c r="A114" s="58"/>
      <c r="B114" s="58" t="s">
        <v>183</v>
      </c>
      <c r="C114" s="59" t="s">
        <v>184</v>
      </c>
      <c r="H114" s="60"/>
    </row>
    <row r="115" spans="1:3" ht="14.25" customHeight="1">
      <c r="A115" s="58"/>
      <c r="B115" s="58" t="s">
        <v>185</v>
      </c>
      <c r="C115" s="1" t="s">
        <v>186</v>
      </c>
    </row>
    <row r="116" spans="1:3" ht="14.25" customHeight="1">
      <c r="A116" s="58"/>
      <c r="B116" s="58" t="s">
        <v>187</v>
      </c>
      <c r="C116" s="1" t="s">
        <v>188</v>
      </c>
    </row>
    <row r="117" spans="1:3" ht="14.25" customHeight="1">
      <c r="A117" s="58"/>
      <c r="B117" s="58" t="s">
        <v>189</v>
      </c>
      <c r="C117" s="1" t="s">
        <v>190</v>
      </c>
    </row>
    <row r="118" spans="1:2" ht="9.75" customHeight="1">
      <c r="A118" s="58"/>
      <c r="B118" s="58"/>
    </row>
    <row r="119" spans="1:3" ht="14.25" customHeight="1">
      <c r="A119" s="58"/>
      <c r="B119" s="58" t="s">
        <v>191</v>
      </c>
      <c r="C119" s="1" t="s">
        <v>192</v>
      </c>
    </row>
    <row r="120" spans="1:3" ht="14.25" customHeight="1">
      <c r="A120" s="58"/>
      <c r="B120" s="58"/>
      <c r="C120" s="1" t="s">
        <v>193</v>
      </c>
    </row>
    <row r="121" spans="1:8" ht="14.25" customHeight="1">
      <c r="A121" s="58"/>
      <c r="B121" s="58" t="s">
        <v>194</v>
      </c>
      <c r="C121" s="1" t="s">
        <v>195</v>
      </c>
      <c r="H121" s="61"/>
    </row>
    <row r="122" spans="1:3" ht="14.25" customHeight="1">
      <c r="A122" s="58"/>
      <c r="B122" s="58"/>
      <c r="C122" s="1" t="s">
        <v>196</v>
      </c>
    </row>
    <row r="123" spans="1:9" ht="14.25" customHeight="1">
      <c r="A123" s="58"/>
      <c r="B123" s="58"/>
      <c r="C123" s="1" t="s">
        <v>197</v>
      </c>
      <c r="I123" s="62"/>
    </row>
    <row r="125" spans="4:6" ht="51" customHeight="1">
      <c r="D125" s="63" t="s">
        <v>198</v>
      </c>
      <c r="E125" s="63">
        <f>IF(OR(D126&gt;0,D127&gt;0),"četnost svozů/rok pro srovnávání nabídek","")</f>
      </c>
      <c r="F125" s="63">
        <f>IF(OR(D126&gt;0,D127&gt;0),"objem svozů m3 za  rok pro srovnávání nabídek","")</f>
      </c>
    </row>
    <row r="126" spans="3:6" ht="15.75" customHeight="1">
      <c r="C126" s="1" t="s">
        <v>199</v>
      </c>
      <c r="D126" s="64"/>
      <c r="E126" s="65">
        <f>IF(D126="","",24*9/D126)</f>
      </c>
      <c r="F126" s="66">
        <f>IF(D126="","","216 m3")</f>
      </c>
    </row>
    <row r="127" spans="3:6" ht="27" customHeight="1">
      <c r="C127" s="18" t="s">
        <v>200</v>
      </c>
      <c r="D127" s="67"/>
      <c r="E127" s="66">
        <f>IF(D127="","",8*13/D127)</f>
      </c>
      <c r="F127" s="66">
        <f>IF(D127="","","104 m3")</f>
      </c>
    </row>
  </sheetData>
  <sheetProtection password="DFB1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/>
  <rowBreaks count="4" manualBreakCount="4">
    <brk id="30" max="255" man="1"/>
    <brk id="56" max="255" man="1"/>
    <brk id="80" max="255" man="1"/>
    <brk id="11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86" workbookViewId="0" topLeftCell="A1">
      <pane ySplit="65535" topLeftCell="A1" activePane="topLeft" state="split"/>
      <selection pane="topLeft" activeCell="D12" sqref="D12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86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Šumbera</dc:creator>
  <cp:keywords/>
  <dc:description/>
  <cp:lastModifiedBy>Ing. Šumbera</cp:lastModifiedBy>
  <dcterms:created xsi:type="dcterms:W3CDTF">2012-01-19T15:16:07Z</dcterms:created>
  <dcterms:modified xsi:type="dcterms:W3CDTF">2014-09-09T12:54:48Z</dcterms:modified>
  <cp:category/>
  <cp:version/>
  <cp:contentType/>
  <cp:contentStatus/>
  <cp:revision>54</cp:revision>
</cp:coreProperties>
</file>