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9590" windowHeight="11760" activeTab="1"/>
  </bookViews>
  <sheets>
    <sheet name="krycí list" sheetId="1" r:id="rId1"/>
    <sheet name="Výkaz výměr" sheetId="2" r:id="rId2"/>
  </sheets>
  <definedNames>
    <definedName name="_xlnm.Print_Area" localSheetId="0">'krycí list'!$A$1:$G$35</definedName>
    <definedName name="_xlnm.Print_Area" localSheetId="1">'Výkaz výměr'!$A$1:$I$71</definedName>
  </definedNames>
  <calcPr fullCalcOnLoad="1" fullPrecision="0"/>
</workbook>
</file>

<file path=xl/sharedStrings.xml><?xml version="1.0" encoding="utf-8"?>
<sst xmlns="http://schemas.openxmlformats.org/spreadsheetml/2006/main" count="206" uniqueCount="133">
  <si>
    <t>CELKEM KALOVÉ HOSPODÁŘSTVÍ</t>
  </si>
  <si>
    <t>DPH</t>
  </si>
  <si>
    <t>Ostatní náklady</t>
  </si>
  <si>
    <t>KRYCÍ LIST ROZPOČTU</t>
  </si>
  <si>
    <t>Objekt :</t>
  </si>
  <si>
    <t>Název objektu :</t>
  </si>
  <si>
    <t>JKSO :</t>
  </si>
  <si>
    <t>Stavba :</t>
  </si>
  <si>
    <t>Název stavby :</t>
  </si>
  <si>
    <t>SKP :</t>
  </si>
  <si>
    <t>Počet měrných jednotek :</t>
  </si>
  <si>
    <t>Náklady na MJ :</t>
  </si>
  <si>
    <t>Počet listů :</t>
  </si>
  <si>
    <t>Zakázkové číslo :</t>
  </si>
  <si>
    <t>Zpracovatel projektu :</t>
  </si>
  <si>
    <t>Zhotovitel :</t>
  </si>
  <si>
    <t>ROZPOČTOVÉ NÁKLADY</t>
  </si>
  <si>
    <t>Rozpočtové náklady II. a III. hlavy</t>
  </si>
  <si>
    <t>Vedlejší rozpočtové náklady</t>
  </si>
  <si>
    <t>Dodávka celkem</t>
  </si>
  <si>
    <t>GZS</t>
  </si>
  <si>
    <t>Z</t>
  </si>
  <si>
    <t>Montáž celkem</t>
  </si>
  <si>
    <t>R</t>
  </si>
  <si>
    <t>HSV celkem</t>
  </si>
  <si>
    <t>N</t>
  </si>
  <si>
    <t>PSV celkem</t>
  </si>
  <si>
    <t>ZRN celkem</t>
  </si>
  <si>
    <t xml:space="preserve">  O N  celkem</t>
  </si>
  <si>
    <t>HZS</t>
  </si>
  <si>
    <t>RN II.a III.hlavy</t>
  </si>
  <si>
    <t>Rezerva RN</t>
  </si>
  <si>
    <t>ZRN+VRN+HZS</t>
  </si>
  <si>
    <t>IČD</t>
  </si>
  <si>
    <t>VRN celkem</t>
  </si>
  <si>
    <t>Vypracoval</t>
  </si>
  <si>
    <t>Za zhotovitele</t>
  </si>
  <si>
    <t>Za objednatele</t>
  </si>
  <si>
    <t>Jméno :</t>
  </si>
  <si>
    <t>Datum :</t>
  </si>
  <si>
    <t>Podpis:</t>
  </si>
  <si>
    <t>Podpis :</t>
  </si>
  <si>
    <t>Základ pro DPH</t>
  </si>
  <si>
    <t>%  činí :</t>
  </si>
  <si>
    <t>CENA ZA OBJEKT CELKEM</t>
  </si>
  <si>
    <t>Poznámka :</t>
  </si>
  <si>
    <t xml:space="preserve"> </t>
  </si>
  <si>
    <t>Položka</t>
  </si>
  <si>
    <t>Počet</t>
  </si>
  <si>
    <t>kpl</t>
  </si>
  <si>
    <t>DODÁVKY A MONTÁŽE CELKEM BEZ DPH</t>
  </si>
  <si>
    <t>Vypracování provozního řádu pro zkušební provoz</t>
  </si>
  <si>
    <t>Dodávka</t>
  </si>
  <si>
    <t>Montáž</t>
  </si>
  <si>
    <t>Č. položky</t>
  </si>
  <si>
    <t>Celkem</t>
  </si>
  <si>
    <t>MJ</t>
  </si>
  <si>
    <t>OSTATNÍ NÁKLADOVÉ POLOŽKY</t>
  </si>
  <si>
    <t>Provedení zkoušek těsnosti potrubních rozvodů vody</t>
  </si>
  <si>
    <t>Provedení zkoušek těsnosti potrubních rozvodů vzduchu</t>
  </si>
  <si>
    <t>Provedení komplexních funkčních zkoušek</t>
  </si>
  <si>
    <t>REKAPITULACE</t>
  </si>
  <si>
    <t>CELKEM OSTATNÍ NÁKLADOVÉ POLOŽKY</t>
  </si>
  <si>
    <t xml:space="preserve">Proškolení a zaučení obsluhy </t>
  </si>
  <si>
    <t>PROPOJOVACÍ POTRUBÍ A ARMATURY</t>
  </si>
  <si>
    <t>CELKEM PROPOJOVACÍ POTRUBÍ A ARMATURY</t>
  </si>
  <si>
    <t>Zkušební provoz, vedení a vyhodnocení zkušebního provozu včetně analytické kontroly splňující podmínky zákona č. 254/01 Sb. o vodách a nařízení vlády č. 61/03 Sb.</t>
  </si>
  <si>
    <t>ks/m</t>
  </si>
  <si>
    <t>Kč/MJ</t>
  </si>
  <si>
    <t>Kč</t>
  </si>
  <si>
    <t>Stavební výpomoc, těsnění prostupů</t>
  </si>
  <si>
    <t xml:space="preserve">Projektant : </t>
  </si>
  <si>
    <t>PROVOD inž.spol.s r.o.</t>
  </si>
  <si>
    <t>ks</t>
  </si>
  <si>
    <t>PROPOJOVACÍ POTRUBÍ STROJNÍ ČÁSTI A ARMATURY</t>
  </si>
  <si>
    <t>MECHANICKÉ PŘEDČIŠTĚNÍ</t>
  </si>
  <si>
    <t>BIOLOGICKÁ LINKA</t>
  </si>
  <si>
    <t>KALOVÉ HOSPODÁŘSTVÍ</t>
  </si>
  <si>
    <t>J.Čech</t>
  </si>
  <si>
    <t>CELKEM MECHANICKÉ PŘEDČIŠTĚNÍ</t>
  </si>
  <si>
    <t>CELKEM BIOLOGICKÁ LINKA</t>
  </si>
  <si>
    <t>1 - 6</t>
  </si>
  <si>
    <t>D2.1_01.01 PS01 - strojně technologická část ČOV</t>
  </si>
  <si>
    <t>INTENZIFIKACE ČOV SOLENICE</t>
  </si>
  <si>
    <t>Objednatel : Obec Solenice</t>
  </si>
  <si>
    <t>242</t>
  </si>
  <si>
    <t>INTENZIFIKACE ČOV Solenice</t>
  </si>
  <si>
    <t>D2.1_01.01 PS01 strojně technologická část ČOV</t>
  </si>
  <si>
    <t>D2.1_01.01-4 Výkaz výměr dodávek a montáže strojně technologických zařízení</t>
  </si>
  <si>
    <t xml:space="preserve">Zařízejní pro těžení písku (TŠP): typ sloupový jeřáb se strojně otáčivým výložníkem , rozměr základu 1200x1200x800 mm, příkon 2,8 kW, 400 V
materiál ocel tř.11
</t>
  </si>
  <si>
    <t>Nádoba na shrabky  (KO1) - objem 60 l, materiál PVC</t>
  </si>
  <si>
    <t xml:space="preserve">Nádoba na písek a štěrk (KO2): Objem  5 m3, typ natahovací kontejner
</t>
  </si>
  <si>
    <r>
      <t>Nádrž na Fe2(SO4)3 – 40 % (H1): typ dvouplášťová nádrž pro venkovní instalaci, mechanický stavoznak,  plnící potrubí, objem 3,0 m</t>
    </r>
    <r>
      <rPr>
        <vertAlign val="superscript"/>
        <sz val="12"/>
        <rFont val="Arial CE"/>
        <family val="0"/>
      </rPr>
      <t>3</t>
    </r>
    <r>
      <rPr>
        <sz val="12"/>
        <rFont val="Arial CE"/>
        <family val="0"/>
      </rPr>
      <t xml:space="preserve">, materiál PE-HD
</t>
    </r>
  </si>
  <si>
    <t xml:space="preserve">Dávkovací stanice (1x čerpadlo) (DS) : typ stanice pro venkovní instalaci s membránovým dávkovacím  čerpadlem, průtok 0-4,0 l/h, tlak 10 bar, sací výška 2,7 m, příkon 17 W, napětí 230 V, příslušenství: sací a výtlačný ventilu, pro řízení start-stop v závislost na  činnosti čerpací stanice, možnost ručního nastavení dávkovacího  výkonu
</t>
  </si>
  <si>
    <t xml:space="preserve">Čerpadlo akt.směsi (P1):  typ v mokrém provedení, čerpadlo se šroubovým odstředivým kolem s elektromotorem 400V/50 Hz se zabudovanou tepelnou ochranou statoru, motor s vlastním vnitřním chlazením a vlhkostní elektrosondou pro kontrolu těsnosti mechanické ucpávky, vodící tyče cca 8m, samosvorné patní koleno, vyhodnocovací relé vlhkosti, průtok 4 l/s (maximálně), dopravní výška 8 m, průchodnost 50 mm bezbariérová, příkon 2,0 kW, napětí 400 V
</t>
  </si>
  <si>
    <t xml:space="preserve">Čerpadlo akt.směsi (P1):  typ v mokrém provedení, čerpadlo se šroubovým odstředivým kolem s elektromotorem 400V/50 Hz se zabudovanou tepelnou ochranou statoru, motor s vlastním vnitřním chlazením a vlhkostní elektrosondou pro kontrolu těsnosti mechanické ucpávky, průtok 4 l/s (maximálně), dopravní výška 8 m, průchodnost 50 mm bezbariérová, příkon 2,0 kW, napětí 400 V - SUCHÁ REZERVA
</t>
  </si>
  <si>
    <t xml:space="preserve">Ponorné míchadlo do aktivační nádrže (M1): ponorné vrtulové, se spouštěcím zařízením umožňujícím natáčení  míchadla a aretací jeho polohy, bimetalová ochrana vinutí statoru,  sonda průniku vlhkosti, včetně spouštěcího zařízení ( 8 m ),  míchací výkon pro objem nádrže 245 m3, příkon 1,5 kW, napětí 400 V
</t>
  </si>
  <si>
    <t xml:space="preserve">Dmychadlo pro aktivaci (D2): množství vzduchu 140 m3/h, přetlak 60 kPa, příkon dmych. 5,5 kW, příslušenství protihlukový kryt (63-70 dB)
</t>
  </si>
  <si>
    <t xml:space="preserve">Dmychadlo pro jímku kalu a kalové vody (D1): množství vzduchu 42 m3/h
přetlak 50 kPa, příkon dmych. 1,5 kW, příslušenství protihlukový kryt (63-70 dB)
</t>
  </si>
  <si>
    <t>Jeřábek na zdvih čerpadel a míchadla (J1): ruční do 100 kg žárově zinkovaný,(1 x k instalaci na zábradlí )</t>
  </si>
  <si>
    <t>Patka pro jeřábek na zdvih čerpadel a míchadla, žárově zinkovaná</t>
  </si>
  <si>
    <t xml:space="preserve">Provzdušňovací systém pro aktivaci (PSN):
typ jemnobublinný systém v pevně kotvené verzi, včetně rozvodného potrubí a uzavíracích armatur), v nádrži 5 nosných trubek, celkem 35 ks provzdušňovačů
</t>
  </si>
  <si>
    <t xml:space="preserve">Čerpadlo do DN pro čerpání vratného a přebytečného kalu (P2): ponorné čerpadlo se šroubovým odstředivým kolem s elektromotorem 400V/50 Hz se zabudovanou tepelnou ochranou statoru, motor s vlastním vnitřním chlazením a vlhkostní elektrosondou pro kontrolu těsnosti mechanické ucpávky, vodící tyče cca 5m, samosvorné patní koleno, vyhodnocovací relé vlhkosti, průtok 4 l/s, dopravní výška 1,0 m, průchodnost 50 mm bezbariérová, příkon 0,5 kW, napětí 400 V
</t>
  </si>
  <si>
    <t xml:space="preserve">Čerpadlo do DN pro čerpání vratného a přebytečného kalu (P2): ponorné čerpadlo se šroubovým odstředivým kolem s elektromotorem 400V/50 Hz se zabudovanou tepelnou ochranou statoru, motor s vlastním vnitřním chlazením a vlhkostní elektrosondou pro kontrolu těsnosti mechanické ucpávky, průtok 4 l/s, dopravní výška 1,0 m, průchodnost 50 mm bezbariérová, příkon 0,5 kW, napětí 400 V - SUCHÁ REZERVA
</t>
  </si>
  <si>
    <t xml:space="preserve">Strojní vybavení dosazovací nádrže (DN) : mat.provedení nerezová ocel, 
typ uklidňovací válec, odtokové žlaby s přepadovými hranami a s nornými stěnami, zařízení na sfoukávání plovoucích nečistot, zařízení pro odtah plovoucích nečistot včetně mamutky, dmychadla pro sfoukávání a mamutku, Rozdělovací objekt vratného a přebytečného kalu
</t>
  </si>
  <si>
    <t>Měrný objekt - včetně jednosondového vyhodnocovače pro Qmax 3,33 l/s</t>
  </si>
  <si>
    <t xml:space="preserve">Čerpadlo kalové vody (P3): pro kalovou vodu z jímky kalové vody, v záplavovém provedení, čerpadlo se šroubovým odstředivým kolem s elektromotorem 400V/50 Hz se zabudovanou tepelnou ochranou statoru, motor s vlastním vnitřním chlazením a vlhkostní elektrosondou pro kontrolu těsnosti mechanické ucpávky, vyhodnocovací relé vlhkosti, blokace od hladiny, průtok 4 l/s, dopravní výška 5,0 m, průchodnost 50 mm bezbariérová, příkon 0,9 kW, napětí 400 V
</t>
  </si>
  <si>
    <t xml:space="preserve">Čerpadlo kalové vody (P7): pro kalovou vodu z jímky kalu,v mokrém provedení, čerpadlo se šroubovým odstředivým kolem s elektromotorem 400V/50 Hz se zabudovanou tepelnou ochranou statoru, motor s vlastním vnitřním chlazením a vlhkostní elektrosondou pro kontrolu těsnosti mechanické ucpávky, průtok 4 l/s, dopravní výška 5,0 m, průchodnost 50 mm bezbariérová, příkon 0,9 kW, napětí 400 V, příslušenství: stacionární sada, vedení do hl. 5,0 m, napojení na hadici, řetěz 6 m, spouštěcí zař. nerez, uchycení pro možnost nastavení výšky
</t>
  </si>
  <si>
    <t xml:space="preserve">Provzdušňovací systém pro jímku kalu (PSK): středobublinný systém (pevně kotvený rošt, včetně rozvod. potrubí), v nádrži 3 nosné trubky, celkem 9 ks provzdušňovačů
</t>
  </si>
  <si>
    <t xml:space="preserve">Čerpadlo průsakových vod (P4): umístěno v suterénu provozní budovy, v mokrém provedení, čerpadlo s oběžným kolem s elektromotorem 400V/50 Hz se zabudovanou tepelnou ochranou statoru, motor s vlastním vnitřním chlazením a vlhkostní elektrosondou pro kontrolu těsnosti mechanické ucpávky, s dotykovou sondou, průtok 1,8 l/s, dopravní výška 5,0 m, průchodnost 25 mm bezbariérová, příkon 1,5 kW, napětí 400 V
</t>
  </si>
  <si>
    <t xml:space="preserve">Nádoba na vylisovaný kal (KO3): Objem  5 m3, Typ natahovací kontejner
</t>
  </si>
  <si>
    <t xml:space="preserve">Sítopásový lis (OK): umístěno v 1NP provozní budovy, součástí je lis OK, dopravník kalu DK, zásobní nádrž flokulantu H2, podávací čerpadlo kalu P6, čerpadlo pro ostřik vodou P5, zásobní nádrž na ostřikovou vodu, příkon 9,77 kW, napětí 400 V, vřetně trubních rozvodů
</t>
  </si>
  <si>
    <t xml:space="preserve">Mobilní čerpadlo pro čerpání při samotné rekonstrukci (PX): mobilní čerpadlo v mokrém provedení s plovákem a připojením na hadici, s motorem 400V/50 Hz se zabudovanou tepelnou ochranou statoru, motor s vlastním vnitřním chlazením a vlhkostní elektrosondou pro kontrolu těsnosti mechanické ucpávky, průtok 4 l/s, dopravní výška 8 až 12 m, průchodnost 50 mm bezbariérová, příkon 1,0 kW, napětí 400 V, pro čerpání při samotné rekonstrukci ČOV
</t>
  </si>
  <si>
    <t>Potrubí DN80 nerez - vzduch - 50,0 m, koleno 90° DN80 nerez - 11x, KU DN80 - 5x, příruba DN80 nerez - 11x, včetně 11x lemového nákružku, 11x plochého těsnění, 24x šroub M16x80, 64x šroub M16x120, 88x matice M16, 176x podložka M17</t>
  </si>
  <si>
    <t>Potrubí čisté vody z měrného objektu do jímky čisté vody v suterénu, DN200 nerez - 20,5 m, potrubí DN65 nerez - 0,5 m , koleno 90° DN200 nerez - 6x, 1x, příruba DN65 nerez - 1x, včetně 1x lemového nákružku, 1x plochého těsnění, 4x šroub M16x80, 4x matice M16, 8x podložka M17</t>
  </si>
  <si>
    <t>Potrubí vratného a přebytečného kalu, DN65 nerez - výtlak od čerpadla P2 do rozdělovacího objektu VK a PK - 6 m, gravitační odtok z rozdělovacího objektu VK a PK do aktivace a jímky kalu DN200 nerez - 41 m, koleno 90° DN65 nerez - 2x, koleno 90°DN200 nerez - 7x,T-kus DN200 nerez - 1x, příruba DN65 nerez - 1x, včetně 1x lemového nákružku, 1x plochého těsnění, 4x šroub M16x80, 4x matice M16, 8x podložka M17</t>
  </si>
  <si>
    <t>Potrubí kalové vody z jímky kalu JK do jímky kalové vody JKV - výtlak od čerpadla P7, DN200 nerez - 7,5 m, pružná chemlonová hadice s pryžovou vložkou DN65 - 5,0 m , koleno 90° DN200 nerez - 3x</t>
  </si>
  <si>
    <t>Potrubí kalové vody z jímky kalové vody JKV do aktivace - výtlak od čerpadla P3, DN65 nerez - 24,5 m, koleno 90° DN65 nerez - 7x, příruba DN65 nerez - 1x, včetně 1x lemového nákružku, 1x plochého těsnění, 4x šroub M16x80, 4x matice M16, 8x podložka M17</t>
  </si>
  <si>
    <t>Potrubí kalu pro lis a odtah Feka vozu, DN80 nerez - 12,5 m, koleno 90° DN80 nerez - 4x, redukce DN100/80 - 1x, redukce pro připojení Feka - 1x, T-kus DN80 nerez - 1x, příruba DN80 nerez - 4x, včetně 4x lemového nákružku, 4x plochého těsnění, 32x šroub M16x120, 32x matice M16, 64x podložka M17</t>
  </si>
  <si>
    <t>Potrubí bezpečnostního přepadu z jímky kalové vody do odtoku, napojeno na stávající potrubí, DN200 nerez - 1,5 m, koleno 90° DN200 nerez - 1x</t>
  </si>
  <si>
    <t>Potrubí vzduchu pro stahování plovoucích nečistot a mamutku, DN40/20 nerez - 27 m, koleno 90° DN40 nerez - 11x, koleno 90° DN20 nerez - 8x, T-kus nerez DN40 - 2x, KU DN20 ruční - 4x, solenoidový ventil DN20 - 2x, redukce nerez DN40/20 - 6x</t>
  </si>
  <si>
    <t>Potrubí odtoku z dosazovací nádrže, DN200 nerez - 6 m, koleno 90° DN200 nerez - 3x, T-kus DN200 nerez - 1x</t>
  </si>
  <si>
    <t>Datum: 02/2014</t>
  </si>
  <si>
    <t xml:space="preserve">Provzdušňovací systém pro jímku kalové vody (PSNN): jemnobublinný systém (pevně kotvený rošt, včetně rozvod. potrubí), v nádrži 3 nosné trubky, celkem 9 ks provzdušňovačů
</t>
  </si>
  <si>
    <t xml:space="preserve">Strojně stírané česle (SČ): rozměry 400(770)×2290/800×6/80° s česlicovým pásem, (š= 400 mm; hl=2290 mm; průliny 6mm; výška výsypky nad podlahou cca 800 mm, sklon 80°), ve venkovním provedení, příslušenství : součástí česlí je havarijní spínač ochrany elektropřevodovky před vnějším poškozením
materiál rám nerez ocel 1.4301 + nátěr, filtr.pás nerez ocel v kombinaci s vysoce odolnými plasty, příkon 1,0 kW, 400 V 50 Hz
</t>
  </si>
  <si>
    <t>Potrubí DN65 nerez - výtlak odpadní vody od čerpadla P1 z aktivace do dosazovací nádrže - 30,5 m, koleno 90° DN65 nerez - 10x, příruba DN65 nerez - 1x, včetně 1x lemového nákružku, 1x plochého těsnění, 4x šroub M16x80, 4x matice M16, 8x podložka M17</t>
  </si>
  <si>
    <t>Potrubí DN65 nerez - výtlak průsakové vody od čerpadla P4 ze suterénu do jímky kalové vody JKV - 9,5 m, koleno 90° DN65 nerez - 4x, příruba DN65 nerez - 1x, včetně 1x lemového nákružku, 1x plochého těsnění, 4x šroub M16x80, 4x matice M16, 8x podložka M17</t>
  </si>
  <si>
    <t>Měrný objekt - indukční průtokoměr, osazeno do potrubí bezpečnostního přepadu</t>
  </si>
  <si>
    <t>7 - 22</t>
  </si>
  <si>
    <t>22 - 28</t>
  </si>
  <si>
    <t>29 - 39</t>
  </si>
  <si>
    <t>40 - 45</t>
  </si>
  <si>
    <t>1 - 45</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</si>
</sst>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000"/>
    <numFmt numFmtId="167" formatCode="000000000"/>
    <numFmt numFmtId="168" formatCode="#\ ###\ ##0"/>
    <numFmt numFmtId="169" formatCode="0.000;0.000;"/>
    <numFmt numFmtId="170" formatCode="0.00;0.00;"/>
    <numFmt numFmtId="171" formatCode="#\ ###\ ##0;#\ ###\ ##0;"/>
    <numFmt numFmtId="172" formatCode="#\ ###\ ##0.00"/>
    <numFmt numFmtId="173" formatCode="#,##0\ &quot;Kč&quot;"/>
    <numFmt numFmtId="174" formatCode="&quot;Yes&quot;;&quot;Yes&quot;;&quot;No&quot;"/>
    <numFmt numFmtId="175" formatCode="&quot;True&quot;;&quot;True&quot;;&quot;False&quot;"/>
    <numFmt numFmtId="176" formatCode="&quot;On&quot;;&quot;On&quot;;&quot;Off&quot;"/>
    <numFmt numFmtId="177" formatCode="[$€-2]\ #\ ##,000_);[Red]\([$€-2]\ #\ ##,000\)"/>
    <numFmt numFmtId="178" formatCode="[$¥€-2]\ #\ ##,000_);[Red]\([$€-2]\ #\ ##,000\)"/>
  </numFmts>
  <fonts count="58">
    <font>
      <sz val="10"/>
      <name val="Arial CE"/>
      <family val="0"/>
    </font>
    <font>
      <b/>
      <sz val="10"/>
      <name val="Arial CE"/>
      <family val="2"/>
    </font>
    <font>
      <b/>
      <sz val="14"/>
      <name val="Arial CE"/>
      <family val="2"/>
    </font>
    <font>
      <b/>
      <sz val="12"/>
      <name val="Arial CE"/>
      <family val="2"/>
    </font>
    <font>
      <b/>
      <sz val="12"/>
      <name val="Arial Narrow"/>
      <family val="2"/>
    </font>
    <font>
      <sz val="12"/>
      <name val="Arial"/>
      <family val="2"/>
    </font>
    <font>
      <sz val="12"/>
      <color indexed="8"/>
      <name val="Arial"/>
      <family val="2"/>
    </font>
    <font>
      <b/>
      <sz val="12"/>
      <name val="Arial"/>
      <family val="2"/>
    </font>
    <font>
      <b/>
      <sz val="13"/>
      <name val="Arial"/>
      <family val="2"/>
    </font>
    <font>
      <sz val="13"/>
      <name val="Arial"/>
      <family val="2"/>
    </font>
    <font>
      <sz val="13"/>
      <color indexed="8"/>
      <name val="Arial"/>
      <family val="2"/>
    </font>
    <font>
      <sz val="12"/>
      <name val="Arial CE"/>
      <family val="0"/>
    </font>
    <font>
      <sz val="10"/>
      <color indexed="10"/>
      <name val="Arial CE"/>
      <family val="0"/>
    </font>
    <font>
      <b/>
      <sz val="11"/>
      <name val="Arial CE"/>
      <family val="2"/>
    </font>
    <font>
      <vertAlign val="superscript"/>
      <sz val="12"/>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0"/>
      <name val="Arial"/>
      <family val="2"/>
    </font>
    <font>
      <b/>
      <sz val="12"/>
      <color indexed="10"/>
      <name val="Arial"/>
      <family val="2"/>
    </font>
    <font>
      <sz val="13"/>
      <color indexed="10"/>
      <name val="Arial"/>
      <family val="2"/>
    </font>
    <font>
      <b/>
      <sz val="12"/>
      <color indexed="10"/>
      <name val="Arial Narrow"/>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FF0000"/>
      <name val="Arial"/>
      <family val="2"/>
    </font>
    <font>
      <b/>
      <sz val="12"/>
      <color rgb="FFFF0000"/>
      <name val="Arial"/>
      <family val="2"/>
    </font>
    <font>
      <sz val="13"/>
      <color rgb="FFFF0000"/>
      <name val="Arial"/>
      <family val="2"/>
    </font>
    <font>
      <sz val="10"/>
      <color rgb="FFFF0000"/>
      <name val="Arial CE"/>
      <family val="0"/>
    </font>
    <font>
      <b/>
      <sz val="12"/>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6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color indexed="63"/>
      </left>
      <right style="medium"/>
      <top style="medium"/>
      <bottom style="thin"/>
    </border>
    <border>
      <left style="thin"/>
      <right style="thin"/>
      <top style="thin"/>
      <bottom style="medium"/>
    </border>
    <border>
      <left style="double"/>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style="double"/>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double"/>
      <top>
        <color indexed="63"/>
      </top>
      <bottom style="double"/>
    </border>
    <border>
      <left>
        <color indexed="63"/>
      </left>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61">
    <xf numFmtId="0" fontId="0" fillId="0" borderId="0" xfId="0" applyAlignment="1">
      <alignment/>
    </xf>
    <xf numFmtId="0" fontId="0" fillId="0" borderId="0" xfId="0" applyAlignment="1" applyProtection="1">
      <alignment/>
      <protection hidden="1"/>
    </xf>
    <xf numFmtId="0" fontId="0" fillId="0" borderId="0" xfId="0" applyFont="1" applyAlignment="1" applyProtection="1">
      <alignment horizontal="center"/>
      <protection hidden="1"/>
    </xf>
    <xf numFmtId="3" fontId="4" fillId="0" borderId="10" xfId="0" applyNumberFormat="1" applyFont="1" applyBorder="1" applyAlignment="1" applyProtection="1">
      <alignment horizontal="center" vertical="top" wrapText="1"/>
      <protection hidden="1"/>
    </xf>
    <xf numFmtId="3" fontId="4" fillId="0" borderId="11" xfId="0" applyNumberFormat="1" applyFont="1" applyBorder="1" applyAlignment="1" applyProtection="1">
      <alignment horizontal="center" vertical="top" wrapText="1"/>
      <protection hidden="1"/>
    </xf>
    <xf numFmtId="0" fontId="4" fillId="0" borderId="12" xfId="0" applyFont="1" applyBorder="1" applyAlignment="1" applyProtection="1">
      <alignment horizontal="center" vertical="top"/>
      <protection hidden="1"/>
    </xf>
    <xf numFmtId="3" fontId="4" fillId="0" borderId="13" xfId="0" applyNumberFormat="1" applyFont="1" applyBorder="1" applyAlignment="1" applyProtection="1">
      <alignment horizontal="center" vertical="top" wrapText="1" shrinkToFit="1"/>
      <protection hidden="1"/>
    </xf>
    <xf numFmtId="0" fontId="6" fillId="33" borderId="14" xfId="0" applyFont="1" applyFill="1" applyBorder="1" applyAlignment="1" applyProtection="1">
      <alignment horizontal="center" vertical="top" wrapText="1"/>
      <protection hidden="1"/>
    </xf>
    <xf numFmtId="3" fontId="7" fillId="33" borderId="15" xfId="0" applyNumberFormat="1" applyFont="1" applyFill="1" applyBorder="1" applyAlignment="1" applyProtection="1">
      <alignment horizontal="center" vertical="top" wrapText="1"/>
      <protection hidden="1"/>
    </xf>
    <xf numFmtId="0" fontId="5" fillId="0" borderId="14" xfId="0" applyFont="1" applyBorder="1" applyAlignment="1" applyProtection="1">
      <alignment horizontal="center" vertical="top" wrapText="1"/>
      <protection hidden="1"/>
    </xf>
    <xf numFmtId="3" fontId="5" fillId="0" borderId="15" xfId="0" applyNumberFormat="1" applyFont="1" applyBorder="1" applyAlignment="1" applyProtection="1">
      <alignment horizontal="center" vertical="top" wrapText="1"/>
      <protection hidden="1"/>
    </xf>
    <xf numFmtId="0" fontId="3" fillId="0" borderId="0" xfId="0" applyFont="1" applyAlignment="1" applyProtection="1">
      <alignment/>
      <protection hidden="1"/>
    </xf>
    <xf numFmtId="0" fontId="11" fillId="0" borderId="0" xfId="0" applyFont="1" applyAlignment="1" applyProtection="1">
      <alignment horizontal="center"/>
      <protection hidden="1"/>
    </xf>
    <xf numFmtId="3" fontId="4" fillId="0" borderId="16" xfId="0" applyNumberFormat="1" applyFont="1" applyBorder="1" applyAlignment="1" applyProtection="1">
      <alignment horizontal="center" vertical="top" wrapText="1"/>
      <protection hidden="1"/>
    </xf>
    <xf numFmtId="0" fontId="5" fillId="33" borderId="17" xfId="0" applyFont="1" applyFill="1" applyBorder="1" applyAlignment="1" applyProtection="1">
      <alignment horizontal="center" vertical="top" wrapText="1"/>
      <protection hidden="1"/>
    </xf>
    <xf numFmtId="0" fontId="5" fillId="0" borderId="17" xfId="0" applyFont="1" applyBorder="1" applyAlignment="1" applyProtection="1">
      <alignment horizontal="center" vertical="top" wrapText="1"/>
      <protection hidden="1"/>
    </xf>
    <xf numFmtId="0" fontId="5" fillId="0" borderId="17" xfId="0" applyFont="1" applyFill="1" applyBorder="1" applyAlignment="1" applyProtection="1">
      <alignment horizontal="center" vertical="top" wrapText="1"/>
      <protection hidden="1"/>
    </xf>
    <xf numFmtId="0" fontId="7" fillId="33" borderId="14" xfId="0" applyFont="1" applyFill="1" applyBorder="1" applyAlignment="1" applyProtection="1">
      <alignment horizontal="justify" vertical="top" wrapText="1"/>
      <protection hidden="1"/>
    </xf>
    <xf numFmtId="0" fontId="7" fillId="0" borderId="18" xfId="0" applyFont="1" applyFill="1" applyBorder="1" applyAlignment="1" applyProtection="1">
      <alignment horizontal="justify" vertical="top" wrapText="1"/>
      <protection hidden="1"/>
    </xf>
    <xf numFmtId="0" fontId="8" fillId="0" borderId="19" xfId="0" applyFont="1" applyFill="1" applyBorder="1" applyAlignment="1" applyProtection="1">
      <alignment horizontal="justify" vertical="top" wrapText="1"/>
      <protection hidden="1"/>
    </xf>
    <xf numFmtId="3" fontId="4" fillId="0" borderId="20" xfId="0" applyNumberFormat="1" applyFont="1" applyBorder="1" applyAlignment="1" applyProtection="1">
      <alignment horizontal="center" vertical="top" wrapText="1"/>
      <protection hidden="1"/>
    </xf>
    <xf numFmtId="3" fontId="4" fillId="0" borderId="21" xfId="0" applyNumberFormat="1" applyFont="1" applyBorder="1" applyAlignment="1" applyProtection="1">
      <alignment horizontal="center" vertical="top" wrapText="1" shrinkToFit="1"/>
      <protection hidden="1"/>
    </xf>
    <xf numFmtId="0" fontId="0" fillId="0" borderId="22" xfId="0" applyBorder="1" applyAlignment="1" applyProtection="1">
      <alignment/>
      <protection hidden="1"/>
    </xf>
    <xf numFmtId="0" fontId="8" fillId="33" borderId="23" xfId="0" applyFont="1" applyFill="1" applyBorder="1" applyAlignment="1" applyProtection="1">
      <alignment horizontal="justify" vertical="top" wrapText="1"/>
      <protection hidden="1"/>
    </xf>
    <xf numFmtId="3" fontId="8" fillId="33" borderId="21" xfId="0" applyNumberFormat="1" applyFont="1" applyFill="1" applyBorder="1" applyAlignment="1" applyProtection="1">
      <alignment horizontal="center" vertical="top" wrapText="1"/>
      <protection hidden="1"/>
    </xf>
    <xf numFmtId="3" fontId="0" fillId="0" borderId="0" xfId="0" applyNumberFormat="1" applyAlignment="1" applyProtection="1">
      <alignment/>
      <protection hidden="1"/>
    </xf>
    <xf numFmtId="4" fontId="0" fillId="0" borderId="0" xfId="0" applyNumberFormat="1" applyAlignment="1" applyProtection="1">
      <alignment/>
      <protection hidden="1"/>
    </xf>
    <xf numFmtId="0" fontId="9" fillId="0" borderId="0" xfId="0" applyFont="1" applyAlignment="1" applyProtection="1">
      <alignment/>
      <protection hidden="1"/>
    </xf>
    <xf numFmtId="3" fontId="9" fillId="0" borderId="0" xfId="0" applyNumberFormat="1" applyFont="1" applyAlignment="1" applyProtection="1">
      <alignment/>
      <protection hidden="1"/>
    </xf>
    <xf numFmtId="0" fontId="0" fillId="0" borderId="0" xfId="0" applyFont="1" applyAlignment="1" applyProtection="1">
      <alignment/>
      <protection hidden="1"/>
    </xf>
    <xf numFmtId="0" fontId="2"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0" fontId="0" fillId="0" borderId="27" xfId="0"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protection hidden="1"/>
    </xf>
    <xf numFmtId="49" fontId="0" fillId="0" borderId="30" xfId="0" applyNumberFormat="1" applyBorder="1" applyAlignment="1" applyProtection="1">
      <alignment/>
      <protection hidden="1"/>
    </xf>
    <xf numFmtId="0" fontId="0" fillId="0" borderId="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0" fontId="0" fillId="0" borderId="34" xfId="0" applyBorder="1" applyAlignment="1" applyProtection="1">
      <alignment/>
      <protection hidden="1"/>
    </xf>
    <xf numFmtId="0" fontId="0" fillId="0" borderId="35" xfId="0"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18" xfId="0" applyBorder="1" applyAlignment="1" applyProtection="1">
      <alignment/>
      <protection hidden="1"/>
    </xf>
    <xf numFmtId="0" fontId="0" fillId="0" borderId="40" xfId="0" applyBorder="1" applyAlignment="1" applyProtection="1">
      <alignment/>
      <protection hidden="1"/>
    </xf>
    <xf numFmtId="0" fontId="2" fillId="0" borderId="41" xfId="0" applyFont="1" applyBorder="1" applyAlignment="1" applyProtection="1">
      <alignment horizontal="centerContinuous" vertical="center"/>
      <protection hidden="1"/>
    </xf>
    <xf numFmtId="0" fontId="3" fillId="0" borderId="41" xfId="0" applyFont="1" applyBorder="1" applyAlignment="1" applyProtection="1">
      <alignment horizontal="centerContinuous" vertical="center"/>
      <protection hidden="1"/>
    </xf>
    <xf numFmtId="0" fontId="0" fillId="0" borderId="41" xfId="0" applyBorder="1" applyAlignment="1" applyProtection="1">
      <alignment horizontal="centerContinuous" vertical="center"/>
      <protection hidden="1"/>
    </xf>
    <xf numFmtId="0" fontId="1" fillId="0" borderId="42" xfId="0" applyFont="1" applyBorder="1" applyAlignment="1" applyProtection="1">
      <alignment horizontal="left"/>
      <protection hidden="1"/>
    </xf>
    <xf numFmtId="0" fontId="0" fillId="0" borderId="43" xfId="0" applyBorder="1" applyAlignment="1" applyProtection="1">
      <alignment horizontal="left"/>
      <protection hidden="1"/>
    </xf>
    <xf numFmtId="0" fontId="0" fillId="0" borderId="44" xfId="0" applyBorder="1" applyAlignment="1" applyProtection="1">
      <alignment horizontal="centerContinuous"/>
      <protection hidden="1"/>
    </xf>
    <xf numFmtId="0" fontId="1" fillId="0" borderId="43" xfId="0" applyFont="1" applyBorder="1" applyAlignment="1" applyProtection="1">
      <alignment horizontal="centerContinuous"/>
      <protection hidden="1"/>
    </xf>
    <xf numFmtId="0" fontId="0" fillId="0" borderId="43" xfId="0" applyBorder="1" applyAlignment="1" applyProtection="1">
      <alignment horizontal="centerContinuous"/>
      <protection hidden="1"/>
    </xf>
    <xf numFmtId="0" fontId="0" fillId="0" borderId="45" xfId="0" applyBorder="1" applyAlignment="1" applyProtection="1">
      <alignment horizontal="centerContinuous"/>
      <protection hidden="1"/>
    </xf>
    <xf numFmtId="0" fontId="0" fillId="0" borderId="46" xfId="0" applyBorder="1" applyAlignment="1" applyProtection="1">
      <alignment/>
      <protection hidden="1"/>
    </xf>
    <xf numFmtId="0" fontId="0" fillId="0" borderId="43" xfId="0" applyBorder="1" applyAlignment="1" applyProtection="1">
      <alignment/>
      <protection hidden="1"/>
    </xf>
    <xf numFmtId="3" fontId="0" fillId="0" borderId="47" xfId="0" applyNumberFormat="1" applyBorder="1" applyAlignment="1" applyProtection="1">
      <alignment/>
      <protection hidden="1"/>
    </xf>
    <xf numFmtId="0" fontId="0" fillId="0" borderId="48" xfId="0" applyBorder="1" applyAlignment="1" applyProtection="1">
      <alignment/>
      <protection hidden="1"/>
    </xf>
    <xf numFmtId="3" fontId="0" fillId="0" borderId="43" xfId="0" applyNumberFormat="1" applyBorder="1" applyAlignment="1" applyProtection="1">
      <alignment/>
      <protection hidden="1"/>
    </xf>
    <xf numFmtId="0" fontId="0" fillId="0" borderId="47" xfId="0" applyBorder="1" applyAlignment="1" applyProtection="1">
      <alignment/>
      <protection hidden="1"/>
    </xf>
    <xf numFmtId="3" fontId="0" fillId="0" borderId="49" xfId="0" applyNumberFormat="1" applyBorder="1" applyAlignment="1" applyProtection="1">
      <alignment/>
      <protection hidden="1"/>
    </xf>
    <xf numFmtId="0" fontId="0" fillId="0" borderId="50" xfId="0" applyBorder="1" applyAlignment="1" applyProtection="1">
      <alignment/>
      <protection hidden="1"/>
    </xf>
    <xf numFmtId="0" fontId="0" fillId="0" borderId="42" xfId="0" applyBorder="1" applyAlignment="1" applyProtection="1">
      <alignment/>
      <protection hidden="1"/>
    </xf>
    <xf numFmtId="0" fontId="0" fillId="0" borderId="48" xfId="0" applyFont="1" applyBorder="1" applyAlignment="1" applyProtection="1">
      <alignment/>
      <protection hidden="1"/>
    </xf>
    <xf numFmtId="3" fontId="0" fillId="0" borderId="18" xfId="0" applyNumberFormat="1"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0" xfId="0" applyBorder="1" applyAlignment="1" applyProtection="1">
      <alignment horizontal="right"/>
      <protection hidden="1"/>
    </xf>
    <xf numFmtId="0" fontId="0" fillId="0" borderId="36" xfId="0" applyNumberFormat="1" applyBorder="1" applyAlignment="1" applyProtection="1">
      <alignment horizontal="right"/>
      <protection hidden="1"/>
    </xf>
    <xf numFmtId="4" fontId="0" fillId="0" borderId="39" xfId="0" applyNumberFormat="1" applyBorder="1" applyAlignment="1" applyProtection="1">
      <alignment/>
      <protection hidden="1"/>
    </xf>
    <xf numFmtId="0" fontId="3" fillId="0" borderId="55" xfId="0" applyFont="1" applyBorder="1" applyAlignment="1" applyProtection="1">
      <alignment/>
      <protection hidden="1"/>
    </xf>
    <xf numFmtId="0" fontId="3" fillId="0" borderId="56" xfId="0" applyFont="1" applyBorder="1" applyAlignment="1" applyProtection="1">
      <alignment/>
      <protection hidden="1"/>
    </xf>
    <xf numFmtId="0" fontId="3" fillId="0" borderId="57" xfId="0" applyFont="1" applyBorder="1" applyAlignment="1" applyProtection="1">
      <alignment/>
      <protection hidden="1"/>
    </xf>
    <xf numFmtId="4" fontId="3" fillId="0" borderId="56" xfId="0" applyNumberFormat="1" applyFont="1" applyBorder="1" applyAlignment="1" applyProtection="1">
      <alignment/>
      <protection hidden="1"/>
    </xf>
    <xf numFmtId="0" fontId="3" fillId="0" borderId="58" xfId="0" applyFont="1" applyBorder="1" applyAlignment="1" applyProtection="1">
      <alignment/>
      <protection hidden="1"/>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vertical="justify"/>
      <protection hidden="1"/>
    </xf>
    <xf numFmtId="0" fontId="0" fillId="0" borderId="35" xfId="0" applyBorder="1" applyAlignment="1">
      <alignment/>
    </xf>
    <xf numFmtId="0" fontId="0" fillId="0" borderId="39" xfId="0" applyBorder="1" applyAlignment="1">
      <alignment/>
    </xf>
    <xf numFmtId="0" fontId="0" fillId="0" borderId="0" xfId="0" applyBorder="1" applyAlignment="1">
      <alignment/>
    </xf>
    <xf numFmtId="0" fontId="0" fillId="0" borderId="33" xfId="0" applyBorder="1" applyAlignment="1">
      <alignment/>
    </xf>
    <xf numFmtId="0" fontId="0" fillId="0" borderId="38" xfId="0" applyBorder="1" applyAlignment="1">
      <alignment/>
    </xf>
    <xf numFmtId="0" fontId="0" fillId="0" borderId="29" xfId="0" applyBorder="1" applyAlignment="1">
      <alignment/>
    </xf>
    <xf numFmtId="0" fontId="11" fillId="0" borderId="14" xfId="0" applyFont="1" applyBorder="1" applyAlignment="1" applyProtection="1">
      <alignment horizontal="justify" vertical="top" wrapText="1"/>
      <protection hidden="1"/>
    </xf>
    <xf numFmtId="0" fontId="3" fillId="0" borderId="0" xfId="0" applyFont="1" applyAlignment="1" applyProtection="1">
      <alignment horizontal="justify"/>
      <protection hidden="1"/>
    </xf>
    <xf numFmtId="0" fontId="1" fillId="0" borderId="0" xfId="0" applyFont="1" applyAlignment="1" applyProtection="1">
      <alignment horizontal="justify"/>
      <protection hidden="1"/>
    </xf>
    <xf numFmtId="0" fontId="0" fillId="0" borderId="0" xfId="0" applyAlignment="1" applyProtection="1">
      <alignment horizontal="justify"/>
      <protection hidden="1"/>
    </xf>
    <xf numFmtId="0" fontId="4" fillId="0" borderId="12" xfId="0" applyFont="1" applyBorder="1" applyAlignment="1" applyProtection="1">
      <alignment horizontal="justify" vertical="top"/>
      <protection hidden="1"/>
    </xf>
    <xf numFmtId="0" fontId="4" fillId="0" borderId="59" xfId="0" applyFont="1" applyBorder="1" applyAlignment="1" applyProtection="1">
      <alignment horizontal="justify" vertical="top"/>
      <protection hidden="1"/>
    </xf>
    <xf numFmtId="0" fontId="4" fillId="0" borderId="19" xfId="0" applyFont="1" applyBorder="1" applyAlignment="1" applyProtection="1">
      <alignment horizontal="justify" vertical="top"/>
      <protection hidden="1"/>
    </xf>
    <xf numFmtId="0" fontId="7" fillId="33" borderId="60" xfId="0" applyFont="1" applyFill="1" applyBorder="1" applyAlignment="1" applyProtection="1">
      <alignment horizontal="center" vertical="top" wrapText="1"/>
      <protection hidden="1"/>
    </xf>
    <xf numFmtId="0" fontId="8" fillId="33" borderId="20" xfId="0" applyFont="1" applyFill="1" applyBorder="1" applyAlignment="1" applyProtection="1">
      <alignment horizontal="center" vertical="top" wrapText="1"/>
      <protection hidden="1"/>
    </xf>
    <xf numFmtId="49" fontId="5" fillId="0" borderId="60" xfId="0" applyNumberFormat="1" applyFont="1" applyFill="1" applyBorder="1" applyAlignment="1" applyProtection="1">
      <alignment horizontal="center" vertical="top" wrapText="1"/>
      <protection hidden="1"/>
    </xf>
    <xf numFmtId="49" fontId="5" fillId="0" borderId="20" xfId="0" applyNumberFormat="1" applyFont="1" applyFill="1" applyBorder="1" applyAlignment="1" applyProtection="1">
      <alignment horizontal="center" vertical="top" wrapText="1"/>
      <protection hidden="1"/>
    </xf>
    <xf numFmtId="3" fontId="4" fillId="0" borderId="61" xfId="0" applyNumberFormat="1" applyFont="1" applyBorder="1" applyAlignment="1" applyProtection="1">
      <alignment horizontal="center" vertical="top" wrapText="1"/>
      <protection hidden="1"/>
    </xf>
    <xf numFmtId="0" fontId="4" fillId="0" borderId="62" xfId="0" applyFont="1" applyBorder="1" applyAlignment="1" applyProtection="1">
      <alignment horizontal="justify" vertical="top"/>
      <protection hidden="1"/>
    </xf>
    <xf numFmtId="3" fontId="4" fillId="0" borderId="0" xfId="0" applyNumberFormat="1" applyFont="1" applyBorder="1" applyAlignment="1" applyProtection="1">
      <alignment horizontal="center" vertical="top" wrapText="1"/>
      <protection hidden="1"/>
    </xf>
    <xf numFmtId="0" fontId="4" fillId="0" borderId="62" xfId="0" applyFont="1" applyBorder="1" applyAlignment="1" applyProtection="1">
      <alignment horizontal="center" vertical="top"/>
      <protection hidden="1"/>
    </xf>
    <xf numFmtId="3" fontId="4" fillId="0" borderId="31" xfId="0" applyNumberFormat="1" applyFont="1" applyBorder="1" applyAlignment="1" applyProtection="1">
      <alignment horizontal="center" vertical="top" wrapText="1"/>
      <protection hidden="1"/>
    </xf>
    <xf numFmtId="3" fontId="4" fillId="0" borderId="31" xfId="0" applyNumberFormat="1" applyFont="1" applyBorder="1" applyAlignment="1" applyProtection="1">
      <alignment horizontal="center" vertical="top" wrapText="1" shrinkToFit="1"/>
      <protection hidden="1"/>
    </xf>
    <xf numFmtId="4" fontId="3" fillId="0" borderId="0" xfId="0" applyNumberFormat="1" applyFont="1" applyAlignment="1" applyProtection="1">
      <alignment/>
      <protection hidden="1"/>
    </xf>
    <xf numFmtId="3" fontId="3" fillId="0" borderId="0" xfId="0" applyNumberFormat="1" applyFont="1" applyAlignment="1" applyProtection="1">
      <alignment/>
      <protection hidden="1"/>
    </xf>
    <xf numFmtId="4" fontId="0" fillId="0" borderId="0" xfId="0" applyNumberFormat="1" applyFont="1" applyAlignment="1" applyProtection="1">
      <alignment/>
      <protection hidden="1"/>
    </xf>
    <xf numFmtId="3" fontId="0" fillId="0" borderId="0" xfId="0" applyNumberFormat="1" applyFont="1" applyAlignment="1" applyProtection="1">
      <alignment/>
      <protection hidden="1"/>
    </xf>
    <xf numFmtId="3" fontId="5" fillId="33" borderId="14" xfId="0" applyNumberFormat="1" applyFont="1" applyFill="1" applyBorder="1" applyAlignment="1" applyProtection="1">
      <alignment horizontal="center" vertical="top" wrapText="1"/>
      <protection hidden="1"/>
    </xf>
    <xf numFmtId="3" fontId="5" fillId="33" borderId="18" xfId="0" applyNumberFormat="1" applyFont="1" applyFill="1" applyBorder="1" applyAlignment="1" applyProtection="1">
      <alignment horizontal="center" vertical="top" wrapText="1"/>
      <protection hidden="1"/>
    </xf>
    <xf numFmtId="3" fontId="5" fillId="0" borderId="14" xfId="0" applyNumberFormat="1" applyFont="1" applyBorder="1" applyAlignment="1" applyProtection="1">
      <alignment horizontal="center" vertical="top" wrapText="1"/>
      <protection hidden="1"/>
    </xf>
    <xf numFmtId="3" fontId="5" fillId="0" borderId="18" xfId="0" applyNumberFormat="1" applyFont="1" applyBorder="1" applyAlignment="1" applyProtection="1">
      <alignment horizontal="center" vertical="top" wrapText="1"/>
      <protection hidden="1"/>
    </xf>
    <xf numFmtId="3" fontId="9" fillId="33" borderId="23" xfId="0" applyNumberFormat="1" applyFont="1" applyFill="1" applyBorder="1" applyAlignment="1" applyProtection="1">
      <alignment horizontal="center" vertical="top" wrapText="1"/>
      <protection hidden="1"/>
    </xf>
    <xf numFmtId="3" fontId="9" fillId="33" borderId="19" xfId="0" applyNumberFormat="1" applyFont="1" applyFill="1" applyBorder="1" applyAlignment="1" applyProtection="1">
      <alignment horizontal="center" vertical="top" wrapText="1"/>
      <protection hidden="1"/>
    </xf>
    <xf numFmtId="3" fontId="0" fillId="0" borderId="59" xfId="0" applyNumberFormat="1" applyFont="1" applyBorder="1" applyAlignment="1" applyProtection="1">
      <alignment/>
      <protection hidden="1"/>
    </xf>
    <xf numFmtId="3" fontId="4" fillId="0" borderId="63" xfId="0" applyNumberFormat="1" applyFont="1" applyBorder="1" applyAlignment="1" applyProtection="1">
      <alignment horizontal="center" vertical="top"/>
      <protection hidden="1"/>
    </xf>
    <xf numFmtId="3" fontId="5" fillId="0" borderId="17" xfId="0" applyNumberFormat="1" applyFont="1" applyFill="1" applyBorder="1" applyAlignment="1" applyProtection="1">
      <alignment horizontal="center" vertical="top" wrapText="1"/>
      <protection hidden="1"/>
    </xf>
    <xf numFmtId="3" fontId="9" fillId="0" borderId="64" xfId="0" applyNumberFormat="1" applyFont="1" applyFill="1" applyBorder="1" applyAlignment="1" applyProtection="1">
      <alignment horizontal="center" vertical="top" wrapText="1"/>
      <protection hidden="1"/>
    </xf>
    <xf numFmtId="0" fontId="11" fillId="0" borderId="14" xfId="0" applyFont="1" applyBorder="1" applyAlignment="1" applyProtection="1">
      <alignment horizontal="left" vertical="top" wrapText="1"/>
      <protection hidden="1"/>
    </xf>
    <xf numFmtId="0" fontId="12" fillId="0" borderId="0" xfId="0" applyFont="1" applyAlignment="1" applyProtection="1">
      <alignment/>
      <protection hidden="1"/>
    </xf>
    <xf numFmtId="0" fontId="0" fillId="0" borderId="0" xfId="0" applyFont="1" applyAlignment="1" applyProtection="1">
      <alignment horizontal="center"/>
      <protection hidden="1"/>
    </xf>
    <xf numFmtId="0" fontId="5" fillId="33" borderId="14" xfId="0" applyFont="1" applyFill="1" applyBorder="1" applyAlignment="1" applyProtection="1">
      <alignment horizontal="center" vertical="top" wrapText="1"/>
      <protection hidden="1"/>
    </xf>
    <xf numFmtId="0" fontId="5" fillId="0" borderId="14" xfId="0" applyFont="1" applyFill="1" applyBorder="1" applyAlignment="1" applyProtection="1">
      <alignment horizontal="center" vertical="top" wrapText="1"/>
      <protection hidden="1"/>
    </xf>
    <xf numFmtId="49" fontId="0" fillId="0" borderId="39" xfId="0" applyNumberFormat="1" applyBorder="1" applyAlignment="1" applyProtection="1">
      <alignment horizontal="center"/>
      <protection hidden="1"/>
    </xf>
    <xf numFmtId="0" fontId="7" fillId="0" borderId="60" xfId="0" applyFont="1" applyFill="1" applyBorder="1" applyAlignment="1" applyProtection="1">
      <alignment horizontal="center" vertical="top" wrapText="1"/>
      <protection hidden="1"/>
    </xf>
    <xf numFmtId="0" fontId="8" fillId="0" borderId="20" xfId="0" applyFont="1" applyFill="1" applyBorder="1" applyAlignment="1" applyProtection="1">
      <alignment horizontal="center" vertical="top" wrapText="1"/>
      <protection hidden="1"/>
    </xf>
    <xf numFmtId="3" fontId="5" fillId="0" borderId="19" xfId="0" applyNumberFormat="1" applyFont="1" applyBorder="1" applyAlignment="1" applyProtection="1">
      <alignment horizontal="center" vertical="top" wrapText="1"/>
      <protection hidden="1"/>
    </xf>
    <xf numFmtId="49" fontId="5" fillId="0" borderId="0" xfId="0" applyNumberFormat="1" applyFont="1" applyFill="1" applyBorder="1" applyAlignment="1" applyProtection="1">
      <alignment horizontal="center" vertical="top" wrapText="1"/>
      <protection hidden="1"/>
    </xf>
    <xf numFmtId="0" fontId="8" fillId="0" borderId="0" xfId="0" applyFont="1" applyFill="1" applyBorder="1" applyAlignment="1" applyProtection="1">
      <alignment horizontal="justify" vertical="top" wrapText="1"/>
      <protection hidden="1"/>
    </xf>
    <xf numFmtId="0" fontId="9"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top" wrapText="1"/>
      <protection hidden="1"/>
    </xf>
    <xf numFmtId="3" fontId="9" fillId="0" borderId="0" xfId="0" applyNumberFormat="1" applyFont="1" applyFill="1" applyBorder="1" applyAlignment="1" applyProtection="1">
      <alignment horizontal="center" vertical="top" wrapText="1"/>
      <protection hidden="1"/>
    </xf>
    <xf numFmtId="3" fontId="5" fillId="0" borderId="0" xfId="0" applyNumberFormat="1" applyFont="1" applyBorder="1" applyAlignment="1" applyProtection="1">
      <alignment horizontal="center" vertical="top" wrapText="1"/>
      <protection hidden="1"/>
    </xf>
    <xf numFmtId="0" fontId="11" fillId="0" borderId="0" xfId="0" applyFont="1" applyBorder="1" applyAlignment="1" applyProtection="1">
      <alignment horizontal="left" vertical="top" wrapText="1"/>
      <protection hidden="1"/>
    </xf>
    <xf numFmtId="0" fontId="0" fillId="0" borderId="35" xfId="0" applyFont="1" applyBorder="1" applyAlignment="1">
      <alignment/>
    </xf>
    <xf numFmtId="0" fontId="7" fillId="0" borderId="60" xfId="0" applyFont="1" applyBorder="1" applyAlignment="1" applyProtection="1">
      <alignment horizontal="center" vertical="top" wrapText="1"/>
      <protection hidden="1"/>
    </xf>
    <xf numFmtId="0" fontId="1" fillId="0" borderId="0" xfId="0" applyFont="1" applyBorder="1" applyAlignment="1" applyProtection="1">
      <alignment/>
      <protection hidden="1"/>
    </xf>
    <xf numFmtId="0" fontId="13" fillId="0" borderId="0" xfId="0" applyFont="1" applyAlignment="1">
      <alignment/>
    </xf>
    <xf numFmtId="0" fontId="53" fillId="0" borderId="17" xfId="0" applyFont="1" applyFill="1" applyBorder="1" applyAlignment="1" applyProtection="1">
      <alignment horizontal="center" vertical="top" wrapText="1"/>
      <protection hidden="1"/>
    </xf>
    <xf numFmtId="0" fontId="53" fillId="0" borderId="60" xfId="0" applyFont="1" applyFill="1" applyBorder="1" applyAlignment="1" applyProtection="1">
      <alignment horizontal="center" vertical="top" wrapText="1"/>
      <protection hidden="1"/>
    </xf>
    <xf numFmtId="0" fontId="53" fillId="0" borderId="17" xfId="0" applyFont="1" applyBorder="1" applyAlignment="1" applyProtection="1">
      <alignment horizontal="center" vertical="top" wrapText="1"/>
      <protection hidden="1"/>
    </xf>
    <xf numFmtId="0" fontId="53" fillId="0" borderId="14" xfId="0" applyFont="1" applyBorder="1" applyAlignment="1" applyProtection="1">
      <alignment horizontal="center" vertical="top" wrapText="1"/>
      <protection hidden="1"/>
    </xf>
    <xf numFmtId="0" fontId="54" fillId="33" borderId="60" xfId="0" applyFont="1" applyFill="1" applyBorder="1" applyAlignment="1" applyProtection="1">
      <alignment horizontal="center" vertical="top" wrapText="1"/>
      <protection hidden="1"/>
    </xf>
    <xf numFmtId="0" fontId="53" fillId="33" borderId="17" xfId="0" applyFont="1" applyFill="1" applyBorder="1" applyAlignment="1" applyProtection="1">
      <alignment horizontal="center" vertical="top" wrapText="1"/>
      <protection hidden="1"/>
    </xf>
    <xf numFmtId="0" fontId="53" fillId="33" borderId="14" xfId="0" applyFont="1" applyFill="1" applyBorder="1" applyAlignment="1" applyProtection="1">
      <alignment horizontal="center" vertical="top" wrapText="1"/>
      <protection hidden="1"/>
    </xf>
    <xf numFmtId="0" fontId="55" fillId="33" borderId="64" xfId="0" applyFont="1" applyFill="1" applyBorder="1" applyAlignment="1" applyProtection="1">
      <alignment horizontal="center" vertical="top" wrapText="1"/>
      <protection hidden="1"/>
    </xf>
    <xf numFmtId="0" fontId="55" fillId="33" borderId="23" xfId="0" applyFont="1" applyFill="1" applyBorder="1" applyAlignment="1" applyProtection="1">
      <alignment horizontal="center" vertical="top" wrapText="1"/>
      <protection hidden="1"/>
    </xf>
    <xf numFmtId="0" fontId="56" fillId="0" borderId="59" xfId="0" applyFont="1" applyBorder="1" applyAlignment="1" applyProtection="1">
      <alignment horizontal="center"/>
      <protection hidden="1"/>
    </xf>
    <xf numFmtId="0" fontId="56" fillId="0" borderId="59" xfId="0" applyFont="1" applyBorder="1" applyAlignment="1" applyProtection="1">
      <alignment/>
      <protection hidden="1"/>
    </xf>
    <xf numFmtId="3" fontId="57" fillId="0" borderId="63" xfId="0" applyNumberFormat="1" applyFont="1" applyBorder="1" applyAlignment="1" applyProtection="1">
      <alignment horizontal="center" vertical="top" wrapText="1"/>
      <protection hidden="1"/>
    </xf>
    <xf numFmtId="0" fontId="57" fillId="0" borderId="64" xfId="0" applyFont="1" applyBorder="1" applyAlignment="1" applyProtection="1">
      <alignment horizontal="center" vertical="top"/>
      <protection hidden="1"/>
    </xf>
    <xf numFmtId="0" fontId="53" fillId="0" borderId="39" xfId="0" applyFont="1" applyFill="1" applyBorder="1" applyAlignment="1" applyProtection="1">
      <alignment horizontal="center" vertical="top" wrapText="1"/>
      <protection hidden="1"/>
    </xf>
    <xf numFmtId="0" fontId="55" fillId="0" borderId="63" xfId="0" applyFont="1" applyFill="1" applyBorder="1" applyAlignment="1" applyProtection="1">
      <alignment horizontal="center" vertical="top" wrapText="1"/>
      <protection hidden="1"/>
    </xf>
    <xf numFmtId="0" fontId="55" fillId="0" borderId="64" xfId="0" applyFont="1" applyFill="1"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0" fillId="0" borderId="65" xfId="0" applyFont="1" applyBorder="1" applyAlignment="1" applyProtection="1">
      <alignment horizontal="center"/>
      <protection hidden="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2219325</xdr:colOff>
      <xdr:row>0</xdr:row>
      <xdr:rowOff>0</xdr:rowOff>
    </xdr:to>
    <xdr:pic>
      <xdr:nvPicPr>
        <xdr:cNvPr id="1" name="Picture 1" descr="pro-aqua_logo"/>
        <xdr:cNvPicPr preferRelativeResize="1">
          <a:picLocks noChangeAspect="1"/>
        </xdr:cNvPicPr>
      </xdr:nvPicPr>
      <xdr:blipFill>
        <a:blip r:embed="rId1"/>
        <a:stretch>
          <a:fillRect/>
        </a:stretch>
      </xdr:blipFill>
      <xdr:spPr>
        <a:xfrm>
          <a:off x="838200" y="0"/>
          <a:ext cx="22193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view="pageBreakPreview" zoomScaleSheetLayoutView="100" zoomScalePageLayoutView="0" workbookViewId="0" topLeftCell="A1">
      <selection activeCell="F15" sqref="F15"/>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1.75" customHeight="1">
      <c r="A1" s="30" t="s">
        <v>3</v>
      </c>
      <c r="B1" s="31"/>
      <c r="C1" s="31"/>
      <c r="D1" s="31"/>
      <c r="E1" s="31"/>
      <c r="F1" s="31"/>
      <c r="G1" s="31"/>
    </row>
    <row r="2" ht="15" customHeight="1" thickBot="1"/>
    <row r="3" spans="1:7" ht="12.75" customHeight="1" thickTop="1">
      <c r="A3" s="32" t="s">
        <v>4</v>
      </c>
      <c r="B3" s="33"/>
      <c r="C3" s="34" t="s">
        <v>5</v>
      </c>
      <c r="D3" s="34"/>
      <c r="E3" s="34"/>
      <c r="F3" s="35" t="s">
        <v>6</v>
      </c>
      <c r="G3" s="36"/>
    </row>
    <row r="4" spans="1:7" ht="12.75" customHeight="1">
      <c r="A4" s="37"/>
      <c r="B4" s="38"/>
      <c r="C4" s="141" t="s">
        <v>82</v>
      </c>
      <c r="D4" s="39"/>
      <c r="E4" s="39"/>
      <c r="F4" s="40"/>
      <c r="G4" s="41"/>
    </row>
    <row r="5" spans="1:7" ht="12.75" customHeight="1">
      <c r="A5" s="42" t="s">
        <v>7</v>
      </c>
      <c r="B5" s="43"/>
      <c r="C5" s="44" t="s">
        <v>8</v>
      </c>
      <c r="D5" s="44"/>
      <c r="E5" s="44"/>
      <c r="F5" s="45" t="s">
        <v>9</v>
      </c>
      <c r="G5" s="46"/>
    </row>
    <row r="6" spans="1:7" ht="18" customHeight="1">
      <c r="A6" s="37"/>
      <c r="B6" s="38"/>
      <c r="C6" s="142" t="s">
        <v>83</v>
      </c>
      <c r="D6" s="39"/>
      <c r="E6" s="39"/>
      <c r="F6" s="40"/>
      <c r="G6" s="41"/>
    </row>
    <row r="7" spans="1:7" ht="12.75">
      <c r="A7" s="89" t="s">
        <v>71</v>
      </c>
      <c r="B7" s="86"/>
      <c r="C7" s="86" t="s">
        <v>72</v>
      </c>
      <c r="D7" s="44"/>
      <c r="E7" s="45" t="s">
        <v>10</v>
      </c>
      <c r="F7" s="44"/>
      <c r="G7" s="46"/>
    </row>
    <row r="8" spans="1:7" ht="12.75">
      <c r="A8" s="89" t="s">
        <v>84</v>
      </c>
      <c r="B8" s="86"/>
      <c r="C8" s="139"/>
      <c r="D8" s="44"/>
      <c r="E8" s="45" t="s">
        <v>11</v>
      </c>
      <c r="F8" s="44"/>
      <c r="G8" s="46"/>
    </row>
    <row r="9" spans="1:7" ht="12.75">
      <c r="A9" s="90" t="s">
        <v>12</v>
      </c>
      <c r="B9" s="87"/>
      <c r="C9" s="87">
        <v>5</v>
      </c>
      <c r="D9" s="48"/>
      <c r="E9" s="49" t="s">
        <v>13</v>
      </c>
      <c r="F9" s="128" t="s">
        <v>85</v>
      </c>
      <c r="G9" s="50"/>
    </row>
    <row r="10" spans="1:7" ht="12.75">
      <c r="A10" s="91" t="s">
        <v>14</v>
      </c>
      <c r="B10" s="88"/>
      <c r="C10" s="88"/>
      <c r="E10" s="40" t="s">
        <v>15</v>
      </c>
      <c r="F10" s="39"/>
      <c r="G10" s="41"/>
    </row>
    <row r="11" spans="1:7" ht="12.75">
      <c r="A11" s="91"/>
      <c r="B11" s="88" t="s">
        <v>78</v>
      </c>
      <c r="C11" s="88"/>
      <c r="D11" s="39"/>
      <c r="E11" s="40"/>
      <c r="F11" s="39"/>
      <c r="G11" s="41"/>
    </row>
    <row r="12" spans="1:7" ht="28.5" customHeight="1">
      <c r="A12" s="51" t="s">
        <v>16</v>
      </c>
      <c r="B12" s="52"/>
      <c r="C12" s="52"/>
      <c r="D12" s="52"/>
      <c r="E12" s="53"/>
      <c r="F12" s="53"/>
      <c r="G12" s="53"/>
    </row>
    <row r="13" spans="1:7" ht="17.25" customHeight="1">
      <c r="A13" s="54" t="s">
        <v>17</v>
      </c>
      <c r="B13" s="55"/>
      <c r="C13" s="56"/>
      <c r="D13" s="57" t="s">
        <v>18</v>
      </c>
      <c r="E13" s="58"/>
      <c r="F13" s="58"/>
      <c r="G13" s="59"/>
    </row>
    <row r="14" spans="1:7" ht="15.75" customHeight="1">
      <c r="A14" s="60"/>
      <c r="B14" s="61" t="s">
        <v>19</v>
      </c>
      <c r="C14" s="62">
        <f>'Výkaz výměr'!G71</f>
        <v>0</v>
      </c>
      <c r="D14" s="63" t="s">
        <v>2</v>
      </c>
      <c r="E14" s="64"/>
      <c r="F14" s="65" t="s">
        <v>20</v>
      </c>
      <c r="G14" s="66">
        <v>0</v>
      </c>
    </row>
    <row r="15" spans="1:7" ht="15.75" customHeight="1">
      <c r="A15" s="60" t="s">
        <v>21</v>
      </c>
      <c r="B15" s="61" t="s">
        <v>22</v>
      </c>
      <c r="C15" s="62">
        <f>'Výkaz výměr'!H71</f>
        <v>0</v>
      </c>
      <c r="D15" s="63"/>
      <c r="E15" s="64"/>
      <c r="F15" s="65"/>
      <c r="G15" s="66"/>
    </row>
    <row r="16" spans="1:7" ht="15.75" customHeight="1">
      <c r="A16" s="60" t="s">
        <v>23</v>
      </c>
      <c r="B16" s="61" t="s">
        <v>24</v>
      </c>
      <c r="C16" s="62">
        <v>0</v>
      </c>
      <c r="D16" s="63"/>
      <c r="E16" s="64"/>
      <c r="F16" s="65"/>
      <c r="G16" s="66"/>
    </row>
    <row r="17" spans="1:7" ht="15.75" customHeight="1">
      <c r="A17" s="67" t="s">
        <v>25</v>
      </c>
      <c r="B17" s="61" t="s">
        <v>26</v>
      </c>
      <c r="C17" s="62">
        <v>0</v>
      </c>
      <c r="D17" s="63"/>
      <c r="E17" s="64"/>
      <c r="F17" s="65"/>
      <c r="G17" s="66"/>
    </row>
    <row r="18" spans="1:7" ht="15.75" customHeight="1">
      <c r="A18" s="68" t="s">
        <v>27</v>
      </c>
      <c r="B18" s="61"/>
      <c r="C18" s="62">
        <f>SUM(C14:C17)</f>
        <v>0</v>
      </c>
      <c r="D18" s="69" t="s">
        <v>28</v>
      </c>
      <c r="E18" s="64"/>
      <c r="F18" s="65"/>
      <c r="G18" s="66"/>
    </row>
    <row r="19" spans="1:7" ht="15.75" customHeight="1">
      <c r="A19" s="68"/>
      <c r="B19" s="61"/>
      <c r="C19" s="62"/>
      <c r="D19" s="63"/>
      <c r="E19" s="64"/>
      <c r="F19" s="65"/>
      <c r="G19" s="66"/>
    </row>
    <row r="20" spans="1:7" ht="15.75" customHeight="1">
      <c r="A20" s="68" t="s">
        <v>29</v>
      </c>
      <c r="B20" s="61"/>
      <c r="C20" s="62"/>
      <c r="D20" s="63"/>
      <c r="E20" s="64"/>
      <c r="F20" s="65"/>
      <c r="G20" s="66"/>
    </row>
    <row r="21" spans="1:7" ht="15.75" customHeight="1">
      <c r="A21" s="37" t="s">
        <v>30</v>
      </c>
      <c r="B21" s="39"/>
      <c r="C21" s="62">
        <f>SUM(C18:C20)</f>
        <v>0</v>
      </c>
      <c r="D21" s="63" t="s">
        <v>31</v>
      </c>
      <c r="E21" s="64"/>
      <c r="F21" s="65"/>
      <c r="G21" s="66"/>
    </row>
    <row r="22" spans="1:7" ht="15.75" customHeight="1" thickBot="1">
      <c r="A22" s="47" t="s">
        <v>32</v>
      </c>
      <c r="B22" s="48"/>
      <c r="C22" s="70">
        <f>SUM(C21,G22,E21)</f>
        <v>0</v>
      </c>
      <c r="D22" s="63" t="s">
        <v>33</v>
      </c>
      <c r="E22" s="64"/>
      <c r="F22" s="65" t="s">
        <v>34</v>
      </c>
      <c r="G22" s="66">
        <f>SUM(G14:G21)</f>
        <v>0</v>
      </c>
    </row>
    <row r="23" spans="1:7" ht="12.75">
      <c r="A23" s="71" t="s">
        <v>35</v>
      </c>
      <c r="B23" s="72"/>
      <c r="C23" s="73" t="s">
        <v>36</v>
      </c>
      <c r="D23" s="72"/>
      <c r="E23" s="73" t="s">
        <v>37</v>
      </c>
      <c r="F23" s="72"/>
      <c r="G23" s="74"/>
    </row>
    <row r="24" spans="1:7" ht="12.75">
      <c r="A24" s="42"/>
      <c r="B24" s="44" t="s">
        <v>78</v>
      </c>
      <c r="C24" s="45" t="s">
        <v>38</v>
      </c>
      <c r="D24" s="44"/>
      <c r="E24" s="45" t="s">
        <v>38</v>
      </c>
      <c r="F24" s="44"/>
      <c r="G24" s="46"/>
    </row>
    <row r="25" spans="1:7" ht="12.75">
      <c r="A25" s="37" t="s">
        <v>122</v>
      </c>
      <c r="B25" s="75"/>
      <c r="C25" s="40" t="s">
        <v>39</v>
      </c>
      <c r="D25" s="39"/>
      <c r="E25" s="40" t="s">
        <v>39</v>
      </c>
      <c r="F25" s="39"/>
      <c r="G25" s="41"/>
    </row>
    <row r="26" spans="1:7" ht="12.75">
      <c r="A26" s="37"/>
      <c r="B26" s="39"/>
      <c r="C26" s="40" t="s">
        <v>40</v>
      </c>
      <c r="D26" s="39"/>
      <c r="E26" s="40" t="s">
        <v>41</v>
      </c>
      <c r="F26" s="39"/>
      <c r="G26" s="41"/>
    </row>
    <row r="27" spans="1:7" ht="12.75">
      <c r="A27" s="37"/>
      <c r="B27" s="39"/>
      <c r="C27" s="40"/>
      <c r="D27" s="39"/>
      <c r="E27" s="40"/>
      <c r="F27" s="39"/>
      <c r="G27" s="41"/>
    </row>
    <row r="28" spans="1:7" ht="97.5" customHeight="1">
      <c r="A28" s="37"/>
      <c r="B28" s="39"/>
      <c r="C28" s="40"/>
      <c r="D28" s="39"/>
      <c r="E28" s="40"/>
      <c r="F28" s="39"/>
      <c r="G28" s="41"/>
    </row>
    <row r="29" spans="1:7" ht="12.75">
      <c r="A29" s="42" t="s">
        <v>42</v>
      </c>
      <c r="B29" s="44"/>
      <c r="C29" s="76">
        <v>21</v>
      </c>
      <c r="D29" s="44" t="s">
        <v>43</v>
      </c>
      <c r="E29" s="45"/>
      <c r="F29" s="77">
        <f>ROUND(SUM(C21,G22,E22,E18,E21)-F31,0)</f>
        <v>0</v>
      </c>
      <c r="G29" s="46"/>
    </row>
    <row r="30" spans="1:7" ht="12.75">
      <c r="A30" s="42" t="s">
        <v>1</v>
      </c>
      <c r="B30" s="44"/>
      <c r="C30" s="76">
        <v>21</v>
      </c>
      <c r="D30" s="44" t="s">
        <v>43</v>
      </c>
      <c r="E30" s="45"/>
      <c r="F30" s="26">
        <f>CEILING(PRODUCT(F29,C30/100),1)</f>
        <v>0</v>
      </c>
      <c r="G30" s="50"/>
    </row>
    <row r="31" spans="1:7" ht="12.75">
      <c r="A31" s="42" t="s">
        <v>42</v>
      </c>
      <c r="B31" s="44"/>
      <c r="C31" s="76">
        <v>15</v>
      </c>
      <c r="D31" s="44" t="s">
        <v>43</v>
      </c>
      <c r="E31" s="45"/>
      <c r="F31" s="77">
        <v>0</v>
      </c>
      <c r="G31" s="46"/>
    </row>
    <row r="32" spans="1:7" ht="12.75">
      <c r="A32" s="42" t="s">
        <v>1</v>
      </c>
      <c r="B32" s="44"/>
      <c r="C32" s="76">
        <v>15</v>
      </c>
      <c r="D32" s="44" t="s">
        <v>43</v>
      </c>
      <c r="E32" s="45"/>
      <c r="F32" s="26">
        <f>CEILING(PRODUCT(F31,C32/100),1)</f>
        <v>0</v>
      </c>
      <c r="G32" s="50"/>
    </row>
    <row r="33" spans="1:7" s="83" customFormat="1" ht="19.5" customHeight="1" thickBot="1">
      <c r="A33" s="78" t="s">
        <v>44</v>
      </c>
      <c r="B33" s="79"/>
      <c r="C33" s="79"/>
      <c r="D33" s="79"/>
      <c r="E33" s="80"/>
      <c r="F33" s="81">
        <f>CEILING(SUM(F29:F32),1)</f>
        <v>0</v>
      </c>
      <c r="G33" s="82"/>
    </row>
    <row r="34" ht="13.5" thickTop="1"/>
    <row r="35" spans="1:8" ht="12.75">
      <c r="A35" s="84" t="s">
        <v>45</v>
      </c>
      <c r="B35" s="84"/>
      <c r="C35" s="84"/>
      <c r="D35" s="84"/>
      <c r="E35" s="84"/>
      <c r="F35" s="84"/>
      <c r="G35" s="84"/>
      <c r="H35" s="1" t="s">
        <v>46</v>
      </c>
    </row>
    <row r="36" spans="1:8" ht="12.75">
      <c r="A36" s="84"/>
      <c r="B36" s="85"/>
      <c r="C36" s="85"/>
      <c r="D36" s="85"/>
      <c r="E36" s="85"/>
      <c r="F36" s="85"/>
      <c r="G36" s="85"/>
      <c r="H36" s="1" t="s">
        <v>46</v>
      </c>
    </row>
    <row r="37" spans="1:8" ht="12.75">
      <c r="A37" s="85"/>
      <c r="B37" s="85"/>
      <c r="C37" s="85"/>
      <c r="D37" s="85"/>
      <c r="E37" s="85"/>
      <c r="F37" s="85"/>
      <c r="G37" s="85"/>
      <c r="H37" s="1" t="s">
        <v>46</v>
      </c>
    </row>
    <row r="38" spans="1:8" ht="12.75">
      <c r="A38" s="85"/>
      <c r="B38" s="85"/>
      <c r="C38" s="85"/>
      <c r="D38" s="85"/>
      <c r="E38" s="85"/>
      <c r="F38" s="85"/>
      <c r="G38" s="85"/>
      <c r="H38" s="1" t="s">
        <v>46</v>
      </c>
    </row>
    <row r="39" spans="1:8" ht="12.75">
      <c r="A39" s="85"/>
      <c r="B39" s="85"/>
      <c r="C39" s="85"/>
      <c r="D39" s="85"/>
      <c r="E39" s="85"/>
      <c r="F39" s="85"/>
      <c r="G39" s="85"/>
      <c r="H39" s="1" t="s">
        <v>46</v>
      </c>
    </row>
    <row r="40" spans="1:8" ht="12.75">
      <c r="A40" s="85"/>
      <c r="B40" s="85"/>
      <c r="C40" s="85"/>
      <c r="D40" s="85"/>
      <c r="E40" s="85"/>
      <c r="F40" s="85"/>
      <c r="G40" s="85"/>
      <c r="H40" s="1" t="s">
        <v>46</v>
      </c>
    </row>
    <row r="41" spans="1:8" ht="12.75">
      <c r="A41" s="85"/>
      <c r="B41" s="85"/>
      <c r="C41" s="85"/>
      <c r="D41" s="85"/>
      <c r="E41" s="85"/>
      <c r="F41" s="85"/>
      <c r="G41" s="85"/>
      <c r="H41" s="1" t="s">
        <v>46</v>
      </c>
    </row>
    <row r="42" spans="1:8" ht="12.75">
      <c r="A42" s="85"/>
      <c r="B42" s="85"/>
      <c r="C42" s="85"/>
      <c r="D42" s="85"/>
      <c r="E42" s="85"/>
      <c r="F42" s="85"/>
      <c r="G42" s="85"/>
      <c r="H42" s="1" t="s">
        <v>46</v>
      </c>
    </row>
    <row r="43" spans="1:8" ht="12.75">
      <c r="A43" s="85"/>
      <c r="B43" s="85"/>
      <c r="C43" s="85"/>
      <c r="D43" s="85"/>
      <c r="E43" s="85"/>
      <c r="F43" s="85"/>
      <c r="G43" s="85"/>
      <c r="H43" s="1" t="s">
        <v>46</v>
      </c>
    </row>
    <row r="44" spans="1:8" ht="12.75">
      <c r="A44" s="85"/>
      <c r="B44" s="85"/>
      <c r="C44" s="85"/>
      <c r="D44" s="85"/>
      <c r="E44" s="85"/>
      <c r="F44" s="85"/>
      <c r="G44" s="85"/>
      <c r="H44" s="1" t="s">
        <v>46</v>
      </c>
    </row>
  </sheetData>
  <sheetProtection/>
  <printOptions/>
  <pageMargins left="0.787401575" right="0.787401575" top="0.984251969" bottom="0.984251969" header="0.4921259845" footer="0.4921259845"/>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2:L86"/>
  <sheetViews>
    <sheetView tabSelected="1" view="pageBreakPreview" zoomScaleSheetLayoutView="100" zoomScalePageLayoutView="0" workbookViewId="0" topLeftCell="A31">
      <selection activeCell="I32" sqref="I32"/>
    </sheetView>
  </sheetViews>
  <sheetFormatPr defaultColWidth="9.00390625" defaultRowHeight="12.75"/>
  <cols>
    <col min="1" max="1" width="11.00390625" style="125" bestFit="1" customWidth="1"/>
    <col min="2" max="2" width="75.375" style="95" customWidth="1"/>
    <col min="3" max="3" width="10.875" style="2" customWidth="1"/>
    <col min="4" max="4" width="17.875" style="1" customWidth="1"/>
    <col min="5" max="5" width="14.625" style="112" bestFit="1" customWidth="1"/>
    <col min="6" max="6" width="10.875" style="112" customWidth="1"/>
    <col min="7" max="7" width="14.125" style="112" customWidth="1"/>
    <col min="8" max="8" width="14.625" style="112" bestFit="1" customWidth="1"/>
    <col min="9" max="9" width="14.75390625" style="1" customWidth="1"/>
    <col min="10" max="11" width="9.125" style="1" customWidth="1"/>
    <col min="12" max="12" width="13.25390625" style="1" bestFit="1" customWidth="1"/>
    <col min="13" max="16384" width="9.125" style="1" customWidth="1"/>
  </cols>
  <sheetData>
    <row r="2" spans="1:9" ht="15.75">
      <c r="A2" s="2"/>
      <c r="B2" s="93" t="s">
        <v>86</v>
      </c>
      <c r="C2" s="12"/>
      <c r="D2" s="11"/>
      <c r="E2" s="109"/>
      <c r="F2" s="110"/>
      <c r="G2" s="110"/>
      <c r="H2" s="110"/>
      <c r="I2" s="11"/>
    </row>
    <row r="3" spans="1:8" ht="12.75">
      <c r="A3" s="2"/>
      <c r="B3" s="94" t="s">
        <v>87</v>
      </c>
      <c r="E3" s="111"/>
      <c r="F3" s="111"/>
      <c r="G3" s="111"/>
      <c r="H3" s="111"/>
    </row>
    <row r="4" spans="1:8" ht="12.75">
      <c r="A4" s="2"/>
      <c r="B4" s="94" t="s">
        <v>88</v>
      </c>
      <c r="D4" s="124"/>
      <c r="E4" s="111"/>
      <c r="F4" s="111"/>
      <c r="G4" s="111"/>
      <c r="H4" s="111"/>
    </row>
    <row r="5" ht="13.5" thickBot="1">
      <c r="A5" s="2"/>
    </row>
    <row r="6" spans="1:9" ht="16.5" thickBot="1">
      <c r="A6" s="3" t="s">
        <v>54</v>
      </c>
      <c r="B6" s="96" t="s">
        <v>47</v>
      </c>
      <c r="C6" s="13" t="s">
        <v>56</v>
      </c>
      <c r="D6" s="5" t="s">
        <v>48</v>
      </c>
      <c r="E6" s="4" t="s">
        <v>52</v>
      </c>
      <c r="F6" s="6" t="s">
        <v>53</v>
      </c>
      <c r="G6" s="4" t="s">
        <v>52</v>
      </c>
      <c r="H6" s="6" t="s">
        <v>53</v>
      </c>
      <c r="I6" s="6" t="s">
        <v>55</v>
      </c>
    </row>
    <row r="7" spans="1:9" ht="15" customHeight="1">
      <c r="A7" s="103"/>
      <c r="B7" s="104"/>
      <c r="C7" s="105"/>
      <c r="D7" s="106" t="s">
        <v>67</v>
      </c>
      <c r="E7" s="107" t="s">
        <v>68</v>
      </c>
      <c r="F7" s="107" t="s">
        <v>68</v>
      </c>
      <c r="G7" s="108" t="s">
        <v>69</v>
      </c>
      <c r="H7" s="108" t="s">
        <v>69</v>
      </c>
      <c r="I7" s="108" t="s">
        <v>69</v>
      </c>
    </row>
    <row r="8" spans="1:9" ht="15" customHeight="1">
      <c r="A8" s="99"/>
      <c r="B8" s="17" t="s">
        <v>75</v>
      </c>
      <c r="C8" s="14"/>
      <c r="D8" s="7"/>
      <c r="E8" s="113"/>
      <c r="F8" s="113"/>
      <c r="G8" s="114"/>
      <c r="H8" s="114"/>
      <c r="I8" s="8"/>
    </row>
    <row r="9" spans="1:9" ht="96.75" customHeight="1">
      <c r="A9" s="129">
        <v>1</v>
      </c>
      <c r="B9" s="92" t="s">
        <v>124</v>
      </c>
      <c r="C9" s="16" t="s">
        <v>49</v>
      </c>
      <c r="D9" s="127">
        <v>1</v>
      </c>
      <c r="E9" s="116"/>
      <c r="F9" s="116"/>
      <c r="G9" s="116">
        <f aca="true" t="shared" si="0" ref="G9:G14">D9*E9</f>
        <v>0</v>
      </c>
      <c r="H9" s="116">
        <f aca="true" t="shared" si="1" ref="H9:H14">D9*F9</f>
        <v>0</v>
      </c>
      <c r="I9" s="10">
        <f aca="true" t="shared" si="2" ref="I9:I15">G9+H9</f>
        <v>0</v>
      </c>
    </row>
    <row r="10" spans="1:9" ht="48.75" customHeight="1">
      <c r="A10" s="129">
        <f>A9+1</f>
        <v>2</v>
      </c>
      <c r="B10" s="92" t="s">
        <v>89</v>
      </c>
      <c r="C10" s="16" t="s">
        <v>49</v>
      </c>
      <c r="D10" s="127">
        <v>1</v>
      </c>
      <c r="E10" s="116"/>
      <c r="F10" s="116"/>
      <c r="G10" s="116">
        <f t="shared" si="0"/>
        <v>0</v>
      </c>
      <c r="H10" s="116">
        <f t="shared" si="1"/>
        <v>0</v>
      </c>
      <c r="I10" s="10">
        <f t="shared" si="2"/>
        <v>0</v>
      </c>
    </row>
    <row r="11" spans="1:9" ht="23.25" customHeight="1">
      <c r="A11" s="129">
        <f>A10+1</f>
        <v>3</v>
      </c>
      <c r="B11" s="92" t="s">
        <v>90</v>
      </c>
      <c r="C11" s="16" t="s">
        <v>73</v>
      </c>
      <c r="D11" s="127">
        <v>2</v>
      </c>
      <c r="E11" s="116"/>
      <c r="F11" s="116"/>
      <c r="G11" s="116">
        <f t="shared" si="0"/>
        <v>0</v>
      </c>
      <c r="H11" s="116">
        <f t="shared" si="1"/>
        <v>0</v>
      </c>
      <c r="I11" s="10">
        <f t="shared" si="2"/>
        <v>0</v>
      </c>
    </row>
    <row r="12" spans="1:9" ht="24.75" customHeight="1">
      <c r="A12" s="129">
        <f>A11+1</f>
        <v>4</v>
      </c>
      <c r="B12" s="92" t="s">
        <v>91</v>
      </c>
      <c r="C12" s="16" t="s">
        <v>73</v>
      </c>
      <c r="D12" s="127">
        <v>1</v>
      </c>
      <c r="E12" s="116"/>
      <c r="F12" s="116"/>
      <c r="G12" s="116">
        <f t="shared" si="0"/>
        <v>0</v>
      </c>
      <c r="H12" s="116">
        <f t="shared" si="1"/>
        <v>0</v>
      </c>
      <c r="I12" s="10">
        <f t="shared" si="2"/>
        <v>0</v>
      </c>
    </row>
    <row r="13" spans="1:9" ht="49.5" customHeight="1">
      <c r="A13" s="129">
        <f>A12+1</f>
        <v>5</v>
      </c>
      <c r="B13" s="92" t="s">
        <v>92</v>
      </c>
      <c r="C13" s="16" t="s">
        <v>73</v>
      </c>
      <c r="D13" s="127">
        <v>1</v>
      </c>
      <c r="E13" s="116"/>
      <c r="F13" s="116"/>
      <c r="G13" s="116">
        <f t="shared" si="0"/>
        <v>0</v>
      </c>
      <c r="H13" s="116">
        <f t="shared" si="1"/>
        <v>0</v>
      </c>
      <c r="I13" s="10">
        <f>G13+H13</f>
        <v>0</v>
      </c>
    </row>
    <row r="14" spans="1:9" ht="81" customHeight="1">
      <c r="A14" s="129">
        <v>6</v>
      </c>
      <c r="B14" s="92" t="s">
        <v>93</v>
      </c>
      <c r="C14" s="16" t="s">
        <v>49</v>
      </c>
      <c r="D14" s="127">
        <v>1</v>
      </c>
      <c r="E14" s="116"/>
      <c r="F14" s="116"/>
      <c r="G14" s="116">
        <f t="shared" si="0"/>
        <v>0</v>
      </c>
      <c r="H14" s="116">
        <f t="shared" si="1"/>
        <v>0</v>
      </c>
      <c r="I14" s="10">
        <f t="shared" si="2"/>
        <v>0</v>
      </c>
    </row>
    <row r="15" spans="1:9" ht="15" customHeight="1">
      <c r="A15" s="144"/>
      <c r="B15" s="92" t="s">
        <v>79</v>
      </c>
      <c r="C15" s="145"/>
      <c r="D15" s="146"/>
      <c r="E15" s="115"/>
      <c r="F15" s="115"/>
      <c r="G15" s="116">
        <f>SUM(G9:G14)</f>
        <v>0</v>
      </c>
      <c r="H15" s="116">
        <f>SUM(H9:H14)</f>
        <v>0</v>
      </c>
      <c r="I15" s="10">
        <f t="shared" si="2"/>
        <v>0</v>
      </c>
    </row>
    <row r="16" spans="1:9" ht="15.75">
      <c r="A16" s="147"/>
      <c r="B16" s="17" t="s">
        <v>76</v>
      </c>
      <c r="C16" s="148"/>
      <c r="D16" s="149"/>
      <c r="E16" s="113"/>
      <c r="F16" s="113"/>
      <c r="G16" s="114"/>
      <c r="H16" s="114"/>
      <c r="I16" s="8"/>
    </row>
    <row r="17" spans="1:9" ht="110.25" customHeight="1">
      <c r="A17" s="129">
        <f>A14+1</f>
        <v>7</v>
      </c>
      <c r="B17" s="92" t="s">
        <v>94</v>
      </c>
      <c r="C17" s="16" t="s">
        <v>49</v>
      </c>
      <c r="D17" s="127">
        <v>1</v>
      </c>
      <c r="E17" s="116"/>
      <c r="F17" s="116"/>
      <c r="G17" s="116">
        <f aca="true" t="shared" si="3" ref="G17:G30">D17*E17</f>
        <v>0</v>
      </c>
      <c r="H17" s="116">
        <f aca="true" t="shared" si="4" ref="H17:H30">D17*F17</f>
        <v>0</v>
      </c>
      <c r="I17" s="10">
        <f aca="true" t="shared" si="5" ref="I17:I32">G17+H17</f>
        <v>0</v>
      </c>
    </row>
    <row r="18" spans="1:9" ht="99" customHeight="1">
      <c r="A18" s="129">
        <f aca="true" t="shared" si="6" ref="A18:A31">A17+1</f>
        <v>8</v>
      </c>
      <c r="B18" s="92" t="s">
        <v>95</v>
      </c>
      <c r="C18" s="16" t="s">
        <v>49</v>
      </c>
      <c r="D18" s="127">
        <v>1</v>
      </c>
      <c r="E18" s="116"/>
      <c r="F18" s="116"/>
      <c r="G18" s="116">
        <f t="shared" si="3"/>
        <v>0</v>
      </c>
      <c r="H18" s="116">
        <f t="shared" si="4"/>
        <v>0</v>
      </c>
      <c r="I18" s="10">
        <f t="shared" si="5"/>
        <v>0</v>
      </c>
    </row>
    <row r="19" spans="1:9" ht="82.5" customHeight="1">
      <c r="A19" s="129">
        <f t="shared" si="6"/>
        <v>9</v>
      </c>
      <c r="B19" s="92" t="s">
        <v>96</v>
      </c>
      <c r="C19" s="16" t="s">
        <v>49</v>
      </c>
      <c r="D19" s="127">
        <v>1</v>
      </c>
      <c r="E19" s="116"/>
      <c r="F19" s="116"/>
      <c r="G19" s="116">
        <f t="shared" si="3"/>
        <v>0</v>
      </c>
      <c r="H19" s="116">
        <f t="shared" si="4"/>
        <v>0</v>
      </c>
      <c r="I19" s="10">
        <f t="shared" si="5"/>
        <v>0</v>
      </c>
    </row>
    <row r="20" spans="1:9" ht="39.75" customHeight="1">
      <c r="A20" s="129">
        <f t="shared" si="6"/>
        <v>10</v>
      </c>
      <c r="B20" s="92" t="s">
        <v>97</v>
      </c>
      <c r="C20" s="15" t="s">
        <v>49</v>
      </c>
      <c r="D20" s="9">
        <v>1</v>
      </c>
      <c r="E20" s="116"/>
      <c r="F20" s="116"/>
      <c r="G20" s="116">
        <f t="shared" si="3"/>
        <v>0</v>
      </c>
      <c r="H20" s="116">
        <f t="shared" si="4"/>
        <v>0</v>
      </c>
      <c r="I20" s="10">
        <f>G20+H20</f>
        <v>0</v>
      </c>
    </row>
    <row r="21" spans="1:9" ht="52.5" customHeight="1">
      <c r="A21" s="129">
        <f t="shared" si="6"/>
        <v>11</v>
      </c>
      <c r="B21" s="92" t="s">
        <v>98</v>
      </c>
      <c r="C21" s="15" t="s">
        <v>49</v>
      </c>
      <c r="D21" s="159">
        <v>1</v>
      </c>
      <c r="E21" s="116"/>
      <c r="F21" s="116"/>
      <c r="G21" s="116">
        <f t="shared" si="3"/>
        <v>0</v>
      </c>
      <c r="H21" s="116">
        <f t="shared" si="4"/>
        <v>0</v>
      </c>
      <c r="I21" s="10">
        <f t="shared" si="5"/>
        <v>0</v>
      </c>
    </row>
    <row r="22" spans="1:9" ht="39.75" customHeight="1">
      <c r="A22" s="129">
        <f t="shared" si="6"/>
        <v>12</v>
      </c>
      <c r="B22" s="92" t="s">
        <v>99</v>
      </c>
      <c r="C22" s="15" t="s">
        <v>73</v>
      </c>
      <c r="D22" s="159">
        <v>3</v>
      </c>
      <c r="E22" s="116"/>
      <c r="F22" s="116"/>
      <c r="G22" s="116">
        <f t="shared" si="3"/>
        <v>0</v>
      </c>
      <c r="H22" s="116">
        <f t="shared" si="4"/>
        <v>0</v>
      </c>
      <c r="I22" s="10">
        <f>G22+H22</f>
        <v>0</v>
      </c>
    </row>
    <row r="23" spans="1:9" ht="24.75" customHeight="1">
      <c r="A23" s="129">
        <v>13</v>
      </c>
      <c r="B23" s="92" t="s">
        <v>100</v>
      </c>
      <c r="C23" s="15" t="s">
        <v>73</v>
      </c>
      <c r="D23" s="9">
        <v>2</v>
      </c>
      <c r="E23" s="116"/>
      <c r="F23" s="116"/>
      <c r="G23" s="116">
        <f t="shared" si="3"/>
        <v>0</v>
      </c>
      <c r="H23" s="116">
        <f t="shared" si="4"/>
        <v>0</v>
      </c>
      <c r="I23" s="10">
        <f t="shared" si="5"/>
        <v>0</v>
      </c>
    </row>
    <row r="24" spans="1:9" ht="66" customHeight="1">
      <c r="A24" s="129">
        <f t="shared" si="6"/>
        <v>14</v>
      </c>
      <c r="B24" s="92" t="s">
        <v>101</v>
      </c>
      <c r="C24" s="15" t="s">
        <v>49</v>
      </c>
      <c r="D24" s="9">
        <v>1</v>
      </c>
      <c r="E24" s="116"/>
      <c r="F24" s="116"/>
      <c r="G24" s="116">
        <f t="shared" si="3"/>
        <v>0</v>
      </c>
      <c r="H24" s="116">
        <f t="shared" si="4"/>
        <v>0</v>
      </c>
      <c r="I24" s="10">
        <f t="shared" si="5"/>
        <v>0</v>
      </c>
    </row>
    <row r="25" spans="1:9" ht="114" customHeight="1">
      <c r="A25" s="129">
        <f t="shared" si="6"/>
        <v>15</v>
      </c>
      <c r="B25" s="92" t="s">
        <v>102</v>
      </c>
      <c r="C25" s="15" t="s">
        <v>49</v>
      </c>
      <c r="D25" s="9">
        <v>1</v>
      </c>
      <c r="E25" s="116"/>
      <c r="F25" s="116"/>
      <c r="G25" s="116">
        <f t="shared" si="3"/>
        <v>0</v>
      </c>
      <c r="H25" s="116">
        <f t="shared" si="4"/>
        <v>0</v>
      </c>
      <c r="I25" s="10">
        <f t="shared" si="5"/>
        <v>0</v>
      </c>
    </row>
    <row r="26" spans="1:9" ht="94.5" customHeight="1">
      <c r="A26" s="129">
        <f t="shared" si="6"/>
        <v>16</v>
      </c>
      <c r="B26" s="92" t="s">
        <v>103</v>
      </c>
      <c r="C26" s="15" t="s">
        <v>49</v>
      </c>
      <c r="D26" s="9">
        <v>1</v>
      </c>
      <c r="E26" s="116"/>
      <c r="F26" s="116"/>
      <c r="G26" s="116">
        <f t="shared" si="3"/>
        <v>0</v>
      </c>
      <c r="H26" s="116">
        <f t="shared" si="4"/>
        <v>0</v>
      </c>
      <c r="I26" s="10">
        <f>G26+H26</f>
        <v>0</v>
      </c>
    </row>
    <row r="27" spans="1:9" ht="84" customHeight="1">
      <c r="A27" s="129">
        <f t="shared" si="6"/>
        <v>17</v>
      </c>
      <c r="B27" s="92" t="s">
        <v>104</v>
      </c>
      <c r="C27" s="15" t="s">
        <v>49</v>
      </c>
      <c r="D27" s="9">
        <v>1</v>
      </c>
      <c r="E27" s="116"/>
      <c r="F27" s="116"/>
      <c r="G27" s="116">
        <f t="shared" si="3"/>
        <v>0</v>
      </c>
      <c r="H27" s="116">
        <f t="shared" si="4"/>
        <v>0</v>
      </c>
      <c r="I27" s="10">
        <f>G27+H27</f>
        <v>0</v>
      </c>
    </row>
    <row r="28" spans="1:9" ht="114" customHeight="1">
      <c r="A28" s="129">
        <f t="shared" si="6"/>
        <v>18</v>
      </c>
      <c r="B28" s="92" t="s">
        <v>112</v>
      </c>
      <c r="C28" s="15" t="s">
        <v>49</v>
      </c>
      <c r="D28" s="9">
        <v>2</v>
      </c>
      <c r="E28" s="116"/>
      <c r="F28" s="116"/>
      <c r="G28" s="116">
        <f t="shared" si="3"/>
        <v>0</v>
      </c>
      <c r="H28" s="116">
        <f t="shared" si="4"/>
        <v>0</v>
      </c>
      <c r="I28" s="10">
        <f>G28+H28</f>
        <v>0</v>
      </c>
    </row>
    <row r="29" spans="1:9" ht="24.75" customHeight="1">
      <c r="A29" s="129">
        <v>19</v>
      </c>
      <c r="B29" s="123" t="s">
        <v>70</v>
      </c>
      <c r="C29" s="15" t="s">
        <v>49</v>
      </c>
      <c r="D29" s="9">
        <v>1</v>
      </c>
      <c r="E29" s="116"/>
      <c r="F29" s="116"/>
      <c r="G29" s="116">
        <f t="shared" si="3"/>
        <v>0</v>
      </c>
      <c r="H29" s="116">
        <f t="shared" si="4"/>
        <v>0</v>
      </c>
      <c r="I29" s="10">
        <f t="shared" si="5"/>
        <v>0</v>
      </c>
    </row>
    <row r="30" spans="1:9" ht="24" customHeight="1">
      <c r="A30" s="129">
        <f t="shared" si="6"/>
        <v>20</v>
      </c>
      <c r="B30" s="123" t="s">
        <v>105</v>
      </c>
      <c r="C30" s="15" t="s">
        <v>49</v>
      </c>
      <c r="D30" s="9">
        <v>1</v>
      </c>
      <c r="E30" s="116"/>
      <c r="F30" s="116"/>
      <c r="G30" s="116">
        <f t="shared" si="3"/>
        <v>0</v>
      </c>
      <c r="H30" s="116">
        <f t="shared" si="4"/>
        <v>0</v>
      </c>
      <c r="I30" s="10">
        <f t="shared" si="5"/>
        <v>0</v>
      </c>
    </row>
    <row r="31" spans="1:9" ht="33" customHeight="1">
      <c r="A31" s="129">
        <f t="shared" si="6"/>
        <v>21</v>
      </c>
      <c r="B31" s="123" t="s">
        <v>127</v>
      </c>
      <c r="C31" s="15" t="s">
        <v>49</v>
      </c>
      <c r="D31" s="9">
        <v>1</v>
      </c>
      <c r="E31" s="116"/>
      <c r="F31" s="116"/>
      <c r="G31" s="116">
        <f>D31*E31</f>
        <v>0</v>
      </c>
      <c r="H31" s="116">
        <f>D31*F31</f>
        <v>0</v>
      </c>
      <c r="I31" s="10">
        <f>G31+H31</f>
        <v>0</v>
      </c>
    </row>
    <row r="32" spans="1:9" ht="15">
      <c r="A32" s="144"/>
      <c r="B32" s="92" t="s">
        <v>80</v>
      </c>
      <c r="C32" s="145"/>
      <c r="D32" s="146"/>
      <c r="E32" s="115"/>
      <c r="F32" s="115"/>
      <c r="G32" s="116">
        <f>SUM(G17:G31)</f>
        <v>0</v>
      </c>
      <c r="H32" s="116">
        <f>SUM(H17:H31)</f>
        <v>0</v>
      </c>
      <c r="I32" s="10">
        <f t="shared" si="5"/>
        <v>0</v>
      </c>
    </row>
    <row r="33" spans="1:9" ht="15.75">
      <c r="A33" s="147"/>
      <c r="B33" s="17" t="s">
        <v>77</v>
      </c>
      <c r="C33" s="148"/>
      <c r="D33" s="149"/>
      <c r="E33" s="113"/>
      <c r="F33" s="113"/>
      <c r="G33" s="114"/>
      <c r="H33" s="114"/>
      <c r="I33" s="8"/>
    </row>
    <row r="34" spans="1:9" ht="113.25" customHeight="1">
      <c r="A34" s="129">
        <v>22</v>
      </c>
      <c r="B34" s="92" t="s">
        <v>106</v>
      </c>
      <c r="C34" s="15" t="s">
        <v>49</v>
      </c>
      <c r="D34" s="9">
        <v>1</v>
      </c>
      <c r="E34" s="116"/>
      <c r="F34" s="116"/>
      <c r="G34" s="116">
        <f aca="true" t="shared" si="7" ref="G34:G40">D34*E34</f>
        <v>0</v>
      </c>
      <c r="H34" s="116">
        <f aca="true" t="shared" si="8" ref="H34:H40">D34*F34</f>
        <v>0</v>
      </c>
      <c r="I34" s="10">
        <f aca="true" t="shared" si="9" ref="I34:I41">G34+H34</f>
        <v>0</v>
      </c>
    </row>
    <row r="35" spans="1:9" ht="123" customHeight="1">
      <c r="A35" s="129">
        <v>23</v>
      </c>
      <c r="B35" s="92" t="s">
        <v>107</v>
      </c>
      <c r="C35" s="15" t="s">
        <v>49</v>
      </c>
      <c r="D35" s="9">
        <v>1</v>
      </c>
      <c r="E35" s="116"/>
      <c r="F35" s="116"/>
      <c r="G35" s="116">
        <f t="shared" si="7"/>
        <v>0</v>
      </c>
      <c r="H35" s="116">
        <f t="shared" si="8"/>
        <v>0</v>
      </c>
      <c r="I35" s="10">
        <f t="shared" si="9"/>
        <v>0</v>
      </c>
    </row>
    <row r="36" spans="1:9" ht="51.75" customHeight="1">
      <c r="A36" s="129">
        <v>24</v>
      </c>
      <c r="B36" s="92" t="s">
        <v>108</v>
      </c>
      <c r="C36" s="15" t="s">
        <v>49</v>
      </c>
      <c r="D36" s="9">
        <v>1</v>
      </c>
      <c r="E36" s="116"/>
      <c r="F36" s="116"/>
      <c r="G36" s="116">
        <f t="shared" si="7"/>
        <v>0</v>
      </c>
      <c r="H36" s="116">
        <f t="shared" si="8"/>
        <v>0</v>
      </c>
      <c r="I36" s="10">
        <f t="shared" si="9"/>
        <v>0</v>
      </c>
    </row>
    <row r="37" spans="1:9" ht="51.75" customHeight="1">
      <c r="A37" s="129">
        <v>25</v>
      </c>
      <c r="B37" s="92" t="s">
        <v>123</v>
      </c>
      <c r="C37" s="15" t="s">
        <v>49</v>
      </c>
      <c r="D37" s="9">
        <v>1</v>
      </c>
      <c r="E37" s="116"/>
      <c r="F37" s="116"/>
      <c r="G37" s="116">
        <f t="shared" si="7"/>
        <v>0</v>
      </c>
      <c r="H37" s="116">
        <f t="shared" si="8"/>
        <v>0</v>
      </c>
      <c r="I37" s="10">
        <f t="shared" si="9"/>
        <v>0</v>
      </c>
    </row>
    <row r="38" spans="1:9" ht="96" customHeight="1">
      <c r="A38" s="129">
        <v>26</v>
      </c>
      <c r="B38" s="92" t="s">
        <v>109</v>
      </c>
      <c r="C38" s="15" t="s">
        <v>49</v>
      </c>
      <c r="D38" s="9">
        <v>1</v>
      </c>
      <c r="E38" s="116"/>
      <c r="F38" s="116"/>
      <c r="G38" s="116">
        <f t="shared" si="7"/>
        <v>0</v>
      </c>
      <c r="H38" s="116">
        <f t="shared" si="8"/>
        <v>0</v>
      </c>
      <c r="I38" s="10">
        <f t="shared" si="9"/>
        <v>0</v>
      </c>
    </row>
    <row r="39" spans="1:9" ht="66" customHeight="1">
      <c r="A39" s="129">
        <v>27</v>
      </c>
      <c r="B39" s="92" t="s">
        <v>111</v>
      </c>
      <c r="C39" s="15" t="s">
        <v>49</v>
      </c>
      <c r="D39" s="9">
        <v>1</v>
      </c>
      <c r="E39" s="116"/>
      <c r="F39" s="116"/>
      <c r="G39" s="116">
        <f t="shared" si="7"/>
        <v>0</v>
      </c>
      <c r="H39" s="116">
        <f t="shared" si="8"/>
        <v>0</v>
      </c>
      <c r="I39" s="10">
        <f t="shared" si="9"/>
        <v>0</v>
      </c>
    </row>
    <row r="40" spans="1:9" ht="24.75" customHeight="1">
      <c r="A40" s="129">
        <v>28</v>
      </c>
      <c r="B40" s="123" t="s">
        <v>110</v>
      </c>
      <c r="C40" s="15" t="s">
        <v>49</v>
      </c>
      <c r="D40" s="9">
        <v>1</v>
      </c>
      <c r="E40" s="116"/>
      <c r="F40" s="116"/>
      <c r="G40" s="116">
        <f t="shared" si="7"/>
        <v>0</v>
      </c>
      <c r="H40" s="116">
        <f t="shared" si="8"/>
        <v>0</v>
      </c>
      <c r="I40" s="10">
        <f t="shared" si="9"/>
        <v>0</v>
      </c>
    </row>
    <row r="41" spans="1:9" ht="15">
      <c r="A41" s="144"/>
      <c r="B41" s="92" t="s">
        <v>0</v>
      </c>
      <c r="C41" s="145"/>
      <c r="D41" s="146"/>
      <c r="E41" s="115"/>
      <c r="F41" s="115"/>
      <c r="G41" s="116">
        <f>SUM(G34:G40)</f>
        <v>0</v>
      </c>
      <c r="H41" s="116">
        <f>SUM(H34:H40)</f>
        <v>0</v>
      </c>
      <c r="I41" s="10">
        <f t="shared" si="9"/>
        <v>0</v>
      </c>
    </row>
    <row r="42" spans="1:9" s="29" customFormat="1" ht="15.75">
      <c r="A42" s="99"/>
      <c r="B42" s="17" t="s">
        <v>74</v>
      </c>
      <c r="C42" s="14"/>
      <c r="D42" s="126"/>
      <c r="E42" s="113"/>
      <c r="F42" s="113"/>
      <c r="G42" s="114"/>
      <c r="H42" s="114"/>
      <c r="I42" s="8"/>
    </row>
    <row r="43" spans="1:9" s="29" customFormat="1" ht="60">
      <c r="A43" s="140">
        <v>29</v>
      </c>
      <c r="B43" s="92" t="s">
        <v>113</v>
      </c>
      <c r="C43" s="15" t="s">
        <v>49</v>
      </c>
      <c r="D43" s="9">
        <v>1</v>
      </c>
      <c r="E43" s="116"/>
      <c r="F43" s="116"/>
      <c r="G43" s="116">
        <f aca="true" t="shared" si="10" ref="G43:G53">D43*E43</f>
        <v>0</v>
      </c>
      <c r="H43" s="116">
        <f aca="true" t="shared" si="11" ref="H43:H53">D43*F43</f>
        <v>0</v>
      </c>
      <c r="I43" s="10">
        <f aca="true" t="shared" si="12" ref="I43:I54">G43+H43</f>
        <v>0</v>
      </c>
    </row>
    <row r="44" spans="1:9" s="29" customFormat="1" ht="60">
      <c r="A44" s="140">
        <v>30</v>
      </c>
      <c r="B44" s="92" t="s">
        <v>125</v>
      </c>
      <c r="C44" s="15" t="s">
        <v>49</v>
      </c>
      <c r="D44" s="9">
        <v>1</v>
      </c>
      <c r="E44" s="116"/>
      <c r="F44" s="116"/>
      <c r="G44" s="116">
        <f t="shared" si="10"/>
        <v>0</v>
      </c>
      <c r="H44" s="116">
        <f t="shared" si="11"/>
        <v>0</v>
      </c>
      <c r="I44" s="10">
        <f t="shared" si="12"/>
        <v>0</v>
      </c>
    </row>
    <row r="45" spans="1:9" s="29" customFormat="1" ht="60">
      <c r="A45" s="140">
        <v>31</v>
      </c>
      <c r="B45" s="92" t="s">
        <v>126</v>
      </c>
      <c r="C45" s="15" t="s">
        <v>49</v>
      </c>
      <c r="D45" s="9">
        <v>1</v>
      </c>
      <c r="E45" s="116"/>
      <c r="F45" s="116"/>
      <c r="G45" s="116">
        <f t="shared" si="10"/>
        <v>0</v>
      </c>
      <c r="H45" s="116">
        <f t="shared" si="11"/>
        <v>0</v>
      </c>
      <c r="I45" s="10">
        <f t="shared" si="12"/>
        <v>0</v>
      </c>
    </row>
    <row r="46" spans="1:9" s="29" customFormat="1" ht="94.5" customHeight="1">
      <c r="A46" s="140">
        <v>32</v>
      </c>
      <c r="B46" s="92" t="s">
        <v>115</v>
      </c>
      <c r="C46" s="15" t="s">
        <v>49</v>
      </c>
      <c r="D46" s="9">
        <v>1</v>
      </c>
      <c r="E46" s="116"/>
      <c r="F46" s="116"/>
      <c r="G46" s="116">
        <f t="shared" si="10"/>
        <v>0</v>
      </c>
      <c r="H46" s="116">
        <f t="shared" si="11"/>
        <v>0</v>
      </c>
      <c r="I46" s="10">
        <f t="shared" si="12"/>
        <v>0</v>
      </c>
    </row>
    <row r="47" spans="1:9" s="29" customFormat="1" ht="60">
      <c r="A47" s="140">
        <v>33</v>
      </c>
      <c r="B47" s="92" t="s">
        <v>114</v>
      </c>
      <c r="C47" s="15" t="s">
        <v>49</v>
      </c>
      <c r="D47" s="9">
        <v>1</v>
      </c>
      <c r="E47" s="116"/>
      <c r="F47" s="116"/>
      <c r="G47" s="116">
        <f t="shared" si="10"/>
        <v>0</v>
      </c>
      <c r="H47" s="116">
        <f t="shared" si="11"/>
        <v>0</v>
      </c>
      <c r="I47" s="10">
        <f t="shared" si="12"/>
        <v>0</v>
      </c>
    </row>
    <row r="48" spans="1:9" s="29" customFormat="1" ht="45">
      <c r="A48" s="140">
        <v>34</v>
      </c>
      <c r="B48" s="92" t="s">
        <v>116</v>
      </c>
      <c r="C48" s="15" t="s">
        <v>49</v>
      </c>
      <c r="D48" s="9">
        <v>1</v>
      </c>
      <c r="E48" s="116"/>
      <c r="F48" s="116"/>
      <c r="G48" s="116">
        <f t="shared" si="10"/>
        <v>0</v>
      </c>
      <c r="H48" s="116">
        <f t="shared" si="11"/>
        <v>0</v>
      </c>
      <c r="I48" s="10">
        <f t="shared" si="12"/>
        <v>0</v>
      </c>
    </row>
    <row r="49" spans="1:9" s="29" customFormat="1" ht="60">
      <c r="A49" s="140">
        <v>35</v>
      </c>
      <c r="B49" s="92" t="s">
        <v>117</v>
      </c>
      <c r="C49" s="15" t="s">
        <v>49</v>
      </c>
      <c r="D49" s="9">
        <v>1</v>
      </c>
      <c r="E49" s="116"/>
      <c r="F49" s="116"/>
      <c r="G49" s="116">
        <f t="shared" si="10"/>
        <v>0</v>
      </c>
      <c r="H49" s="116">
        <f t="shared" si="11"/>
        <v>0</v>
      </c>
      <c r="I49" s="10">
        <f t="shared" si="12"/>
        <v>0</v>
      </c>
    </row>
    <row r="50" spans="1:9" s="29" customFormat="1" ht="75">
      <c r="A50" s="140">
        <v>36</v>
      </c>
      <c r="B50" s="92" t="s">
        <v>118</v>
      </c>
      <c r="C50" s="15" t="s">
        <v>49</v>
      </c>
      <c r="D50" s="9">
        <v>1</v>
      </c>
      <c r="E50" s="116"/>
      <c r="F50" s="116"/>
      <c r="G50" s="116">
        <f t="shared" si="10"/>
        <v>0</v>
      </c>
      <c r="H50" s="116">
        <f t="shared" si="11"/>
        <v>0</v>
      </c>
      <c r="I50" s="10">
        <f t="shared" si="12"/>
        <v>0</v>
      </c>
    </row>
    <row r="51" spans="1:9" s="29" customFormat="1" ht="30">
      <c r="A51" s="140">
        <v>37</v>
      </c>
      <c r="B51" s="92" t="s">
        <v>119</v>
      </c>
      <c r="C51" s="15" t="s">
        <v>49</v>
      </c>
      <c r="D51" s="9">
        <v>1</v>
      </c>
      <c r="E51" s="116"/>
      <c r="F51" s="116"/>
      <c r="G51" s="116">
        <f t="shared" si="10"/>
        <v>0</v>
      </c>
      <c r="H51" s="116">
        <f t="shared" si="11"/>
        <v>0</v>
      </c>
      <c r="I51" s="10">
        <f t="shared" si="12"/>
        <v>0</v>
      </c>
    </row>
    <row r="52" spans="1:9" s="29" customFormat="1" ht="60">
      <c r="A52" s="140">
        <v>38</v>
      </c>
      <c r="B52" s="92" t="s">
        <v>120</v>
      </c>
      <c r="C52" s="15" t="s">
        <v>49</v>
      </c>
      <c r="D52" s="9">
        <v>1</v>
      </c>
      <c r="E52" s="116"/>
      <c r="F52" s="116"/>
      <c r="G52" s="116">
        <f t="shared" si="10"/>
        <v>0</v>
      </c>
      <c r="H52" s="116">
        <f t="shared" si="11"/>
        <v>0</v>
      </c>
      <c r="I52" s="10">
        <f t="shared" si="12"/>
        <v>0</v>
      </c>
    </row>
    <row r="53" spans="1:9" s="29" customFormat="1" ht="36" customHeight="1">
      <c r="A53" s="140">
        <v>39</v>
      </c>
      <c r="B53" s="92" t="s">
        <v>121</v>
      </c>
      <c r="C53" s="15" t="s">
        <v>49</v>
      </c>
      <c r="D53" s="9">
        <v>1</v>
      </c>
      <c r="E53" s="116"/>
      <c r="F53" s="116"/>
      <c r="G53" s="116">
        <f t="shared" si="10"/>
        <v>0</v>
      </c>
      <c r="H53" s="116">
        <f t="shared" si="11"/>
        <v>0</v>
      </c>
      <c r="I53" s="10">
        <f t="shared" si="12"/>
        <v>0</v>
      </c>
    </row>
    <row r="54" spans="1:9" s="29" customFormat="1" ht="15.75">
      <c r="A54" s="129"/>
      <c r="B54" s="92" t="s">
        <v>65</v>
      </c>
      <c r="C54" s="15"/>
      <c r="D54" s="9"/>
      <c r="E54" s="115"/>
      <c r="F54" s="115"/>
      <c r="G54" s="116">
        <f>SUM(G43)</f>
        <v>0</v>
      </c>
      <c r="H54" s="116">
        <f>SUM(H43)</f>
        <v>0</v>
      </c>
      <c r="I54" s="10">
        <f t="shared" si="12"/>
        <v>0</v>
      </c>
    </row>
    <row r="55" spans="1:9" s="29" customFormat="1" ht="15.75">
      <c r="A55" s="99"/>
      <c r="B55" s="17" t="s">
        <v>57</v>
      </c>
      <c r="C55" s="14"/>
      <c r="D55" s="126"/>
      <c r="E55" s="113"/>
      <c r="F55" s="113"/>
      <c r="G55" s="114"/>
      <c r="H55" s="114"/>
      <c r="I55" s="8"/>
    </row>
    <row r="56" spans="1:9" ht="15.75">
      <c r="A56" s="140">
        <v>40</v>
      </c>
      <c r="B56" s="92" t="s">
        <v>58</v>
      </c>
      <c r="C56" s="16" t="s">
        <v>49</v>
      </c>
      <c r="D56" s="127">
        <v>1</v>
      </c>
      <c r="E56" s="116"/>
      <c r="F56" s="116"/>
      <c r="G56" s="116">
        <f aca="true" t="shared" si="13" ref="G56:G61">D56*E56</f>
        <v>0</v>
      </c>
      <c r="H56" s="116">
        <f aca="true" t="shared" si="14" ref="H56:H61">D56*F56</f>
        <v>0</v>
      </c>
      <c r="I56" s="10">
        <f aca="true" t="shared" si="15" ref="I56:I61">G56+H56</f>
        <v>0</v>
      </c>
    </row>
    <row r="57" spans="1:9" ht="15.75">
      <c r="A57" s="140">
        <v>41</v>
      </c>
      <c r="B57" s="92" t="s">
        <v>59</v>
      </c>
      <c r="C57" s="16" t="s">
        <v>49</v>
      </c>
      <c r="D57" s="127">
        <v>1</v>
      </c>
      <c r="E57" s="116"/>
      <c r="F57" s="116"/>
      <c r="G57" s="116">
        <f t="shared" si="13"/>
        <v>0</v>
      </c>
      <c r="H57" s="116">
        <f t="shared" si="14"/>
        <v>0</v>
      </c>
      <c r="I57" s="10">
        <f t="shared" si="15"/>
        <v>0</v>
      </c>
    </row>
    <row r="58" spans="1:9" ht="15.75">
      <c r="A58" s="140">
        <v>42</v>
      </c>
      <c r="B58" s="92" t="s">
        <v>60</v>
      </c>
      <c r="C58" s="16" t="s">
        <v>49</v>
      </c>
      <c r="D58" s="127">
        <v>1</v>
      </c>
      <c r="E58" s="116"/>
      <c r="F58" s="116"/>
      <c r="G58" s="116">
        <f t="shared" si="13"/>
        <v>0</v>
      </c>
      <c r="H58" s="116">
        <f t="shared" si="14"/>
        <v>0</v>
      </c>
      <c r="I58" s="10">
        <f t="shared" si="15"/>
        <v>0</v>
      </c>
    </row>
    <row r="59" spans="1:9" ht="15.75">
      <c r="A59" s="140">
        <v>43</v>
      </c>
      <c r="B59" s="92" t="s">
        <v>63</v>
      </c>
      <c r="C59" s="16" t="s">
        <v>49</v>
      </c>
      <c r="D59" s="127">
        <v>1</v>
      </c>
      <c r="E59" s="116"/>
      <c r="F59" s="116"/>
      <c r="G59" s="116">
        <f t="shared" si="13"/>
        <v>0</v>
      </c>
      <c r="H59" s="116">
        <f t="shared" si="14"/>
        <v>0</v>
      </c>
      <c r="I59" s="10">
        <f t="shared" si="15"/>
        <v>0</v>
      </c>
    </row>
    <row r="60" spans="1:9" ht="15.75">
      <c r="A60" s="140">
        <v>44</v>
      </c>
      <c r="B60" s="92" t="s">
        <v>51</v>
      </c>
      <c r="C60" s="16" t="s">
        <v>49</v>
      </c>
      <c r="D60" s="127">
        <v>1</v>
      </c>
      <c r="E60" s="116"/>
      <c r="F60" s="116"/>
      <c r="G60" s="116">
        <f t="shared" si="13"/>
        <v>0</v>
      </c>
      <c r="H60" s="116">
        <f t="shared" si="14"/>
        <v>0</v>
      </c>
      <c r="I60" s="10">
        <f t="shared" si="15"/>
        <v>0</v>
      </c>
    </row>
    <row r="61" spans="1:12" ht="45">
      <c r="A61" s="140">
        <v>45</v>
      </c>
      <c r="B61" s="92" t="s">
        <v>66</v>
      </c>
      <c r="C61" s="16" t="s">
        <v>49</v>
      </c>
      <c r="D61" s="127">
        <v>1</v>
      </c>
      <c r="E61" s="116"/>
      <c r="F61" s="116"/>
      <c r="G61" s="116">
        <f t="shared" si="13"/>
        <v>0</v>
      </c>
      <c r="H61" s="116">
        <f t="shared" si="14"/>
        <v>0</v>
      </c>
      <c r="I61" s="10">
        <f t="shared" si="15"/>
        <v>0</v>
      </c>
      <c r="L61" s="25"/>
    </row>
    <row r="62" spans="1:12" s="27" customFormat="1" ht="17.25" thickBot="1">
      <c r="A62" s="130"/>
      <c r="B62" s="92" t="s">
        <v>62</v>
      </c>
      <c r="C62" s="16"/>
      <c r="D62" s="127"/>
      <c r="E62" s="115"/>
      <c r="F62" s="115"/>
      <c r="G62" s="116">
        <f>SUM(G56:G61)</f>
        <v>0</v>
      </c>
      <c r="H62" s="116">
        <f>SUM(H56:H61)</f>
        <v>0</v>
      </c>
      <c r="I62" s="10">
        <f>G62+H62</f>
        <v>0</v>
      </c>
      <c r="L62" s="28"/>
    </row>
    <row r="63" spans="1:9" ht="17.25" thickBot="1">
      <c r="A63" s="100"/>
      <c r="B63" s="23" t="s">
        <v>50</v>
      </c>
      <c r="C63" s="150"/>
      <c r="D63" s="151"/>
      <c r="E63" s="117"/>
      <c r="F63" s="117"/>
      <c r="G63" s="118"/>
      <c r="H63" s="118"/>
      <c r="I63" s="24"/>
    </row>
    <row r="64" spans="1:9" ht="15.75">
      <c r="A64" s="160"/>
      <c r="B64" s="97" t="s">
        <v>61</v>
      </c>
      <c r="C64" s="152"/>
      <c r="D64" s="153"/>
      <c r="E64" s="119"/>
      <c r="F64" s="119"/>
      <c r="G64" s="119"/>
      <c r="H64" s="119"/>
      <c r="I64" s="22"/>
    </row>
    <row r="65" spans="1:9" ht="16.5" thickBot="1">
      <c r="A65" s="20" t="s">
        <v>54</v>
      </c>
      <c r="B65" s="98" t="s">
        <v>47</v>
      </c>
      <c r="C65" s="154"/>
      <c r="D65" s="155"/>
      <c r="E65" s="120"/>
      <c r="F65" s="120"/>
      <c r="G65" s="120"/>
      <c r="H65" s="120"/>
      <c r="I65" s="21" t="s">
        <v>55</v>
      </c>
    </row>
    <row r="66" spans="1:9" ht="15.75">
      <c r="A66" s="101" t="s">
        <v>81</v>
      </c>
      <c r="B66" s="18" t="s">
        <v>75</v>
      </c>
      <c r="C66" s="156"/>
      <c r="D66" s="143"/>
      <c r="E66" s="121"/>
      <c r="F66" s="121"/>
      <c r="G66" s="116">
        <f>G15</f>
        <v>0</v>
      </c>
      <c r="H66" s="116">
        <f>H15</f>
        <v>0</v>
      </c>
      <c r="I66" s="10">
        <f>I15</f>
        <v>0</v>
      </c>
    </row>
    <row r="67" spans="1:9" ht="15.75">
      <c r="A67" s="101" t="s">
        <v>128</v>
      </c>
      <c r="B67" s="18" t="s">
        <v>76</v>
      </c>
      <c r="C67" s="156"/>
      <c r="D67" s="143"/>
      <c r="E67" s="121"/>
      <c r="F67" s="121"/>
      <c r="G67" s="116">
        <f>G32</f>
        <v>0</v>
      </c>
      <c r="H67" s="116">
        <f>H32</f>
        <v>0</v>
      </c>
      <c r="I67" s="10">
        <f>I32</f>
        <v>0</v>
      </c>
    </row>
    <row r="68" spans="1:9" ht="15.75">
      <c r="A68" s="101" t="s">
        <v>129</v>
      </c>
      <c r="B68" s="18" t="s">
        <v>77</v>
      </c>
      <c r="C68" s="156"/>
      <c r="D68" s="143"/>
      <c r="E68" s="121"/>
      <c r="F68" s="121"/>
      <c r="G68" s="116">
        <f>G41</f>
        <v>0</v>
      </c>
      <c r="H68" s="116">
        <f>H41</f>
        <v>0</v>
      </c>
      <c r="I68" s="10">
        <f>I41</f>
        <v>0</v>
      </c>
    </row>
    <row r="69" spans="1:12" ht="15.75">
      <c r="A69" s="101" t="s">
        <v>130</v>
      </c>
      <c r="B69" s="18" t="s">
        <v>64</v>
      </c>
      <c r="C69" s="156"/>
      <c r="D69" s="143"/>
      <c r="E69" s="121"/>
      <c r="F69" s="121"/>
      <c r="G69" s="116">
        <f>G54</f>
        <v>0</v>
      </c>
      <c r="H69" s="116">
        <f>H54</f>
        <v>0</v>
      </c>
      <c r="I69" s="10">
        <f>I54</f>
        <v>0</v>
      </c>
      <c r="L69" s="25"/>
    </row>
    <row r="70" spans="1:9" ht="15.75">
      <c r="A70" s="101" t="s">
        <v>131</v>
      </c>
      <c r="B70" s="18" t="s">
        <v>57</v>
      </c>
      <c r="C70" s="156"/>
      <c r="D70" s="143"/>
      <c r="E70" s="121"/>
      <c r="F70" s="121"/>
      <c r="G70" s="116">
        <f>G62</f>
        <v>0</v>
      </c>
      <c r="H70" s="116">
        <f>H62</f>
        <v>0</v>
      </c>
      <c r="I70" s="10">
        <f>I62</f>
        <v>0</v>
      </c>
    </row>
    <row r="71" spans="1:12" ht="17.25" thickBot="1">
      <c r="A71" s="102" t="s">
        <v>132</v>
      </c>
      <c r="B71" s="19" t="s">
        <v>50</v>
      </c>
      <c r="C71" s="157"/>
      <c r="D71" s="158"/>
      <c r="E71" s="122"/>
      <c r="F71" s="122"/>
      <c r="G71" s="131">
        <f>SUM(G66:G70)</f>
        <v>0</v>
      </c>
      <c r="H71" s="131">
        <f>SUM(H66:H70)</f>
        <v>0</v>
      </c>
      <c r="I71" s="131">
        <f>SUM(I66:I70)</f>
        <v>0</v>
      </c>
      <c r="L71" s="25"/>
    </row>
    <row r="72" spans="1:9" ht="16.5">
      <c r="A72" s="132"/>
      <c r="B72" s="133"/>
      <c r="C72" s="134"/>
      <c r="D72" s="135"/>
      <c r="E72" s="136"/>
      <c r="F72" s="136"/>
      <c r="G72" s="137"/>
      <c r="H72" s="137"/>
      <c r="I72" s="137"/>
    </row>
    <row r="86" ht="15">
      <c r="B86" s="138"/>
    </row>
  </sheetData>
  <sheetProtection/>
  <printOptions/>
  <pageMargins left="0.64" right="0.32" top="0.33" bottom="0.39" header="0.25" footer="0.26"/>
  <pageSetup fitToHeight="4" fitToWidth="1" horizontalDpi="600" verticalDpi="600" orientation="landscape" paperSize="9" scale="71" r:id="rId2"/>
  <rowBreaks count="1" manualBreakCount="1">
    <brk id="7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Križan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ČOV Meclov</dc:title>
  <dc:subject/>
  <dc:creator>PROVOD</dc:creator>
  <cp:keywords/>
  <dc:description/>
  <cp:lastModifiedBy>RSA</cp:lastModifiedBy>
  <cp:lastPrinted>2014-03-21T09:25:29Z</cp:lastPrinted>
  <dcterms:created xsi:type="dcterms:W3CDTF">2003-08-26T07:18:58Z</dcterms:created>
  <dcterms:modified xsi:type="dcterms:W3CDTF">2014-04-15T08:46:10Z</dcterms:modified>
  <cp:category/>
  <cp:version/>
  <cp:contentType/>
  <cp:contentStatus/>
</cp:coreProperties>
</file>