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VRN-00 - Vedlejší rozpočt..." sheetId="2" r:id="rId2"/>
    <sheet name="SO-01 - Vodovod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'VRN-00 - Vedlejší rozpočt...'!$C$79:$K$105</definedName>
    <definedName name="_xlnm.Print_Area" localSheetId="1">'VRN-00 - Vedlejší rozpočt...'!$C$4:$J$36,'VRN-00 - Vedlejší rozpočt...'!$C$42:$J$61,'VRN-00 - Vedlejší rozpočt...'!$C$67:$K$105</definedName>
    <definedName name="_xlnm.Print_Titles" localSheetId="1">'VRN-00 - Vedlejší rozpočt...'!$79:$79</definedName>
    <definedName name="_xlnm._FilterDatabase" localSheetId="2" hidden="1">'SO-01 - Vodovod'!$C$83:$K$237</definedName>
    <definedName name="_xlnm.Print_Area" localSheetId="2">'SO-01 - Vodovod'!$C$4:$J$36,'SO-01 - Vodovod'!$C$42:$J$65,'SO-01 - Vodovod'!$C$71:$K$237</definedName>
    <definedName name="_xlnm.Print_Titles" localSheetId="2">'SO-01 - Vodovod'!$83:$83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237"/>
  <c r="BH237"/>
  <c r="BG237"/>
  <c r="BF237"/>
  <c r="T237"/>
  <c r="T236"/>
  <c r="R237"/>
  <c r="R236"/>
  <c r="P237"/>
  <c r="P236"/>
  <c r="BK237"/>
  <c r="BK236"/>
  <c r="J236"/>
  <c r="J237"/>
  <c r="BE237"/>
  <c r="J64"/>
  <c r="BI234"/>
  <c r="BH234"/>
  <c r="BG234"/>
  <c r="BF234"/>
  <c r="T234"/>
  <c r="T233"/>
  <c r="R234"/>
  <c r="R233"/>
  <c r="P234"/>
  <c r="P233"/>
  <c r="BK234"/>
  <c r="BK233"/>
  <c r="J233"/>
  <c r="J234"/>
  <c r="BE234"/>
  <c r="J63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3"/>
  <c r="BH153"/>
  <c r="BG153"/>
  <c r="BF153"/>
  <c r="T153"/>
  <c r="T152"/>
  <c r="R153"/>
  <c r="R152"/>
  <c r="P153"/>
  <c r="P152"/>
  <c r="BK153"/>
  <c r="BK152"/>
  <c r="J152"/>
  <c r="J153"/>
  <c r="BE153"/>
  <c r="J62"/>
  <c r="BI150"/>
  <c r="BH150"/>
  <c r="BG150"/>
  <c r="BF150"/>
  <c r="T150"/>
  <c r="T149"/>
  <c r="R150"/>
  <c r="R149"/>
  <c r="P150"/>
  <c r="P149"/>
  <c r="BK150"/>
  <c r="BK149"/>
  <c r="J149"/>
  <c r="J150"/>
  <c r="BE150"/>
  <c r="J61"/>
  <c r="BI145"/>
  <c r="BH145"/>
  <c r="BG145"/>
  <c r="BF145"/>
  <c r="T145"/>
  <c r="R145"/>
  <c r="P145"/>
  <c r="BK145"/>
  <c r="J145"/>
  <c r="BE145"/>
  <c r="BI141"/>
  <c r="BH141"/>
  <c r="BG141"/>
  <c r="BF141"/>
  <c r="T141"/>
  <c r="T140"/>
  <c r="R141"/>
  <c r="R140"/>
  <c r="P141"/>
  <c r="P140"/>
  <c r="BK141"/>
  <c r="BK140"/>
  <c r="J140"/>
  <c r="J141"/>
  <c r="BE141"/>
  <c r="J60"/>
  <c r="BI138"/>
  <c r="BH138"/>
  <c r="BG138"/>
  <c r="BF138"/>
  <c r="T138"/>
  <c r="R138"/>
  <c r="P138"/>
  <c r="BK138"/>
  <c r="J138"/>
  <c r="BE138"/>
  <c r="BI136"/>
  <c r="BH136"/>
  <c r="BG136"/>
  <c r="BF136"/>
  <c r="T136"/>
  <c r="T135"/>
  <c r="R136"/>
  <c r="R135"/>
  <c r="P136"/>
  <c r="P135"/>
  <c r="BK136"/>
  <c r="BK135"/>
  <c r="J135"/>
  <c r="J136"/>
  <c r="BE136"/>
  <c r="J59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4"/>
  <c i="1" r="BD53"/>
  <c i="3" r="BH87"/>
  <c r="F33"/>
  <c i="1" r="BC53"/>
  <c i="3" r="BG87"/>
  <c r="F32"/>
  <c i="1" r="BB53"/>
  <c i="3" r="BF87"/>
  <c r="J31"/>
  <c i="1" r="AW53"/>
  <c i="3" r="F31"/>
  <c i="1" r="BA53"/>
  <c i="3" r="T87"/>
  <c r="T86"/>
  <c r="T85"/>
  <c r="T84"/>
  <c r="R87"/>
  <c r="R86"/>
  <c r="R85"/>
  <c r="R84"/>
  <c r="P87"/>
  <c r="P86"/>
  <c r="P85"/>
  <c r="P84"/>
  <c i="1" r="AU53"/>
  <c i="3" r="BK87"/>
  <c r="BK86"/>
  <c r="J86"/>
  <c r="BK85"/>
  <c r="J85"/>
  <c r="BK84"/>
  <c r="J84"/>
  <c r="J56"/>
  <c r="J27"/>
  <c i="1" r="AG53"/>
  <c i="3" r="J87"/>
  <c r="BE87"/>
  <c r="J30"/>
  <c i="1" r="AV53"/>
  <c i="3" r="F30"/>
  <c i="1" r="AZ53"/>
  <c i="3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AY52"/>
  <c r="AX52"/>
  <c i="2" r="BI103"/>
  <c r="BH103"/>
  <c r="BG103"/>
  <c r="BF103"/>
  <c r="T103"/>
  <c r="T102"/>
  <c r="R103"/>
  <c r="R102"/>
  <c r="P103"/>
  <c r="P102"/>
  <c r="BK103"/>
  <c r="BK102"/>
  <c r="J102"/>
  <c r="J103"/>
  <c r="BE103"/>
  <c r="J60"/>
  <c r="BI99"/>
  <c r="BH99"/>
  <c r="BG99"/>
  <c r="BF99"/>
  <c r="T99"/>
  <c r="T98"/>
  <c r="R99"/>
  <c r="R98"/>
  <c r="P99"/>
  <c r="P98"/>
  <c r="BK99"/>
  <c r="BK98"/>
  <c r="J98"/>
  <c r="J99"/>
  <c r="BE99"/>
  <c r="J59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3"/>
  <c r="F34"/>
  <c i="1" r="BD52"/>
  <c i="2" r="BH83"/>
  <c r="F33"/>
  <c i="1" r="BC52"/>
  <c i="2" r="BG83"/>
  <c r="F32"/>
  <c i="1" r="BB52"/>
  <c i="2" r="BF83"/>
  <c r="J31"/>
  <c i="1" r="AW52"/>
  <c i="2" r="F31"/>
  <c i="1" r="BA52"/>
  <c i="2" r="T83"/>
  <c r="T82"/>
  <c r="T81"/>
  <c r="T80"/>
  <c r="R83"/>
  <c r="R82"/>
  <c r="R81"/>
  <c r="R80"/>
  <c r="P83"/>
  <c r="P82"/>
  <c r="P81"/>
  <c r="P80"/>
  <c i="1" r="AU52"/>
  <c i="2" r="BK83"/>
  <c r="BK82"/>
  <c r="J82"/>
  <c r="BK81"/>
  <c r="J81"/>
  <c r="BK80"/>
  <c r="J80"/>
  <c r="J56"/>
  <c r="J27"/>
  <c i="1" r="AG52"/>
  <c i="2" r="J83"/>
  <c r="BE83"/>
  <c r="J30"/>
  <c i="1" r="AV52"/>
  <c i="2" r="F30"/>
  <c i="1" r="AZ52"/>
  <c i="2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<sst xmlns="http://schemas.openxmlformats.org/spreadsheetml/2006/main">
  <si>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</si>
  <si>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</si>
  <si>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</si>
  <si>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</si>
  <si>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</si>
  <si>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</si>
  <si>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</si>
  <si>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{793aac21-cf5b-43d9-8f0d-7b701997cdb3}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</si>
  <si>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</si>
  <si>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</si>
  <si>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</si>
  <si>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</si>
  <si>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</si>
  <si>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</si>
  <si>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</si>
  <si>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</si>
  <si>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</si>
  <si>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2018/07/01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</si>
  <si>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</si>
  <si>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</si>
  <si>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Košice - dostavba vodovodu v jižní části obce</t>
  </si>
  <si>
    <t>KSO:</t>
  </si>
  <si>
    <t>827 13 1</t>
  </si>
  <si>
    <t>CC-CZ:</t>
  </si>
  <si>
    <t>22221</t>
  </si>
  <si>
    <t>Místo:</t>
  </si>
  <si>
    <t xml:space="preserve"> </t>
  </si>
  <si>
    <t>Datum:</t>
  </si>
  <si>
    <t>20. 7. 2018</t>
  </si>
  <si>
    <t>CZ-CPV:</t>
  </si>
  <si>
    <t>45000000-7</t>
  </si>
  <si>
    <t>CZ-CPA:</t>
  </si>
  <si>
    <t>42.2</t>
  </si>
  <si>
    <t>Zadavatel:</t>
  </si>
  <si>
    <t>IČ:</t>
  </si>
  <si>
    <t>00252468</t>
  </si>
  <si>
    <t>Obec Košice</t>
  </si>
  <si>
    <t>DIČ:</t>
  </si>
  <si>
    <t>CZ00252468</t>
  </si>
  <si>
    <t>Uchazeč:</t>
  </si>
  <si>
    <t>Vyplň údaj</t>
  </si>
  <si>
    <t>Projektant:</t>
  </si>
  <si>
    <t>28159721</t>
  </si>
  <si>
    <t>VAK projekt s.r.o.</t>
  </si>
  <si>
    <t>CZ 281 59 721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</si>
  <si>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</si>
  <si>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</si>
  <si>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</si>
  <si>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</si>
  <si>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</si>
  <si>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</si>
  <si>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</si>
  <si>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</si>
  <si>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</si>
  <si>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</si>
  <si>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</si>
  <si>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</si>
  <si>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</si>
  <si>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</si>
  <si>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</si>
  <si>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</si>
  <si>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</si>
  <si>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</si>
  <si>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</si>
  <si>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</si>
  <si>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</si>
  <si>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</si>
  <si>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</si>
  <si>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</si>
  <si>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</si>
  <si>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</si>
  <si>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</si>
  <si>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</si>
  <si>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</si>
  <si>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</si>
  <si>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</si>
  <si>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</si>
  <si>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</si>
  <si>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</si>
  <si>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</si>
  <si>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</si>
  <si>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</si>
  <si>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</si>
  <si>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</si>
  <si>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</si>
  <si>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</si>
  <si>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</si>
  <si>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VRN-00</t>
  </si>
  <si>
    <t>Vedlejší rozpočtové náklady</t>
  </si>
  <si>
    <t>VON</t>
  </si>
  <si>
    <t>1</t>
  </si>
  <si>
    <t>{c6976d29-6b9c-49d5-bb97-edf4af20d223}</t>
  </si>
  <si>
    <t>2</t>
  </si>
  <si>
    <t>SO-01</t>
  </si>
  <si>
    <t>Vodovod</t>
  </si>
  <si>
    <t>STA</t>
  </si>
  <si>
    <t>{1d333d75-59c4-4918-8cc0-1a4c340f8328}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</si>
  <si>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</si>
  <si>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</si>
  <si>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</si>
  <si>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</si>
  <si>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</si>
  <si>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</si>
  <si>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</si>
  <si>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VRN-00 - Vedlejší rozpočtové náklady</t>
  </si>
  <si>
    <t>42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</si>
  <si>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</si>
  <si>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</si>
  <si>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</si>
  <si>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</si>
  <si>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</si>
  <si>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</si>
  <si>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</si>
  <si>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</si>
  <si>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</si>
  <si>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</si>
  <si>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</si>
  <si>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</si>
  <si>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</si>
  <si>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</si>
  <si>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</si>
  <si>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</si>
  <si>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</si>
  <si>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</si>
  <si>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</si>
  <si>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</si>
  <si>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</si>
  <si>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</si>
  <si>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</si>
  <si>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</si>
  <si>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</si>
  <si>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</si>
  <si>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</t>
  </si>
  <si>
    <t>Průzkumné, geodetické a projektové práce</t>
  </si>
  <si>
    <t>K</t>
  </si>
  <si>
    <t>012002002</t>
  </si>
  <si>
    <t>Geodetické vytýčení stavby</t>
  </si>
  <si>
    <t>kpl</t>
  </si>
  <si>
    <t>CS ÚRS 2018 02</t>
  </si>
  <si>
    <t>1024</t>
  </si>
  <si>
    <t>-1696864299</t>
  </si>
  <si>
    <t>P</t>
  </si>
  <si>
    <t xml:space="preserve">Poznámka k položce:
"Poznámka k položce:
včetně zařízení staveniště a manipulačních ploch"
</t>
  </si>
  <si>
    <t>VV</t>
  </si>
  <si>
    <t>012-1</t>
  </si>
  <si>
    <t>Vytýčení stávajících sítí</t>
  </si>
  <si>
    <t>-167380573</t>
  </si>
  <si>
    <t>Poznámka k položce:
Zaměření a vytýčení stávajících inženýrských sítí v místě stavby z hlediska jejich ochrany při provádění stavby.</t>
  </si>
  <si>
    <t>3</t>
  </si>
  <si>
    <t>012-3</t>
  </si>
  <si>
    <t>Fotodokumentace stavby</t>
  </si>
  <si>
    <t>1848702590</t>
  </si>
  <si>
    <t>Poznámka k položce:
fotodokumentace stavby v průběhu provádění prací</t>
  </si>
  <si>
    <t>4</t>
  </si>
  <si>
    <t>012303000.1</t>
  </si>
  <si>
    <t xml:space="preserve">Geodetické zaměření skutečného provedení stavby, zpracováno dle směrnice ČEVAK, součástí geodetické dokumentace bude dále vypracování geodetických plánů na zřízení práva služebnosti (věcného břemene) v rozsahu ochranného pásma_x000d_
</t>
  </si>
  <si>
    <t>1512163417</t>
  </si>
  <si>
    <t>012-4</t>
  </si>
  <si>
    <t>Fotodukumentace stávajících objektů</t>
  </si>
  <si>
    <t>1818479982</t>
  </si>
  <si>
    <t>Poznámka k položce:
Fotodokumentace stávajících přilehlých objektů před zahájením stavby a po dokončení stavby</t>
  </si>
  <si>
    <t>6</t>
  </si>
  <si>
    <t>012-5</t>
  </si>
  <si>
    <t>Doklady požadované k předání a převzetí díla</t>
  </si>
  <si>
    <t>1504623638</t>
  </si>
  <si>
    <t>7</t>
  </si>
  <si>
    <t>013254000.1</t>
  </si>
  <si>
    <t>Dokumentace skutečného provedení stavby a její předání objednateli v požadované formě a počtu</t>
  </si>
  <si>
    <t>2104436266</t>
  </si>
  <si>
    <t xml:space="preserve">Poznámka k položce:
</t>
  </si>
  <si>
    <t>VRN3</t>
  </si>
  <si>
    <t>Zařízení staveniště</t>
  </si>
  <si>
    <t>8</t>
  </si>
  <si>
    <t>030001000.1</t>
  </si>
  <si>
    <t>460127410</t>
  </si>
  <si>
    <t xml:space="preserve">Poznámka k položce:
"Poznámka k položce:
zajištění a zabezpečení staveniště, zřízení a likvidace staveniště"
</t>
  </si>
  <si>
    <t>VRN7</t>
  </si>
  <si>
    <t>Provozní vlivy</t>
  </si>
  <si>
    <t>9</t>
  </si>
  <si>
    <t>071002000</t>
  </si>
  <si>
    <t xml:space="preserve">Součinnost provozovatele při stavbě _x000d_
</t>
  </si>
  <si>
    <t>-1770219768</t>
  </si>
  <si>
    <t xml:space="preserve">Poznámka k položce:
"Poznámka k položce:
Položka obsahuje náklady provozovatele na součinnost při stavbě 
tzm. otevírání - zavírání šoupat, vypuštění, napuštění potrubí m  apod. 
</t>
  </si>
  <si>
    <t>SO-01 - Vodovod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</si>
  <si>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</si>
  <si>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</si>
  <si>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</si>
  <si>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</si>
  <si>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</si>
  <si>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</si>
  <si>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</si>
  <si>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</si>
  <si>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HSV</t>
  </si>
  <si>
    <t>Práce a dodávky HSV</t>
  </si>
  <si>
    <t>Zemní práce</t>
  </si>
  <si>
    <t>113106192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</si>
  <si>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</si>
  <si>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m2</t>
  </si>
  <si>
    <t>-1652663578</t>
  </si>
  <si>
    <t>130*3</t>
  </si>
  <si>
    <t>115101201</t>
  </si>
  <si>
    <t>Čerpání vody na dopravní výšku do 10 m s uvažovaným průměrným přítokem do 500 l/min</t>
  </si>
  <si>
    <t>hod</t>
  </si>
  <si>
    <t>1824940703</t>
  </si>
  <si>
    <t>(130+197)*0,2</t>
  </si>
  <si>
    <t>115101301</t>
  </si>
  <si>
    <t>Pohotovost záložní čerpací soupravy pro dopravní výšku do 10 m s uvažovaným průměrným přítokem do 500 l/min</t>
  </si>
  <si>
    <t>den</t>
  </si>
  <si>
    <t>-258664861</t>
  </si>
  <si>
    <t>65,4/8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</si>
  <si>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</si>
  <si>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</si>
  <si>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m</t>
  </si>
  <si>
    <t>-500702865</t>
  </si>
  <si>
    <t>0,9*2</t>
  </si>
  <si>
    <t>130001101</t>
  </si>
  <si>
    <t>Příplatek k cenám hloubených vykopávek za ztížení vykopávky v blízkosti podzemního vedení nebo výbušnin pro jakoukoliv třídu horniny</t>
  </si>
  <si>
    <t>m3</t>
  </si>
  <si>
    <t>-1783223667</t>
  </si>
  <si>
    <t>0,9*1,5*1*2</t>
  </si>
  <si>
    <t>132201202</t>
  </si>
  <si>
    <t>Hloubení zapažených i nezapažených rýh šířky přes 600 do 2 000 mm s urovnáním dna do předepsaného profilu a spádu v hornině tř. 3 přes 100 do 1 000 m3</t>
  </si>
  <si>
    <t>2015031664</t>
  </si>
  <si>
    <t>(289,81+189,61)</t>
  </si>
  <si>
    <t>"panely"-0,2*0,9*130</t>
  </si>
  <si>
    <t>Mezisoučet</t>
  </si>
  <si>
    <t>"třída 3 - 50%"456,02*0,5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</si>
  <si>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</si>
  <si>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</si>
  <si>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-1182519630</t>
  </si>
  <si>
    <t>228,01*0,2</t>
  </si>
  <si>
    <t>132301203</t>
  </si>
  <si>
    <t>Hloubení zapažených i nezapažených rýh šířky přes 600 do 2 000 mm s urovnáním dna do předepsaného profilu a spádu v hornině tř. 4 přes 1 000 do 5 000 m3</t>
  </si>
  <si>
    <t>634507034</t>
  </si>
  <si>
    <t>"třída 4 - 50%"456,02*0,5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</si>
  <si>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</si>
  <si>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</si>
  <si>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553142706</t>
  </si>
  <si>
    <t>10</t>
  </si>
  <si>
    <t>151101101</t>
  </si>
  <si>
    <t>Zřízení pažení a rozepření stěn rýh pro podzemní vedení pro všechny šířky rýhy příložné pro jakoukoliv mezerovitost, hloubky do 2 m</t>
  </si>
  <si>
    <t>-1264796010</t>
  </si>
  <si>
    <t>643,93+421,23</t>
  </si>
  <si>
    <t>11</t>
  </si>
  <si>
    <t>151101111</t>
  </si>
  <si>
    <t>Odstranění pažení a rozepření stěn rýh pro podzemní vedení s uložením materiálu na vzdálenost do 3 m od kraje výkopu příložné, hloubky do 2 m</t>
  </si>
  <si>
    <t>-565887527</t>
  </si>
  <si>
    <t>12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</si>
  <si>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</si>
  <si>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</si>
  <si>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-297315643</t>
  </si>
  <si>
    <t>13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</si>
  <si>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</si>
  <si>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</si>
  <si>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>-780757712</t>
  </si>
  <si>
    <t>0,75</t>
  </si>
  <si>
    <t>14</t>
  </si>
  <si>
    <t>171201201</t>
  </si>
  <si>
    <t>Uložení sypaniny na skládky</t>
  </si>
  <si>
    <t>-1023743775</t>
  </si>
  <si>
    <t>171201211</t>
  </si>
  <si>
    <t>Poplatek za uložení stavebního odpadu na skládce (skládkovné) zeminy a kameniva zatříděného do Katalogu odpadů pod kódem 170 504</t>
  </si>
  <si>
    <t>t</t>
  </si>
  <si>
    <t>-449667316</t>
  </si>
  <si>
    <t>0,75*2</t>
  </si>
  <si>
    <t>16</t>
  </si>
  <si>
    <t>174101101</t>
  </si>
  <si>
    <t>Zásyp sypaninou z jakékoliv horniny s uložením výkopku ve vrstvách se zhutněním jam, šachet, rýh nebo kolem objektů v těchto vykopávkách</t>
  </si>
  <si>
    <t>-131471206</t>
  </si>
  <si>
    <t>456,02</t>
  </si>
  <si>
    <t>-111,267</t>
  </si>
  <si>
    <t>Součet</t>
  </si>
  <si>
    <t>17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</si>
  <si>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</si>
  <si>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</si>
  <si>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-226540283</t>
  </si>
  <si>
    <t>0,9*0,36*130</t>
  </si>
  <si>
    <t>0,9*0,39*197</t>
  </si>
  <si>
    <t>18</t>
  </si>
  <si>
    <t>M</t>
  </si>
  <si>
    <t>58331200</t>
  </si>
  <si>
    <t>štěrkopísek netříděný zásypový materiál</t>
  </si>
  <si>
    <t>-56336418</t>
  </si>
  <si>
    <t>"obsyp hydrantů"0,25*3*1,67</t>
  </si>
  <si>
    <t>Svislé a kompletní konstrukce</t>
  </si>
  <si>
    <t>19</t>
  </si>
  <si>
    <t>338171113</t>
  </si>
  <si>
    <t>Osazování sloupků a vzpěr plotových ocelových trubkových nebo profilovaných výšky do 2,00 m se zabetonováním (tř. C 25/30) do 0,08 m3 do připravených jamek</t>
  </si>
  <si>
    <t>kus</t>
  </si>
  <si>
    <t>-1065292722</t>
  </si>
  <si>
    <t>20</t>
  </si>
  <si>
    <t>55342263</t>
  </si>
  <si>
    <t>sloupek plotový koncový Pz a komaxitový 2500/48x1,5mm</t>
  </si>
  <si>
    <t>2001671940</t>
  </si>
  <si>
    <t>4*1,01</t>
  </si>
  <si>
    <t>Vodorovné konstrukce</t>
  </si>
  <si>
    <t>452313141</t>
  </si>
  <si>
    <t>Podkladní a zajišťovací konstrukce z betonu prostého v otevřeném výkopu bloky pro potrubí z betonu tř. C 16/20</t>
  </si>
  <si>
    <t>967498456</t>
  </si>
  <si>
    <t>0,3*0,3*0,3*4</t>
  </si>
  <si>
    <t>0,3*0,3*0,3*3</t>
  </si>
  <si>
    <t>22</t>
  </si>
  <si>
    <t>452353101</t>
  </si>
  <si>
    <t>Bednění podkladních a zajišťovacích konstrukcí v otevřeném výkopu bloků pro potrubí</t>
  </si>
  <si>
    <t>1695616381</t>
  </si>
  <si>
    <t>0,3*0,3*4*4</t>
  </si>
  <si>
    <t>0,3*0,3*4*3</t>
  </si>
  <si>
    <t>Komunikace pozemní</t>
  </si>
  <si>
    <t>23</t>
  </si>
  <si>
    <t>584121111</t>
  </si>
  <si>
    <t>Osazení silničních dílců ze železového betonu s podkladem z kameniva těženého do tl. 40 mm jakéhokoliv druhu a velikosti</t>
  </si>
  <si>
    <t>144777893</t>
  </si>
  <si>
    <t>Trubní vedení</t>
  </si>
  <si>
    <t>24</t>
  </si>
  <si>
    <t>857242122</t>
  </si>
  <si>
    <t>Montáž litinových tvarovek na potrubí litinovém tlakovém jednoosých na potrubí z trub přírubových v otevřeném výkopu, kanálu nebo v šachtě DN 80</t>
  </si>
  <si>
    <t>1538174630</t>
  </si>
  <si>
    <t>2+2</t>
  </si>
  <si>
    <t>1+1</t>
  </si>
  <si>
    <t>25</t>
  </si>
  <si>
    <t>55251820</t>
  </si>
  <si>
    <t>koleno přírubové prodloužené s patkou pro připojení k hydrantu 80/90 mm</t>
  </si>
  <si>
    <t>-406224204</t>
  </si>
  <si>
    <t>2*1,01</t>
  </si>
  <si>
    <t>26</t>
  </si>
  <si>
    <t>40008009016</t>
  </si>
  <si>
    <t>Příruba s jištěním proti posunu pro PE S2000 80/90</t>
  </si>
  <si>
    <t>KS</t>
  </si>
  <si>
    <t>-937213487</t>
  </si>
  <si>
    <t>27</t>
  </si>
  <si>
    <t>40005006316</t>
  </si>
  <si>
    <t>Příruba s jištěním proti posunu pro PE S2000 50/63</t>
  </si>
  <si>
    <t>-920481189</t>
  </si>
  <si>
    <t>1*1,01</t>
  </si>
  <si>
    <t>28</t>
  </si>
  <si>
    <t>55259811</t>
  </si>
  <si>
    <t>přechod přírubový (FFR) tvárná litina DN 80/50 L200mm</t>
  </si>
  <si>
    <t>-913745104</t>
  </si>
  <si>
    <t>29</t>
  </si>
  <si>
    <t>857244122</t>
  </si>
  <si>
    <t>Montáž litinových tvarovek na potrubí litinovém tlakovém odbočných na potrubí z trub přírubových v otevřeném výkopu, kanálu nebo v šachtě DN 80</t>
  </si>
  <si>
    <t>1328484977</t>
  </si>
  <si>
    <t>30</t>
  </si>
  <si>
    <t>852509008016</t>
  </si>
  <si>
    <t>Tvarovka S2000 hrdla s jištěním proti posunu / příruba 90-80</t>
  </si>
  <si>
    <t>853838738</t>
  </si>
  <si>
    <t>31</t>
  </si>
  <si>
    <t>871211141</t>
  </si>
  <si>
    <t>Montáž vodovodního potrubí z plastů v otevřeném výkopu z polyetylenu PE 100 svařovaných na tupo SDR 11/PN16 D 63 x 5,8 mm</t>
  </si>
  <si>
    <t>-1792545948</t>
  </si>
  <si>
    <t>130</t>
  </si>
  <si>
    <t>32</t>
  </si>
  <si>
    <t>101374</t>
  </si>
  <si>
    <t>Potrubí PE100 RC+ d63x5,8mm SDR11/PN16, návin 100m</t>
  </si>
  <si>
    <t>2107038188</t>
  </si>
  <si>
    <t>130*1,015</t>
  </si>
  <si>
    <t>33</t>
  </si>
  <si>
    <t>871241151</t>
  </si>
  <si>
    <t>Montáž vodovodního potrubí z plastů v otevřeném výkopu z polyetylenu PE 100 svařovaných na tupo SDR 17/PN10 D 90 x 5,4 mm</t>
  </si>
  <si>
    <t>1514238611</t>
  </si>
  <si>
    <t>197</t>
  </si>
  <si>
    <t>34</t>
  </si>
  <si>
    <t>28613575</t>
  </si>
  <si>
    <t>potrubí PE100 RC, SDR17 90x5,4 dl 12m</t>
  </si>
  <si>
    <t>502072820</t>
  </si>
  <si>
    <t>197*1,015</t>
  </si>
  <si>
    <t>35</t>
  </si>
  <si>
    <t>877211101</t>
  </si>
  <si>
    <t>Montáž tvarovek na vodovodním plastovém potrubí z polyetylenu PE 100 elektrotvarovek SDR 11/PN16 spojek, oblouků nebo redukcí d 63</t>
  </si>
  <si>
    <t>-822542219</t>
  </si>
  <si>
    <t>36</t>
  </si>
  <si>
    <t>28615972</t>
  </si>
  <si>
    <t>elektrospojka SDR 11 PE 100 PN 16 d 63</t>
  </si>
  <si>
    <t>-1280171497</t>
  </si>
  <si>
    <t>2*1,015</t>
  </si>
  <si>
    <t>37</t>
  </si>
  <si>
    <t>28614895-1</t>
  </si>
  <si>
    <t>oblouk 60° SDR 11 PE 100 PN 16 D 63mm</t>
  </si>
  <si>
    <t>1244785006</t>
  </si>
  <si>
    <t>1*1,015</t>
  </si>
  <si>
    <t>38</t>
  </si>
  <si>
    <t>877211110</t>
  </si>
  <si>
    <t>Montáž tvarovek na vodovodním plastovém potrubí z polyetylenu PE 100 elektrotvarovek SDR 11/PN16 kolen 22° nebo 45° d 63</t>
  </si>
  <si>
    <t>-1282400192</t>
  </si>
  <si>
    <t>39</t>
  </si>
  <si>
    <t>28614946-1</t>
  </si>
  <si>
    <t>elektrokoleno 30° PE 100 PN 16 d 63</t>
  </si>
  <si>
    <t>2143348149</t>
  </si>
  <si>
    <t>40</t>
  </si>
  <si>
    <t>891211112</t>
  </si>
  <si>
    <t>Montáž vodovodních armatur na potrubí šoupátek nebo klapek uzavíracích v otevřeném výkopu nebo v šachtách s osazením zemní soupravy (bez poklopů) DN 50</t>
  </si>
  <si>
    <t>-1767455085</t>
  </si>
  <si>
    <t>41</t>
  </si>
  <si>
    <t>42221114</t>
  </si>
  <si>
    <t>šoupátko s přírubami, voda DN 50mm PN16</t>
  </si>
  <si>
    <t>1009567909</t>
  </si>
  <si>
    <t>950105000002</t>
  </si>
  <si>
    <t>Souprava zemní teleskopická E1-1,3 -1,8 50 (1,3-1,8m)</t>
  </si>
  <si>
    <t>-1007339018</t>
  </si>
  <si>
    <t>43</t>
  </si>
  <si>
    <t>891241112</t>
  </si>
  <si>
    <t>Montáž vodovodních armatur na potrubí šoupátek nebo klapek uzavíracích v otevřeném výkopu nebo v šachtách s osazením zemní soupravy (bez poklopů) DN 80</t>
  </si>
  <si>
    <t>-418175701</t>
  </si>
  <si>
    <t>44</t>
  </si>
  <si>
    <t>42221116</t>
  </si>
  <si>
    <t>šoupátko s přírubami, voda DN 80mm PN16</t>
  </si>
  <si>
    <t>-623000045</t>
  </si>
  <si>
    <t>45</t>
  </si>
  <si>
    <t>950108000003</t>
  </si>
  <si>
    <t>Souprava zemní teleskopická E1/A-1,3 -1,8 65-80 E1/80 A (1,3-1,8m)</t>
  </si>
  <si>
    <t>993851333</t>
  </si>
  <si>
    <t>46</t>
  </si>
  <si>
    <t>891247111</t>
  </si>
  <si>
    <t>Montáž vodovodních armatur na potrubí hydrantů podzemních (bez osazení poklopů) DN 80</t>
  </si>
  <si>
    <t>2072898373</t>
  </si>
  <si>
    <t>2+1</t>
  </si>
  <si>
    <t>47</t>
  </si>
  <si>
    <t>K24008015016</t>
  </si>
  <si>
    <t>Hydrant podzemní 80/1,5 m</t>
  </si>
  <si>
    <t>478496856</t>
  </si>
  <si>
    <t>48</t>
  </si>
  <si>
    <t>50800215016</t>
  </si>
  <si>
    <t>Souprava odběrová s odvodněním 2"/63-1,5 m</t>
  </si>
  <si>
    <t>-296046551</t>
  </si>
  <si>
    <t>49</t>
  </si>
  <si>
    <t>999900000000</t>
  </si>
  <si>
    <t>Drenážní obal k hydrantům</t>
  </si>
  <si>
    <t>-317376073</t>
  </si>
  <si>
    <t>50</t>
  </si>
  <si>
    <t>892233122</t>
  </si>
  <si>
    <t>Proplach a dezinfekce vodovodního potrubí DN od 40 do 70</t>
  </si>
  <si>
    <t>151066277</t>
  </si>
  <si>
    <t>51</t>
  </si>
  <si>
    <t>892241111</t>
  </si>
  <si>
    <t>Tlakové zkoušky vodou na potrubí DN do 80</t>
  </si>
  <si>
    <t>-573513640</t>
  </si>
  <si>
    <t>197+130</t>
  </si>
  <si>
    <t>52</t>
  </si>
  <si>
    <t>892273122</t>
  </si>
  <si>
    <t>Proplach a dezinfekce vodovodního potrubí DN od 80 do 125</t>
  </si>
  <si>
    <t>573232432</t>
  </si>
  <si>
    <t>53</t>
  </si>
  <si>
    <t>892372111</t>
  </si>
  <si>
    <t>Tlakové zkoušky vodou zabezpečení konců potrubí při tlakových zkouškách DN do 300</t>
  </si>
  <si>
    <t>660135530</t>
  </si>
  <si>
    <t>54</t>
  </si>
  <si>
    <t>899401112</t>
  </si>
  <si>
    <t>Osazení poklopů litinových šoupátkových</t>
  </si>
  <si>
    <t>-2045429312</t>
  </si>
  <si>
    <t>55</t>
  </si>
  <si>
    <t>42291352</t>
  </si>
  <si>
    <t>poklop litinový šoupátkový pro zemní soupravy osazení do terénu a do vozovky</t>
  </si>
  <si>
    <t>-808976023</t>
  </si>
  <si>
    <t>56</t>
  </si>
  <si>
    <t>56230636</t>
  </si>
  <si>
    <t>deska podkladová uličního poklopu ventilkového a šoupatového</t>
  </si>
  <si>
    <t>-1516609997</t>
  </si>
  <si>
    <t>57</t>
  </si>
  <si>
    <t>899401113</t>
  </si>
  <si>
    <t>Osazení poklopů litinových hydrantových</t>
  </si>
  <si>
    <t>411112098</t>
  </si>
  <si>
    <t>58</t>
  </si>
  <si>
    <t>42291452</t>
  </si>
  <si>
    <t>poklop litinový - hydrantový DN 80</t>
  </si>
  <si>
    <t>-414377218</t>
  </si>
  <si>
    <t>59</t>
  </si>
  <si>
    <t>56230638</t>
  </si>
  <si>
    <t>deska podkladová uličního poklopu hydrantového</t>
  </si>
  <si>
    <t>-1486572934</t>
  </si>
  <si>
    <t>60</t>
  </si>
  <si>
    <t>899713111</t>
  </si>
  <si>
    <t>Orientační tabulky na vodovodních a kanalizačních řadech na sloupku ocelovém nebo betonovém</t>
  </si>
  <si>
    <t>1839204925</t>
  </si>
  <si>
    <t>61</t>
  </si>
  <si>
    <t>899721111</t>
  </si>
  <si>
    <t>Signalizační vodič na potrubí DN do 150 mm</t>
  </si>
  <si>
    <t>-2000943663</t>
  </si>
  <si>
    <t>62</t>
  </si>
  <si>
    <t>899722112</t>
  </si>
  <si>
    <t>Krytí potrubí z plastů výstražnou fólií z PVC šířky 25 cm</t>
  </si>
  <si>
    <t>1075977353</t>
  </si>
  <si>
    <t>Ostatní konstrukce a práce, bourání</t>
  </si>
  <si>
    <t>63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</si>
  <si>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</si>
  <si>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</si>
  <si>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1321231293</t>
  </si>
  <si>
    <t>998</t>
  </si>
  <si>
    <t>Přesun hmot</t>
  </si>
  <si>
    <t>64</t>
  </si>
  <si>
    <t>998276101</t>
  </si>
  <si>
    <t>Přesun hmot pro trubní vedení hloubené z trub z plastických hmot nebo sklolaminátových pro vodovody nebo kanalizace v otevřeném výkopu dopravní vzdálenost do 15 m</t>
  </si>
  <si>
    <t>1874327495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</si>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</sst>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21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7" fillId="0" borderId="28" xfId="0" applyFont="1" applyBorder="1" applyAlignment="1" applyProtection="1">
      <alignment horizontal="center" vertical="center"/>
      <protection locked="0"/>
    </xf>
    <xf numFmtId="49" fontId="37" fillId="0" borderId="28" xfId="0" applyNumberFormat="1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167" fontId="37" fillId="0" borderId="28" xfId="0" applyNumberFormat="1" applyFont="1" applyBorder="1" applyAlignment="1" applyProtection="1">
      <alignment vertical="center"/>
      <protection locked="0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  <protection locked="0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ht="36.96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ht="36.96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9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9</v>
      </c>
    </row>
    <row r="9" ht="29.28" customHeight="1">
      <c r="B9" s="28"/>
      <c r="C9" s="29"/>
      <c r="D9" s="34" t="s">
        <v>29</v>
      </c>
      <c r="E9" s="29"/>
      <c r="F9" s="29"/>
      <c r="G9" s="29"/>
      <c r="H9" s="29"/>
      <c r="I9" s="29"/>
      <c r="J9" s="29"/>
      <c r="K9" s="42" t="s">
        <v>30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31</v>
      </c>
      <c r="AL9" s="29"/>
      <c r="AM9" s="29"/>
      <c r="AN9" s="42" t="s">
        <v>32</v>
      </c>
      <c r="AO9" s="29"/>
      <c r="AP9" s="29"/>
      <c r="AQ9" s="31"/>
      <c r="BE9" s="39"/>
      <c r="BS9" s="24" t="s">
        <v>9</v>
      </c>
    </row>
    <row r="10" ht="14.4" customHeight="1">
      <c r="B10" s="28"/>
      <c r="C10" s="29"/>
      <c r="D10" s="40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34</v>
      </c>
      <c r="AL10" s="29"/>
      <c r="AM10" s="29"/>
      <c r="AN10" s="35" t="s">
        <v>35</v>
      </c>
      <c r="AO10" s="29"/>
      <c r="AP10" s="29"/>
      <c r="AQ10" s="31"/>
      <c r="BE10" s="39"/>
      <c r="BS10" s="24" t="s">
        <v>9</v>
      </c>
    </row>
    <row r="11" ht="18.48" customHeight="1">
      <c r="B11" s="28"/>
      <c r="C11" s="29"/>
      <c r="D11" s="29"/>
      <c r="E11" s="35" t="s">
        <v>36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37</v>
      </c>
      <c r="AL11" s="29"/>
      <c r="AM11" s="29"/>
      <c r="AN11" s="35" t="s">
        <v>38</v>
      </c>
      <c r="AO11" s="29"/>
      <c r="AP11" s="29"/>
      <c r="AQ11" s="31"/>
      <c r="BE11" s="39"/>
      <c r="BS11" s="24" t="s">
        <v>9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ht="14.4" customHeight="1">
      <c r="B13" s="28"/>
      <c r="C13" s="29"/>
      <c r="D13" s="40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34</v>
      </c>
      <c r="AL13" s="29"/>
      <c r="AM13" s="29"/>
      <c r="AN13" s="43" t="s">
        <v>40</v>
      </c>
      <c r="AO13" s="29"/>
      <c r="AP13" s="29"/>
      <c r="AQ13" s="31"/>
      <c r="BE13" s="39"/>
      <c r="BS13" s="24" t="s">
        <v>9</v>
      </c>
    </row>
    <row r="14">
      <c r="B14" s="28"/>
      <c r="C14" s="29"/>
      <c r="D14" s="29"/>
      <c r="E14" s="43" t="s">
        <v>40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37</v>
      </c>
      <c r="AL14" s="29"/>
      <c r="AM14" s="29"/>
      <c r="AN14" s="43" t="s">
        <v>40</v>
      </c>
      <c r="AO14" s="29"/>
      <c r="AP14" s="29"/>
      <c r="AQ14" s="31"/>
      <c r="BE14" s="39"/>
      <c r="BS14" s="24" t="s">
        <v>9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34</v>
      </c>
      <c r="AL16" s="29"/>
      <c r="AM16" s="29"/>
      <c r="AN16" s="35" t="s">
        <v>42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37</v>
      </c>
      <c r="AL17" s="29"/>
      <c r="AM17" s="29"/>
      <c r="AN17" s="35" t="s">
        <v>44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="1" customFormat="1" ht="36.96" customHeight="1">
      <c r="B39" s="47"/>
      <c r="C39" s="73" t="s">
        <v>61</v>
      </c>
      <c r="AR39" s="47"/>
    </row>
    <row r="40" s="1" customFormat="1" ht="6.96" customHeight="1">
      <c r="B40" s="47"/>
      <c r="AR40" s="47"/>
    </row>
    <row r="41" s="3" customFormat="1" ht="14.4" customHeight="1">
      <c r="B41" s="74"/>
      <c r="C41" s="75" t="s">
        <v>16</v>
      </c>
      <c r="L41" s="3" t="str">
        <f>K5</f>
        <v>2018/07/01</v>
      </c>
      <c r="AR41" s="74"/>
    </row>
    <row r="42" s="4" customFormat="1" ht="36.96" customHeight="1">
      <c r="B42" s="76"/>
      <c r="C42" s="77" t="s">
        <v>19</v>
      </c>
      <c r="L42" s="78" t="str">
        <f>K6</f>
        <v>Košice - dostavba vodovodu v jižní části obce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="1" customFormat="1" ht="6.96" customHeight="1">
      <c r="B43" s="47"/>
      <c r="AR43" s="47"/>
    </row>
    <row r="44" s="1" customFormat="1">
      <c r="B44" s="47"/>
      <c r="C44" s="75" t="s">
        <v>25</v>
      </c>
      <c r="L44" s="79" t="str">
        <f>IF(K8="","",K8)</f>
        <v xml:space="preserve"> </v>
      </c>
      <c r="AI44" s="75" t="s">
        <v>27</v>
      </c>
      <c r="AM44" s="80" t="str">
        <f>IF(AN8= "","",AN8)</f>
        <v>20. 7. 2018</v>
      </c>
      <c r="AN44" s="80"/>
      <c r="AR44" s="47"/>
    </row>
    <row r="45" s="1" customFormat="1" ht="6.96" customHeight="1">
      <c r="B45" s="47"/>
      <c r="AR45" s="47"/>
    </row>
    <row r="46" s="1" customFormat="1">
      <c r="B46" s="47"/>
      <c r="C46" s="75" t="s">
        <v>33</v>
      </c>
      <c r="L46" s="3" t="str">
        <f>IF(E11= "","",E11)</f>
        <v>Obec Košice</v>
      </c>
      <c r="AI46" s="75" t="s">
        <v>41</v>
      </c>
      <c r="AM46" s="3" t="str">
        <f>IF(E17="","",E17)</f>
        <v>VAK projekt s.r.o.</v>
      </c>
      <c r="AN46" s="3"/>
      <c r="AO46" s="3"/>
      <c r="AP46" s="3"/>
      <c r="AR46" s="47"/>
      <c r="AS46" s="81" t="s">
        <v>62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="1" customFormat="1">
      <c r="B47" s="47"/>
      <c r="C47" s="75" t="s">
        <v>39</v>
      </c>
      <c r="L47" s="3" t="str">
        <f>IF(E14= 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="1" customFormat="1" ht="29.28" customHeight="1">
      <c r="B49" s="47"/>
      <c r="C49" s="87" t="s">
        <v>63</v>
      </c>
      <c r="D49" s="88"/>
      <c r="E49" s="88"/>
      <c r="F49" s="88"/>
      <c r="G49" s="88"/>
      <c r="H49" s="89"/>
      <c r="I49" s="90" t="s">
        <v>64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65</v>
      </c>
      <c r="AH49" s="88"/>
      <c r="AI49" s="88"/>
      <c r="AJ49" s="88"/>
      <c r="AK49" s="88"/>
      <c r="AL49" s="88"/>
      <c r="AM49" s="88"/>
      <c r="AN49" s="90" t="s">
        <v>66</v>
      </c>
      <c r="AO49" s="88"/>
      <c r="AP49" s="88"/>
      <c r="AQ49" s="92" t="s">
        <v>67</v>
      </c>
      <c r="AR49" s="47"/>
      <c r="AS49" s="93" t="s">
        <v>68</v>
      </c>
      <c r="AT49" s="94" t="s">
        <v>69</v>
      </c>
      <c r="AU49" s="94" t="s">
        <v>70</v>
      </c>
      <c r="AV49" s="94" t="s">
        <v>71</v>
      </c>
      <c r="AW49" s="94" t="s">
        <v>72</v>
      </c>
      <c r="AX49" s="94" t="s">
        <v>73</v>
      </c>
      <c r="AY49" s="94" t="s">
        <v>74</v>
      </c>
      <c r="AZ49" s="94" t="s">
        <v>75</v>
      </c>
      <c r="BA49" s="94" t="s">
        <v>76</v>
      </c>
      <c r="BB49" s="94" t="s">
        <v>77</v>
      </c>
      <c r="BC49" s="94" t="s">
        <v>78</v>
      </c>
      <c r="BD49" s="95" t="s">
        <v>79</v>
      </c>
    </row>
    <row r="50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="4" customFormat="1" ht="32.4" customHeight="1">
      <c r="B51" s="76"/>
      <c r="C51" s="97" t="s">
        <v>80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ROUND(SUM(AG52:AG53),2)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ROUND(SUM(AS52:AS53),2)</f>
        <v>0</v>
      </c>
      <c r="AT51" s="103">
        <f>ROUND(SUM(AV51:AW51),2)</f>
        <v>0</v>
      </c>
      <c r="AU51" s="104">
        <f>ROUND(SUM(AU52:AU53),5)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ROUND(SUM(AZ52:AZ53),2)</f>
        <v>0</v>
      </c>
      <c r="BA51" s="103">
        <f>ROUND(SUM(BA52:BA53),2)</f>
        <v>0</v>
      </c>
      <c r="BB51" s="103">
        <f>ROUND(SUM(BB52:BB53),2)</f>
        <v>0</v>
      </c>
      <c r="BC51" s="103">
        <f>ROUND(SUM(BC52:BC53),2)</f>
        <v>0</v>
      </c>
      <c r="BD51" s="105">
        <f>ROUND(SUM(BD52:BD53),2)</f>
        <v>0</v>
      </c>
      <c r="BS51" s="77" t="s">
        <v>81</v>
      </c>
      <c r="BT51" s="77" t="s">
        <v>82</v>
      </c>
      <c r="BU51" s="106" t="s">
        <v>83</v>
      </c>
      <c r="BV51" s="77" t="s">
        <v>84</v>
      </c>
      <c r="BW51" s="77" t="s">
        <v>7</v>
      </c>
      <c r="BX51" s="77" t="s">
        <v>85</v>
      </c>
      <c r="CL51" s="77" t="s">
        <v>22</v>
      </c>
    </row>
    <row r="52" s="5" customFormat="1" ht="16.5" customHeight="1">
      <c r="A52" s="107" t="s">
        <v>86</v>
      </c>
      <c r="B52" s="108"/>
      <c r="C52" s="109"/>
      <c r="D52" s="110" t="s">
        <v>87</v>
      </c>
      <c r="E52" s="110"/>
      <c r="F52" s="110"/>
      <c r="G52" s="110"/>
      <c r="H52" s="110"/>
      <c r="I52" s="111"/>
      <c r="J52" s="110" t="s">
        <v>88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'VRN-00 - Vedlejší rozpočt...'!J27</f>
        <v>0</v>
      </c>
      <c r="AH52" s="111"/>
      <c r="AI52" s="111"/>
      <c r="AJ52" s="111"/>
      <c r="AK52" s="111"/>
      <c r="AL52" s="111"/>
      <c r="AM52" s="111"/>
      <c r="AN52" s="112">
        <f>SUM(AG52,AT52)</f>
        <v>0</v>
      </c>
      <c r="AO52" s="111"/>
      <c r="AP52" s="111"/>
      <c r="AQ52" s="113" t="s">
        <v>89</v>
      </c>
      <c r="AR52" s="108"/>
      <c r="AS52" s="114">
        <v>0</v>
      </c>
      <c r="AT52" s="115">
        <f>ROUND(SUM(AV52:AW52),2)</f>
        <v>0</v>
      </c>
      <c r="AU52" s="116">
        <f>'VRN-00 - Vedlejší rozpočt...'!P80</f>
        <v>0</v>
      </c>
      <c r="AV52" s="115">
        <f>'VRN-00 - Vedlejší rozpočt...'!J30</f>
        <v>0</v>
      </c>
      <c r="AW52" s="115">
        <f>'VRN-00 - Vedlejší rozpočt...'!J31</f>
        <v>0</v>
      </c>
      <c r="AX52" s="115">
        <f>'VRN-00 - Vedlejší rozpočt...'!J32</f>
        <v>0</v>
      </c>
      <c r="AY52" s="115">
        <f>'VRN-00 - Vedlejší rozpočt...'!J33</f>
        <v>0</v>
      </c>
      <c r="AZ52" s="115">
        <f>'VRN-00 - Vedlejší rozpočt...'!F30</f>
        <v>0</v>
      </c>
      <c r="BA52" s="115">
        <f>'VRN-00 - Vedlejší rozpočt...'!F31</f>
        <v>0</v>
      </c>
      <c r="BB52" s="115">
        <f>'VRN-00 - Vedlejší rozpočt...'!F32</f>
        <v>0</v>
      </c>
      <c r="BC52" s="115">
        <f>'VRN-00 - Vedlejší rozpočt...'!F33</f>
        <v>0</v>
      </c>
      <c r="BD52" s="117">
        <f>'VRN-00 - Vedlejší rozpočt...'!F34</f>
        <v>0</v>
      </c>
      <c r="BT52" s="118" t="s">
        <v>90</v>
      </c>
      <c r="BV52" s="118" t="s">
        <v>84</v>
      </c>
      <c r="BW52" s="118" t="s">
        <v>91</v>
      </c>
      <c r="BX52" s="118" t="s">
        <v>7</v>
      </c>
      <c r="CL52" s="118" t="s">
        <v>22</v>
      </c>
      <c r="CM52" s="118" t="s">
        <v>92</v>
      </c>
    </row>
    <row r="53" s="5" customFormat="1" ht="16.5" customHeight="1">
      <c r="A53" s="107" t="s">
        <v>86</v>
      </c>
      <c r="B53" s="108"/>
      <c r="C53" s="109"/>
      <c r="D53" s="110" t="s">
        <v>93</v>
      </c>
      <c r="E53" s="110"/>
      <c r="F53" s="110"/>
      <c r="G53" s="110"/>
      <c r="H53" s="110"/>
      <c r="I53" s="111"/>
      <c r="J53" s="110" t="s">
        <v>94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2">
        <f>'SO-01 - Vodovod'!J27</f>
        <v>0</v>
      </c>
      <c r="AH53" s="111"/>
      <c r="AI53" s="111"/>
      <c r="AJ53" s="111"/>
      <c r="AK53" s="111"/>
      <c r="AL53" s="111"/>
      <c r="AM53" s="111"/>
      <c r="AN53" s="112">
        <f>SUM(AG53,AT53)</f>
        <v>0</v>
      </c>
      <c r="AO53" s="111"/>
      <c r="AP53" s="111"/>
      <c r="AQ53" s="113" t="s">
        <v>95</v>
      </c>
      <c r="AR53" s="108"/>
      <c r="AS53" s="119">
        <v>0</v>
      </c>
      <c r="AT53" s="120">
        <f>ROUND(SUM(AV53:AW53),2)</f>
        <v>0</v>
      </c>
      <c r="AU53" s="121">
        <f>'SO-01 - Vodovod'!P84</f>
        <v>0</v>
      </c>
      <c r="AV53" s="120">
        <f>'SO-01 - Vodovod'!J30</f>
        <v>0</v>
      </c>
      <c r="AW53" s="120">
        <f>'SO-01 - Vodovod'!J31</f>
        <v>0</v>
      </c>
      <c r="AX53" s="120">
        <f>'SO-01 - Vodovod'!J32</f>
        <v>0</v>
      </c>
      <c r="AY53" s="120">
        <f>'SO-01 - Vodovod'!J33</f>
        <v>0</v>
      </c>
      <c r="AZ53" s="120">
        <f>'SO-01 - Vodovod'!F30</f>
        <v>0</v>
      </c>
      <c r="BA53" s="120">
        <f>'SO-01 - Vodovod'!F31</f>
        <v>0</v>
      </c>
      <c r="BB53" s="120">
        <f>'SO-01 - Vodovod'!F32</f>
        <v>0</v>
      </c>
      <c r="BC53" s="120">
        <f>'SO-01 - Vodovod'!F33</f>
        <v>0</v>
      </c>
      <c r="BD53" s="122">
        <f>'SO-01 - Vodovod'!F34</f>
        <v>0</v>
      </c>
      <c r="BT53" s="118" t="s">
        <v>90</v>
      </c>
      <c r="BV53" s="118" t="s">
        <v>84</v>
      </c>
      <c r="BW53" s="118" t="s">
        <v>96</v>
      </c>
      <c r="BX53" s="118" t="s">
        <v>7</v>
      </c>
      <c r="CL53" s="118" t="s">
        <v>22</v>
      </c>
      <c r="CM53" s="118" t="s">
        <v>92</v>
      </c>
    </row>
    <row r="54" s="1" customFormat="1" ht="30" customHeight="1">
      <c r="B54" s="47"/>
      <c r="AR54" s="47"/>
    </row>
    <row r="55" s="1" customFormat="1" ht="6.96" customHeight="1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47"/>
    </row>
  </sheetData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VRN-00 - Vedlejší rozpočt...'!C2" display="/"/>
    <hyperlink ref="A53" location="'SO-01 - Vodovod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24"/>
      <c r="C1" s="124"/>
      <c r="D1" s="125" t="s">
        <v>1</v>
      </c>
      <c r="E1" s="124"/>
      <c r="F1" s="126" t="s">
        <v>97</v>
      </c>
      <c r="G1" s="126" t="s">
        <v>98</v>
      </c>
      <c r="H1" s="126"/>
      <c r="I1" s="127"/>
      <c r="J1" s="126" t="s">
        <v>99</v>
      </c>
      <c r="K1" s="125" t="s">
        <v>100</v>
      </c>
      <c r="L1" s="126" t="s">
        <v>101</v>
      </c>
      <c r="M1" s="126"/>
      <c r="N1" s="126"/>
      <c r="O1" s="126"/>
      <c r="P1" s="126"/>
      <c r="Q1" s="126"/>
      <c r="R1" s="126"/>
      <c r="S1" s="126"/>
      <c r="T1" s="126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 s="23" t="s">
        <v>8</v>
      </c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28"/>
      <c r="J3" s="26"/>
      <c r="K3" s="27"/>
      <c r="AT3" s="24" t="s">
        <v>92</v>
      </c>
    </row>
    <row r="4" ht="36.96" customHeight="1">
      <c r="B4" s="28"/>
      <c r="C4" s="29"/>
      <c r="D4" s="30" t="s">
        <v>102</v>
      </c>
      <c r="E4" s="29"/>
      <c r="F4" s="29"/>
      <c r="G4" s="29"/>
      <c r="H4" s="29"/>
      <c r="I4" s="129"/>
      <c r="J4" s="29"/>
      <c r="K4" s="31"/>
      <c r="M4" s="32" t="s">
        <v>13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29"/>
      <c r="J5" s="29"/>
      <c r="K5" s="31"/>
    </row>
    <row r="6">
      <c r="B6" s="28"/>
      <c r="C6" s="29"/>
      <c r="D6" s="40" t="s">
        <v>19</v>
      </c>
      <c r="E6" s="29"/>
      <c r="F6" s="29"/>
      <c r="G6" s="29"/>
      <c r="H6" s="29"/>
      <c r="I6" s="129"/>
      <c r="J6" s="29"/>
      <c r="K6" s="31"/>
    </row>
    <row r="7" ht="16.5" customHeight="1">
      <c r="B7" s="28"/>
      <c r="C7" s="29"/>
      <c r="D7" s="29"/>
      <c r="E7" s="130" t="str">
        <f>'Rekapitulace stavby'!K6</f>
        <v>Košice - dostavba vodovodu v jižní části obce</v>
      </c>
      <c r="F7" s="40"/>
      <c r="G7" s="40"/>
      <c r="H7" s="40"/>
      <c r="I7" s="129"/>
      <c r="J7" s="29"/>
      <c r="K7" s="31"/>
    </row>
    <row r="8" s="1" customFormat="1">
      <c r="B8" s="47"/>
      <c r="C8" s="48"/>
      <c r="D8" s="40" t="s">
        <v>103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104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22</v>
      </c>
      <c r="G11" s="48"/>
      <c r="H11" s="48"/>
      <c r="I11" s="133" t="s">
        <v>23</v>
      </c>
      <c r="J11" s="35" t="s">
        <v>24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33" t="s">
        <v>27</v>
      </c>
      <c r="J12" s="134" t="str">
        <f>'Rekapitulace stavby'!AN8</f>
        <v>20. 7. 2018</v>
      </c>
      <c r="K12" s="52"/>
    </row>
    <row r="13" s="1" customFormat="1" ht="21.84" customHeight="1">
      <c r="B13" s="47"/>
      <c r="C13" s="48"/>
      <c r="D13" s="34" t="s">
        <v>29</v>
      </c>
      <c r="E13" s="48"/>
      <c r="F13" s="42" t="s">
        <v>30</v>
      </c>
      <c r="G13" s="48"/>
      <c r="H13" s="48"/>
      <c r="I13" s="135" t="s">
        <v>31</v>
      </c>
      <c r="J13" s="42" t="s">
        <v>105</v>
      </c>
      <c r="K13" s="52"/>
    </row>
    <row r="14" s="1" customFormat="1" ht="14.4" customHeight="1">
      <c r="B14" s="47"/>
      <c r="C14" s="48"/>
      <c r="D14" s="40" t="s">
        <v>33</v>
      </c>
      <c r="E14" s="48"/>
      <c r="F14" s="48"/>
      <c r="G14" s="48"/>
      <c r="H14" s="48"/>
      <c r="I14" s="133" t="s">
        <v>34</v>
      </c>
      <c r="J14" s="35" t="s">
        <v>35</v>
      </c>
      <c r="K14" s="52"/>
    </row>
    <row r="15" s="1" customFormat="1" ht="18" customHeight="1">
      <c r="B15" s="47"/>
      <c r="C15" s="48"/>
      <c r="D15" s="48"/>
      <c r="E15" s="35" t="s">
        <v>36</v>
      </c>
      <c r="F15" s="48"/>
      <c r="G15" s="48"/>
      <c r="H15" s="48"/>
      <c r="I15" s="133" t="s">
        <v>37</v>
      </c>
      <c r="J15" s="35" t="s">
        <v>38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0" t="s">
        <v>39</v>
      </c>
      <c r="E17" s="48"/>
      <c r="F17" s="48"/>
      <c r="G17" s="48"/>
      <c r="H17" s="48"/>
      <c r="I17" s="133" t="s">
        <v>34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37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0" t="s">
        <v>41</v>
      </c>
      <c r="E20" s="48"/>
      <c r="F20" s="48"/>
      <c r="G20" s="48"/>
      <c r="H20" s="48"/>
      <c r="I20" s="133" t="s">
        <v>34</v>
      </c>
      <c r="J20" s="35" t="s">
        <v>42</v>
      </c>
      <c r="K20" s="52"/>
    </row>
    <row r="21" s="1" customFormat="1" ht="18" customHeight="1">
      <c r="B21" s="47"/>
      <c r="C21" s="48"/>
      <c r="D21" s="48"/>
      <c r="E21" s="35" t="s">
        <v>43</v>
      </c>
      <c r="F21" s="48"/>
      <c r="G21" s="48"/>
      <c r="H21" s="48"/>
      <c r="I21" s="133" t="s">
        <v>37</v>
      </c>
      <c r="J21" s="35" t="s">
        <v>44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6"/>
      <c r="C24" s="137"/>
      <c r="D24" s="137"/>
      <c r="E24" s="45" t="s">
        <v>5</v>
      </c>
      <c r="F24" s="45"/>
      <c r="G24" s="45"/>
      <c r="H24" s="45"/>
      <c r="I24" s="138"/>
      <c r="J24" s="137"/>
      <c r="K24" s="13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40"/>
      <c r="J26" s="83"/>
      <c r="K26" s="141"/>
    </row>
    <row r="27" s="1" customFormat="1" ht="25.44" customHeight="1">
      <c r="B27" s="47"/>
      <c r="C27" s="48"/>
      <c r="D27" s="142" t="s">
        <v>48</v>
      </c>
      <c r="E27" s="48"/>
      <c r="F27" s="48"/>
      <c r="G27" s="48"/>
      <c r="H27" s="48"/>
      <c r="I27" s="131"/>
      <c r="J27" s="143">
        <f>ROUND(J80,2)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40"/>
      <c r="J28" s="83"/>
      <c r="K28" s="141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44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45">
        <f>ROUND(SUM(BE80:BE105), 2)</f>
        <v>0</v>
      </c>
      <c r="G30" s="48"/>
      <c r="H30" s="48"/>
      <c r="I30" s="146">
        <v>0.20999999999999999</v>
      </c>
      <c r="J30" s="145">
        <f>ROUND(ROUND((SUM(BE80:BE105)),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45">
        <f>ROUND(SUM(BF80:BF105), 2)</f>
        <v>0</v>
      </c>
      <c r="G31" s="48"/>
      <c r="H31" s="48"/>
      <c r="I31" s="146">
        <v>0.14999999999999999</v>
      </c>
      <c r="J31" s="145">
        <f>ROUND(ROUND((SUM(BF80:BF105)),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45">
        <f>ROUND(SUM(BG80:BG105), 2)</f>
        <v>0</v>
      </c>
      <c r="G32" s="48"/>
      <c r="H32" s="48"/>
      <c r="I32" s="146">
        <v>0.20999999999999999</v>
      </c>
      <c r="J32" s="145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45">
        <f>ROUND(SUM(BH80:BH105), 2)</f>
        <v>0</v>
      </c>
      <c r="G33" s="48"/>
      <c r="H33" s="48"/>
      <c r="I33" s="146">
        <v>0.14999999999999999</v>
      </c>
      <c r="J33" s="145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45">
        <f>ROUND(SUM(BI80:BI105), 2)</f>
        <v>0</v>
      </c>
      <c r="G34" s="48"/>
      <c r="H34" s="48"/>
      <c r="I34" s="146">
        <v>0</v>
      </c>
      <c r="J34" s="145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7"/>
      <c r="D36" s="148" t="s">
        <v>58</v>
      </c>
      <c r="E36" s="89"/>
      <c r="F36" s="89"/>
      <c r="G36" s="149" t="s">
        <v>59</v>
      </c>
      <c r="H36" s="150" t="s">
        <v>60</v>
      </c>
      <c r="I36" s="151"/>
      <c r="J36" s="152">
        <f>SUM(J27:J34)</f>
        <v>0</v>
      </c>
      <c r="K36" s="153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4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5"/>
      <c r="J41" s="72"/>
      <c r="K41" s="156"/>
    </row>
    <row r="42" s="1" customFormat="1" ht="36.96" customHeight="1">
      <c r="B42" s="47"/>
      <c r="C42" s="30" t="s">
        <v>106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0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Košice - dostavba vodovodu v jižní části obce</v>
      </c>
      <c r="F45" s="40"/>
      <c r="G45" s="40"/>
      <c r="H45" s="40"/>
      <c r="I45" s="131"/>
      <c r="J45" s="48"/>
      <c r="K45" s="52"/>
    </row>
    <row r="46" s="1" customFormat="1" ht="14.4" customHeight="1">
      <c r="B46" s="47"/>
      <c r="C46" s="40" t="s">
        <v>103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VRN-00 - Vedlejší rozpočtové náklady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33" t="s">
        <v>27</v>
      </c>
      <c r="J49" s="134" t="str">
        <f>IF(J12="","",J12)</f>
        <v>20. 7. 2018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0" t="s">
        <v>33</v>
      </c>
      <c r="D51" s="48"/>
      <c r="E51" s="48"/>
      <c r="F51" s="35" t="str">
        <f>E15</f>
        <v>Obec Košice</v>
      </c>
      <c r="G51" s="48"/>
      <c r="H51" s="48"/>
      <c r="I51" s="133" t="s">
        <v>41</v>
      </c>
      <c r="J51" s="45" t="str">
        <f>E21</f>
        <v>VAK projekt s.r.o.</v>
      </c>
      <c r="K51" s="52"/>
    </row>
    <row r="52" s="1" customFormat="1" ht="14.4" customHeight="1">
      <c r="B52" s="47"/>
      <c r="C52" s="40" t="s">
        <v>39</v>
      </c>
      <c r="D52" s="48"/>
      <c r="E52" s="48"/>
      <c r="F52" s="35" t="str">
        <f>IF(E18="","",E18)</f>
        <v/>
      </c>
      <c r="G52" s="48"/>
      <c r="H52" s="48"/>
      <c r="I52" s="131"/>
      <c r="J52" s="157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8" t="s">
        <v>107</v>
      </c>
      <c r="D54" s="147"/>
      <c r="E54" s="147"/>
      <c r="F54" s="147"/>
      <c r="G54" s="147"/>
      <c r="H54" s="147"/>
      <c r="I54" s="159"/>
      <c r="J54" s="160" t="s">
        <v>108</v>
      </c>
      <c r="K54" s="161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2" t="s">
        <v>109</v>
      </c>
      <c r="D56" s="48"/>
      <c r="E56" s="48"/>
      <c r="F56" s="48"/>
      <c r="G56" s="48"/>
      <c r="H56" s="48"/>
      <c r="I56" s="131"/>
      <c r="J56" s="143">
        <f>J80</f>
        <v>0</v>
      </c>
      <c r="K56" s="52"/>
      <c r="AU56" s="24" t="s">
        <v>110</v>
      </c>
    </row>
    <row r="57" s="7" customFormat="1" ht="24.96" customHeight="1">
      <c r="B57" s="163"/>
      <c r="C57" s="164"/>
      <c r="D57" s="165" t="s">
        <v>111</v>
      </c>
      <c r="E57" s="166"/>
      <c r="F57" s="166"/>
      <c r="G57" s="166"/>
      <c r="H57" s="166"/>
      <c r="I57" s="167"/>
      <c r="J57" s="168">
        <f>J81</f>
        <v>0</v>
      </c>
      <c r="K57" s="169"/>
    </row>
    <row r="58" s="8" customFormat="1" ht="19.92" customHeight="1">
      <c r="B58" s="170"/>
      <c r="C58" s="171"/>
      <c r="D58" s="172" t="s">
        <v>112</v>
      </c>
      <c r="E58" s="173"/>
      <c r="F58" s="173"/>
      <c r="G58" s="173"/>
      <c r="H58" s="173"/>
      <c r="I58" s="174"/>
      <c r="J58" s="175">
        <f>J82</f>
        <v>0</v>
      </c>
      <c r="K58" s="176"/>
    </row>
    <row r="59" s="8" customFormat="1" ht="19.92" customHeight="1">
      <c r="B59" s="170"/>
      <c r="C59" s="171"/>
      <c r="D59" s="172" t="s">
        <v>113</v>
      </c>
      <c r="E59" s="173"/>
      <c r="F59" s="173"/>
      <c r="G59" s="173"/>
      <c r="H59" s="173"/>
      <c r="I59" s="174"/>
      <c r="J59" s="175">
        <f>J98</f>
        <v>0</v>
      </c>
      <c r="K59" s="176"/>
    </row>
    <row r="60" s="8" customFormat="1" ht="19.92" customHeight="1">
      <c r="B60" s="170"/>
      <c r="C60" s="171"/>
      <c r="D60" s="172" t="s">
        <v>114</v>
      </c>
      <c r="E60" s="173"/>
      <c r="F60" s="173"/>
      <c r="G60" s="173"/>
      <c r="H60" s="173"/>
      <c r="I60" s="174"/>
      <c r="J60" s="175">
        <f>J102</f>
        <v>0</v>
      </c>
      <c r="K60" s="176"/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31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54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55"/>
      <c r="J66" s="72"/>
      <c r="K66" s="72"/>
      <c r="L66" s="47"/>
    </row>
    <row r="67" s="1" customFormat="1" ht="36.96" customHeight="1">
      <c r="B67" s="47"/>
      <c r="C67" s="73" t="s">
        <v>115</v>
      </c>
      <c r="I67" s="177"/>
      <c r="L67" s="47"/>
    </row>
    <row r="68" s="1" customFormat="1" ht="6.96" customHeight="1">
      <c r="B68" s="47"/>
      <c r="I68" s="177"/>
      <c r="L68" s="47"/>
    </row>
    <row r="69" s="1" customFormat="1" ht="14.4" customHeight="1">
      <c r="B69" s="47"/>
      <c r="C69" s="75" t="s">
        <v>19</v>
      </c>
      <c r="I69" s="177"/>
      <c r="L69" s="47"/>
    </row>
    <row r="70" s="1" customFormat="1" ht="16.5" customHeight="1">
      <c r="B70" s="47"/>
      <c r="E70" s="178" t="str">
        <f>E7</f>
        <v>Košice - dostavba vodovodu v jižní části obce</v>
      </c>
      <c r="F70" s="75"/>
      <c r="G70" s="75"/>
      <c r="H70" s="75"/>
      <c r="I70" s="177"/>
      <c r="L70" s="47"/>
    </row>
    <row r="71" s="1" customFormat="1" ht="14.4" customHeight="1">
      <c r="B71" s="47"/>
      <c r="C71" s="75" t="s">
        <v>103</v>
      </c>
      <c r="I71" s="177"/>
      <c r="L71" s="47"/>
    </row>
    <row r="72" s="1" customFormat="1" ht="17.25" customHeight="1">
      <c r="B72" s="47"/>
      <c r="E72" s="78" t="str">
        <f>E9</f>
        <v>VRN-00 - Vedlejší rozpočtové náklady</v>
      </c>
      <c r="F72" s="1"/>
      <c r="G72" s="1"/>
      <c r="H72" s="1"/>
      <c r="I72" s="177"/>
      <c r="L72" s="47"/>
    </row>
    <row r="73" s="1" customFormat="1" ht="6.96" customHeight="1">
      <c r="B73" s="47"/>
      <c r="I73" s="177"/>
      <c r="L73" s="47"/>
    </row>
    <row r="74" s="1" customFormat="1" ht="18" customHeight="1">
      <c r="B74" s="47"/>
      <c r="C74" s="75" t="s">
        <v>25</v>
      </c>
      <c r="F74" s="179" t="str">
        <f>F12</f>
        <v xml:space="preserve"> </v>
      </c>
      <c r="I74" s="180" t="s">
        <v>27</v>
      </c>
      <c r="J74" s="80" t="str">
        <f>IF(J12="","",J12)</f>
        <v>20. 7. 2018</v>
      </c>
      <c r="L74" s="47"/>
    </row>
    <row r="75" s="1" customFormat="1" ht="6.96" customHeight="1">
      <c r="B75" s="47"/>
      <c r="I75" s="177"/>
      <c r="L75" s="47"/>
    </row>
    <row r="76" s="1" customFormat="1">
      <c r="B76" s="47"/>
      <c r="C76" s="75" t="s">
        <v>33</v>
      </c>
      <c r="F76" s="179" t="str">
        <f>E15</f>
        <v>Obec Košice</v>
      </c>
      <c r="I76" s="180" t="s">
        <v>41</v>
      </c>
      <c r="J76" s="179" t="str">
        <f>E21</f>
        <v>VAK projekt s.r.o.</v>
      </c>
      <c r="L76" s="47"/>
    </row>
    <row r="77" s="1" customFormat="1" ht="14.4" customHeight="1">
      <c r="B77" s="47"/>
      <c r="C77" s="75" t="s">
        <v>39</v>
      </c>
      <c r="F77" s="179" t="str">
        <f>IF(E18="","",E18)</f>
        <v/>
      </c>
      <c r="I77" s="177"/>
      <c r="L77" s="47"/>
    </row>
    <row r="78" s="1" customFormat="1" ht="10.32" customHeight="1">
      <c r="B78" s="47"/>
      <c r="I78" s="177"/>
      <c r="L78" s="47"/>
    </row>
    <row r="79" s="9" customFormat="1" ht="29.28" customHeight="1">
      <c r="B79" s="181"/>
      <c r="C79" s="182" t="s">
        <v>116</v>
      </c>
      <c r="D79" s="183" t="s">
        <v>67</v>
      </c>
      <c r="E79" s="183" t="s">
        <v>63</v>
      </c>
      <c r="F79" s="183" t="s">
        <v>117</v>
      </c>
      <c r="G79" s="183" t="s">
        <v>118</v>
      </c>
      <c r="H79" s="183" t="s">
        <v>119</v>
      </c>
      <c r="I79" s="184" t="s">
        <v>120</v>
      </c>
      <c r="J79" s="183" t="s">
        <v>108</v>
      </c>
      <c r="K79" s="185" t="s">
        <v>121</v>
      </c>
      <c r="L79" s="181"/>
      <c r="M79" s="93" t="s">
        <v>122</v>
      </c>
      <c r="N79" s="94" t="s">
        <v>52</v>
      </c>
      <c r="O79" s="94" t="s">
        <v>123</v>
      </c>
      <c r="P79" s="94" t="s">
        <v>124</v>
      </c>
      <c r="Q79" s="94" t="s">
        <v>125</v>
      </c>
      <c r="R79" s="94" t="s">
        <v>126</v>
      </c>
      <c r="S79" s="94" t="s">
        <v>127</v>
      </c>
      <c r="T79" s="95" t="s">
        <v>128</v>
      </c>
    </row>
    <row r="80" s="1" customFormat="1" ht="29.28" customHeight="1">
      <c r="B80" s="47"/>
      <c r="C80" s="97" t="s">
        <v>109</v>
      </c>
      <c r="I80" s="177"/>
      <c r="J80" s="186">
        <f>BK80</f>
        <v>0</v>
      </c>
      <c r="L80" s="47"/>
      <c r="M80" s="96"/>
      <c r="N80" s="83"/>
      <c r="O80" s="83"/>
      <c r="P80" s="187">
        <f>P81</f>
        <v>0</v>
      </c>
      <c r="Q80" s="83"/>
      <c r="R80" s="187">
        <f>R81</f>
        <v>0</v>
      </c>
      <c r="S80" s="83"/>
      <c r="T80" s="188">
        <f>T81</f>
        <v>0</v>
      </c>
      <c r="AT80" s="24" t="s">
        <v>81</v>
      </c>
      <c r="AU80" s="24" t="s">
        <v>110</v>
      </c>
      <c r="BK80" s="189">
        <f>BK81</f>
        <v>0</v>
      </c>
    </row>
    <row r="81" s="10" customFormat="1" ht="37.44001" customHeight="1">
      <c r="B81" s="190"/>
      <c r="D81" s="191" t="s">
        <v>81</v>
      </c>
      <c r="E81" s="192" t="s">
        <v>129</v>
      </c>
      <c r="F81" s="192" t="s">
        <v>88</v>
      </c>
      <c r="I81" s="193"/>
      <c r="J81" s="194">
        <f>BK81</f>
        <v>0</v>
      </c>
      <c r="L81" s="190"/>
      <c r="M81" s="195"/>
      <c r="N81" s="196"/>
      <c r="O81" s="196"/>
      <c r="P81" s="197">
        <f>P82+P98+P102</f>
        <v>0</v>
      </c>
      <c r="Q81" s="196"/>
      <c r="R81" s="197">
        <f>R82+R98+R102</f>
        <v>0</v>
      </c>
      <c r="S81" s="196"/>
      <c r="T81" s="198">
        <f>T82+T98+T102</f>
        <v>0</v>
      </c>
      <c r="AR81" s="191" t="s">
        <v>130</v>
      </c>
      <c r="AT81" s="199" t="s">
        <v>81</v>
      </c>
      <c r="AU81" s="199" t="s">
        <v>82</v>
      </c>
      <c r="AY81" s="191" t="s">
        <v>131</v>
      </c>
      <c r="BK81" s="200">
        <f>BK82+BK98+BK102</f>
        <v>0</v>
      </c>
    </row>
    <row r="82" s="10" customFormat="1" ht="19.92" customHeight="1">
      <c r="B82" s="190"/>
      <c r="D82" s="191" t="s">
        <v>81</v>
      </c>
      <c r="E82" s="201" t="s">
        <v>132</v>
      </c>
      <c r="F82" s="201" t="s">
        <v>133</v>
      </c>
      <c r="I82" s="193"/>
      <c r="J82" s="202">
        <f>BK82</f>
        <v>0</v>
      </c>
      <c r="L82" s="190"/>
      <c r="M82" s="195"/>
      <c r="N82" s="196"/>
      <c r="O82" s="196"/>
      <c r="P82" s="197">
        <f>SUM(P83:P97)</f>
        <v>0</v>
      </c>
      <c r="Q82" s="196"/>
      <c r="R82" s="197">
        <f>SUM(R83:R97)</f>
        <v>0</v>
      </c>
      <c r="S82" s="196"/>
      <c r="T82" s="198">
        <f>SUM(T83:T97)</f>
        <v>0</v>
      </c>
      <c r="AR82" s="191" t="s">
        <v>130</v>
      </c>
      <c r="AT82" s="199" t="s">
        <v>81</v>
      </c>
      <c r="AU82" s="199" t="s">
        <v>90</v>
      </c>
      <c r="AY82" s="191" t="s">
        <v>131</v>
      </c>
      <c r="BK82" s="200">
        <f>SUM(BK83:BK97)</f>
        <v>0</v>
      </c>
    </row>
    <row r="83" s="1" customFormat="1" ht="16.5" customHeight="1">
      <c r="B83" s="203"/>
      <c r="C83" s="204" t="s">
        <v>90</v>
      </c>
      <c r="D83" s="204" t="s">
        <v>134</v>
      </c>
      <c r="E83" s="205" t="s">
        <v>135</v>
      </c>
      <c r="F83" s="206" t="s">
        <v>136</v>
      </c>
      <c r="G83" s="207" t="s">
        <v>137</v>
      </c>
      <c r="H83" s="208">
        <v>1</v>
      </c>
      <c r="I83" s="209"/>
      <c r="J83" s="210">
        <f>ROUND(I83*H83,2)</f>
        <v>0</v>
      </c>
      <c r="K83" s="206" t="s">
        <v>138</v>
      </c>
      <c r="L83" s="47"/>
      <c r="M83" s="211" t="s">
        <v>5</v>
      </c>
      <c r="N83" s="212" t="s">
        <v>53</v>
      </c>
      <c r="O83" s="48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24" t="s">
        <v>139</v>
      </c>
      <c r="AT83" s="24" t="s">
        <v>134</v>
      </c>
      <c r="AU83" s="24" t="s">
        <v>92</v>
      </c>
      <c r="AY83" s="24" t="s">
        <v>131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24" t="s">
        <v>90</v>
      </c>
      <c r="BK83" s="215">
        <f>ROUND(I83*H83,2)</f>
        <v>0</v>
      </c>
      <c r="BL83" s="24" t="s">
        <v>139</v>
      </c>
      <c r="BM83" s="24" t="s">
        <v>140</v>
      </c>
    </row>
    <row r="84" s="1" customFormat="1">
      <c r="B84" s="47"/>
      <c r="D84" s="216" t="s">
        <v>141</v>
      </c>
      <c r="F84" s="217" t="s">
        <v>142</v>
      </c>
      <c r="I84" s="177"/>
      <c r="L84" s="47"/>
      <c r="M84" s="218"/>
      <c r="N84" s="48"/>
      <c r="O84" s="48"/>
      <c r="P84" s="48"/>
      <c r="Q84" s="48"/>
      <c r="R84" s="48"/>
      <c r="S84" s="48"/>
      <c r="T84" s="86"/>
      <c r="AT84" s="24" t="s">
        <v>141</v>
      </c>
      <c r="AU84" s="24" t="s">
        <v>92</v>
      </c>
    </row>
    <row r="85" s="11" customFormat="1">
      <c r="B85" s="219"/>
      <c r="D85" s="216" t="s">
        <v>143</v>
      </c>
      <c r="E85" s="220" t="s">
        <v>5</v>
      </c>
      <c r="F85" s="221" t="s">
        <v>90</v>
      </c>
      <c r="H85" s="222">
        <v>1</v>
      </c>
      <c r="I85" s="223"/>
      <c r="L85" s="219"/>
      <c r="M85" s="224"/>
      <c r="N85" s="225"/>
      <c r="O85" s="225"/>
      <c r="P85" s="225"/>
      <c r="Q85" s="225"/>
      <c r="R85" s="225"/>
      <c r="S85" s="225"/>
      <c r="T85" s="226"/>
      <c r="AT85" s="220" t="s">
        <v>143</v>
      </c>
      <c r="AU85" s="220" t="s">
        <v>92</v>
      </c>
      <c r="AV85" s="11" t="s">
        <v>92</v>
      </c>
      <c r="AW85" s="11" t="s">
        <v>45</v>
      </c>
      <c r="AX85" s="11" t="s">
        <v>90</v>
      </c>
      <c r="AY85" s="220" t="s">
        <v>131</v>
      </c>
    </row>
    <row r="86" s="1" customFormat="1" ht="16.5" customHeight="1">
      <c r="B86" s="203"/>
      <c r="C86" s="204" t="s">
        <v>92</v>
      </c>
      <c r="D86" s="204" t="s">
        <v>134</v>
      </c>
      <c r="E86" s="205" t="s">
        <v>144</v>
      </c>
      <c r="F86" s="206" t="s">
        <v>145</v>
      </c>
      <c r="G86" s="207" t="s">
        <v>137</v>
      </c>
      <c r="H86" s="208">
        <v>1</v>
      </c>
      <c r="I86" s="209"/>
      <c r="J86" s="210">
        <f>ROUND(I86*H86,2)</f>
        <v>0</v>
      </c>
      <c r="K86" s="206" t="s">
        <v>138</v>
      </c>
      <c r="L86" s="47"/>
      <c r="M86" s="211" t="s">
        <v>5</v>
      </c>
      <c r="N86" s="212" t="s">
        <v>53</v>
      </c>
      <c r="O86" s="48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139</v>
      </c>
      <c r="AT86" s="24" t="s">
        <v>134</v>
      </c>
      <c r="AU86" s="24" t="s">
        <v>92</v>
      </c>
      <c r="AY86" s="24" t="s">
        <v>131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90</v>
      </c>
      <c r="BK86" s="215">
        <f>ROUND(I86*H86,2)</f>
        <v>0</v>
      </c>
      <c r="BL86" s="24" t="s">
        <v>139</v>
      </c>
      <c r="BM86" s="24" t="s">
        <v>146</v>
      </c>
    </row>
    <row r="87" s="1" customFormat="1">
      <c r="B87" s="47"/>
      <c r="D87" s="216" t="s">
        <v>141</v>
      </c>
      <c r="F87" s="217" t="s">
        <v>147</v>
      </c>
      <c r="I87" s="177"/>
      <c r="L87" s="47"/>
      <c r="M87" s="218"/>
      <c r="N87" s="48"/>
      <c r="O87" s="48"/>
      <c r="P87" s="48"/>
      <c r="Q87" s="48"/>
      <c r="R87" s="48"/>
      <c r="S87" s="48"/>
      <c r="T87" s="86"/>
      <c r="AT87" s="24" t="s">
        <v>141</v>
      </c>
      <c r="AU87" s="24" t="s">
        <v>92</v>
      </c>
    </row>
    <row r="88" s="1" customFormat="1" ht="16.5" customHeight="1">
      <c r="B88" s="203"/>
      <c r="C88" s="204" t="s">
        <v>148</v>
      </c>
      <c r="D88" s="204" t="s">
        <v>134</v>
      </c>
      <c r="E88" s="205" t="s">
        <v>149</v>
      </c>
      <c r="F88" s="206" t="s">
        <v>150</v>
      </c>
      <c r="G88" s="207" t="s">
        <v>137</v>
      </c>
      <c r="H88" s="208">
        <v>1</v>
      </c>
      <c r="I88" s="209"/>
      <c r="J88" s="210">
        <f>ROUND(I88*H88,2)</f>
        <v>0</v>
      </c>
      <c r="K88" s="206" t="s">
        <v>138</v>
      </c>
      <c r="L88" s="47"/>
      <c r="M88" s="211" t="s">
        <v>5</v>
      </c>
      <c r="N88" s="212" t="s">
        <v>53</v>
      </c>
      <c r="O88" s="48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139</v>
      </c>
      <c r="AT88" s="24" t="s">
        <v>134</v>
      </c>
      <c r="AU88" s="24" t="s">
        <v>92</v>
      </c>
      <c r="AY88" s="24" t="s">
        <v>131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90</v>
      </c>
      <c r="BK88" s="215">
        <f>ROUND(I88*H88,2)</f>
        <v>0</v>
      </c>
      <c r="BL88" s="24" t="s">
        <v>139</v>
      </c>
      <c r="BM88" s="24" t="s">
        <v>151</v>
      </c>
    </row>
    <row r="89" s="1" customFormat="1">
      <c r="B89" s="47"/>
      <c r="D89" s="216" t="s">
        <v>141</v>
      </c>
      <c r="F89" s="217" t="s">
        <v>152</v>
      </c>
      <c r="I89" s="177"/>
      <c r="L89" s="47"/>
      <c r="M89" s="218"/>
      <c r="N89" s="48"/>
      <c r="O89" s="48"/>
      <c r="P89" s="48"/>
      <c r="Q89" s="48"/>
      <c r="R89" s="48"/>
      <c r="S89" s="48"/>
      <c r="T89" s="86"/>
      <c r="AT89" s="24" t="s">
        <v>141</v>
      </c>
      <c r="AU89" s="24" t="s">
        <v>92</v>
      </c>
    </row>
    <row r="90" s="1" customFormat="1" ht="63.75" customHeight="1">
      <c r="B90" s="203"/>
      <c r="C90" s="204" t="s">
        <v>153</v>
      </c>
      <c r="D90" s="204" t="s">
        <v>134</v>
      </c>
      <c r="E90" s="205" t="s">
        <v>154</v>
      </c>
      <c r="F90" s="206" t="s">
        <v>155</v>
      </c>
      <c r="G90" s="207" t="s">
        <v>137</v>
      </c>
      <c r="H90" s="208">
        <v>1</v>
      </c>
      <c r="I90" s="209"/>
      <c r="J90" s="210">
        <f>ROUND(I90*H90,2)</f>
        <v>0</v>
      </c>
      <c r="K90" s="206" t="s">
        <v>138</v>
      </c>
      <c r="L90" s="47"/>
      <c r="M90" s="211" t="s">
        <v>5</v>
      </c>
      <c r="N90" s="212" t="s">
        <v>53</v>
      </c>
      <c r="O90" s="48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139</v>
      </c>
      <c r="AT90" s="24" t="s">
        <v>134</v>
      </c>
      <c r="AU90" s="24" t="s">
        <v>92</v>
      </c>
      <c r="AY90" s="24" t="s">
        <v>131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90</v>
      </c>
      <c r="BK90" s="215">
        <f>ROUND(I90*H90,2)</f>
        <v>0</v>
      </c>
      <c r="BL90" s="24" t="s">
        <v>139</v>
      </c>
      <c r="BM90" s="24" t="s">
        <v>156</v>
      </c>
    </row>
    <row r="91" s="11" customFormat="1">
      <c r="B91" s="219"/>
      <c r="D91" s="216" t="s">
        <v>143</v>
      </c>
      <c r="E91" s="220" t="s">
        <v>5</v>
      </c>
      <c r="F91" s="221" t="s">
        <v>90</v>
      </c>
      <c r="H91" s="222">
        <v>1</v>
      </c>
      <c r="I91" s="223"/>
      <c r="L91" s="219"/>
      <c r="M91" s="224"/>
      <c r="N91" s="225"/>
      <c r="O91" s="225"/>
      <c r="P91" s="225"/>
      <c r="Q91" s="225"/>
      <c r="R91" s="225"/>
      <c r="S91" s="225"/>
      <c r="T91" s="226"/>
      <c r="AT91" s="220" t="s">
        <v>143</v>
      </c>
      <c r="AU91" s="220" t="s">
        <v>92</v>
      </c>
      <c r="AV91" s="11" t="s">
        <v>92</v>
      </c>
      <c r="AW91" s="11" t="s">
        <v>45</v>
      </c>
      <c r="AX91" s="11" t="s">
        <v>90</v>
      </c>
      <c r="AY91" s="220" t="s">
        <v>131</v>
      </c>
    </row>
    <row r="92" s="1" customFormat="1" ht="16.5" customHeight="1">
      <c r="B92" s="203"/>
      <c r="C92" s="204" t="s">
        <v>130</v>
      </c>
      <c r="D92" s="204" t="s">
        <v>134</v>
      </c>
      <c r="E92" s="205" t="s">
        <v>157</v>
      </c>
      <c r="F92" s="206" t="s">
        <v>158</v>
      </c>
      <c r="G92" s="207" t="s">
        <v>137</v>
      </c>
      <c r="H92" s="208">
        <v>1</v>
      </c>
      <c r="I92" s="209"/>
      <c r="J92" s="210">
        <f>ROUND(I92*H92,2)</f>
        <v>0</v>
      </c>
      <c r="K92" s="206" t="s">
        <v>138</v>
      </c>
      <c r="L92" s="47"/>
      <c r="M92" s="211" t="s">
        <v>5</v>
      </c>
      <c r="N92" s="212" t="s">
        <v>53</v>
      </c>
      <c r="O92" s="48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139</v>
      </c>
      <c r="AT92" s="24" t="s">
        <v>134</v>
      </c>
      <c r="AU92" s="24" t="s">
        <v>92</v>
      </c>
      <c r="AY92" s="24" t="s">
        <v>131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90</v>
      </c>
      <c r="BK92" s="215">
        <f>ROUND(I92*H92,2)</f>
        <v>0</v>
      </c>
      <c r="BL92" s="24" t="s">
        <v>139</v>
      </c>
      <c r="BM92" s="24" t="s">
        <v>159</v>
      </c>
    </row>
    <row r="93" s="1" customFormat="1">
      <c r="B93" s="47"/>
      <c r="D93" s="216" t="s">
        <v>141</v>
      </c>
      <c r="F93" s="217" t="s">
        <v>160</v>
      </c>
      <c r="I93" s="177"/>
      <c r="L93" s="47"/>
      <c r="M93" s="218"/>
      <c r="N93" s="48"/>
      <c r="O93" s="48"/>
      <c r="P93" s="48"/>
      <c r="Q93" s="48"/>
      <c r="R93" s="48"/>
      <c r="S93" s="48"/>
      <c r="T93" s="86"/>
      <c r="AT93" s="24" t="s">
        <v>141</v>
      </c>
      <c r="AU93" s="24" t="s">
        <v>92</v>
      </c>
    </row>
    <row r="94" s="1" customFormat="1" ht="16.5" customHeight="1">
      <c r="B94" s="203"/>
      <c r="C94" s="204" t="s">
        <v>161</v>
      </c>
      <c r="D94" s="204" t="s">
        <v>134</v>
      </c>
      <c r="E94" s="205" t="s">
        <v>162</v>
      </c>
      <c r="F94" s="206" t="s">
        <v>163</v>
      </c>
      <c r="G94" s="207" t="s">
        <v>137</v>
      </c>
      <c r="H94" s="208">
        <v>1</v>
      </c>
      <c r="I94" s="209"/>
      <c r="J94" s="210">
        <f>ROUND(I94*H94,2)</f>
        <v>0</v>
      </c>
      <c r="K94" s="206" t="s">
        <v>138</v>
      </c>
      <c r="L94" s="47"/>
      <c r="M94" s="211" t="s">
        <v>5</v>
      </c>
      <c r="N94" s="212" t="s">
        <v>53</v>
      </c>
      <c r="O94" s="48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139</v>
      </c>
      <c r="AT94" s="24" t="s">
        <v>134</v>
      </c>
      <c r="AU94" s="24" t="s">
        <v>92</v>
      </c>
      <c r="AY94" s="24" t="s">
        <v>131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90</v>
      </c>
      <c r="BK94" s="215">
        <f>ROUND(I94*H94,2)</f>
        <v>0</v>
      </c>
      <c r="BL94" s="24" t="s">
        <v>139</v>
      </c>
      <c r="BM94" s="24" t="s">
        <v>164</v>
      </c>
    </row>
    <row r="95" s="1" customFormat="1" ht="25.5" customHeight="1">
      <c r="B95" s="203"/>
      <c r="C95" s="204" t="s">
        <v>165</v>
      </c>
      <c r="D95" s="204" t="s">
        <v>134</v>
      </c>
      <c r="E95" s="205" t="s">
        <v>166</v>
      </c>
      <c r="F95" s="206" t="s">
        <v>167</v>
      </c>
      <c r="G95" s="207" t="s">
        <v>137</v>
      </c>
      <c r="H95" s="208">
        <v>1</v>
      </c>
      <c r="I95" s="209"/>
      <c r="J95" s="210">
        <f>ROUND(I95*H95,2)</f>
        <v>0</v>
      </c>
      <c r="K95" s="206" t="s">
        <v>138</v>
      </c>
      <c r="L95" s="47"/>
      <c r="M95" s="211" t="s">
        <v>5</v>
      </c>
      <c r="N95" s="212" t="s">
        <v>53</v>
      </c>
      <c r="O95" s="48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139</v>
      </c>
      <c r="AT95" s="24" t="s">
        <v>134</v>
      </c>
      <c r="AU95" s="24" t="s">
        <v>92</v>
      </c>
      <c r="AY95" s="24" t="s">
        <v>131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90</v>
      </c>
      <c r="BK95" s="215">
        <f>ROUND(I95*H95,2)</f>
        <v>0</v>
      </c>
      <c r="BL95" s="24" t="s">
        <v>139</v>
      </c>
      <c r="BM95" s="24" t="s">
        <v>168</v>
      </c>
    </row>
    <row r="96" s="1" customFormat="1">
      <c r="B96" s="47"/>
      <c r="D96" s="216" t="s">
        <v>141</v>
      </c>
      <c r="F96" s="217" t="s">
        <v>169</v>
      </c>
      <c r="I96" s="177"/>
      <c r="L96" s="47"/>
      <c r="M96" s="218"/>
      <c r="N96" s="48"/>
      <c r="O96" s="48"/>
      <c r="P96" s="48"/>
      <c r="Q96" s="48"/>
      <c r="R96" s="48"/>
      <c r="S96" s="48"/>
      <c r="T96" s="86"/>
      <c r="AT96" s="24" t="s">
        <v>141</v>
      </c>
      <c r="AU96" s="24" t="s">
        <v>92</v>
      </c>
    </row>
    <row r="97" s="11" customFormat="1">
      <c r="B97" s="219"/>
      <c r="D97" s="216" t="s">
        <v>143</v>
      </c>
      <c r="E97" s="220" t="s">
        <v>5</v>
      </c>
      <c r="F97" s="221" t="s">
        <v>90</v>
      </c>
      <c r="H97" s="222">
        <v>1</v>
      </c>
      <c r="I97" s="223"/>
      <c r="L97" s="219"/>
      <c r="M97" s="224"/>
      <c r="N97" s="225"/>
      <c r="O97" s="225"/>
      <c r="P97" s="225"/>
      <c r="Q97" s="225"/>
      <c r="R97" s="225"/>
      <c r="S97" s="225"/>
      <c r="T97" s="226"/>
      <c r="AT97" s="220" t="s">
        <v>143</v>
      </c>
      <c r="AU97" s="220" t="s">
        <v>92</v>
      </c>
      <c r="AV97" s="11" t="s">
        <v>92</v>
      </c>
      <c r="AW97" s="11" t="s">
        <v>45</v>
      </c>
      <c r="AX97" s="11" t="s">
        <v>90</v>
      </c>
      <c r="AY97" s="220" t="s">
        <v>131</v>
      </c>
    </row>
    <row r="98" s="10" customFormat="1" ht="29.88" customHeight="1">
      <c r="B98" s="190"/>
      <c r="D98" s="191" t="s">
        <v>81</v>
      </c>
      <c r="E98" s="201" t="s">
        <v>170</v>
      </c>
      <c r="F98" s="201" t="s">
        <v>171</v>
      </c>
      <c r="I98" s="193"/>
      <c r="J98" s="202">
        <f>BK98</f>
        <v>0</v>
      </c>
      <c r="L98" s="190"/>
      <c r="M98" s="195"/>
      <c r="N98" s="196"/>
      <c r="O98" s="196"/>
      <c r="P98" s="197">
        <f>SUM(P99:P101)</f>
        <v>0</v>
      </c>
      <c r="Q98" s="196"/>
      <c r="R98" s="197">
        <f>SUM(R99:R101)</f>
        <v>0</v>
      </c>
      <c r="S98" s="196"/>
      <c r="T98" s="198">
        <f>SUM(T99:T101)</f>
        <v>0</v>
      </c>
      <c r="AR98" s="191" t="s">
        <v>130</v>
      </c>
      <c r="AT98" s="199" t="s">
        <v>81</v>
      </c>
      <c r="AU98" s="199" t="s">
        <v>90</v>
      </c>
      <c r="AY98" s="191" t="s">
        <v>131</v>
      </c>
      <c r="BK98" s="200">
        <f>SUM(BK99:BK101)</f>
        <v>0</v>
      </c>
    </row>
    <row r="99" s="1" customFormat="1" ht="16.5" customHeight="1">
      <c r="B99" s="203"/>
      <c r="C99" s="204" t="s">
        <v>172</v>
      </c>
      <c r="D99" s="204" t="s">
        <v>134</v>
      </c>
      <c r="E99" s="205" t="s">
        <v>173</v>
      </c>
      <c r="F99" s="206" t="s">
        <v>171</v>
      </c>
      <c r="G99" s="207" t="s">
        <v>137</v>
      </c>
      <c r="H99" s="208">
        <v>1</v>
      </c>
      <c r="I99" s="209"/>
      <c r="J99" s="210">
        <f>ROUND(I99*H99,2)</f>
        <v>0</v>
      </c>
      <c r="K99" s="206" t="s">
        <v>138</v>
      </c>
      <c r="L99" s="47"/>
      <c r="M99" s="211" t="s">
        <v>5</v>
      </c>
      <c r="N99" s="212" t="s">
        <v>53</v>
      </c>
      <c r="O99" s="48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139</v>
      </c>
      <c r="AT99" s="24" t="s">
        <v>134</v>
      </c>
      <c r="AU99" s="24" t="s">
        <v>92</v>
      </c>
      <c r="AY99" s="24" t="s">
        <v>131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90</v>
      </c>
      <c r="BK99" s="215">
        <f>ROUND(I99*H99,2)</f>
        <v>0</v>
      </c>
      <c r="BL99" s="24" t="s">
        <v>139</v>
      </c>
      <c r="BM99" s="24" t="s">
        <v>174</v>
      </c>
    </row>
    <row r="100" s="1" customFormat="1">
      <c r="B100" s="47"/>
      <c r="D100" s="216" t="s">
        <v>141</v>
      </c>
      <c r="F100" s="217" t="s">
        <v>175</v>
      </c>
      <c r="I100" s="177"/>
      <c r="L100" s="47"/>
      <c r="M100" s="218"/>
      <c r="N100" s="48"/>
      <c r="O100" s="48"/>
      <c r="P100" s="48"/>
      <c r="Q100" s="48"/>
      <c r="R100" s="48"/>
      <c r="S100" s="48"/>
      <c r="T100" s="86"/>
      <c r="AT100" s="24" t="s">
        <v>141</v>
      </c>
      <c r="AU100" s="24" t="s">
        <v>92</v>
      </c>
    </row>
    <row r="101" s="11" customFormat="1">
      <c r="B101" s="219"/>
      <c r="D101" s="216" t="s">
        <v>143</v>
      </c>
      <c r="E101" s="220" t="s">
        <v>5</v>
      </c>
      <c r="F101" s="221" t="s">
        <v>90</v>
      </c>
      <c r="H101" s="222">
        <v>1</v>
      </c>
      <c r="I101" s="223"/>
      <c r="L101" s="219"/>
      <c r="M101" s="224"/>
      <c r="N101" s="225"/>
      <c r="O101" s="225"/>
      <c r="P101" s="225"/>
      <c r="Q101" s="225"/>
      <c r="R101" s="225"/>
      <c r="S101" s="225"/>
      <c r="T101" s="226"/>
      <c r="AT101" s="220" t="s">
        <v>143</v>
      </c>
      <c r="AU101" s="220" t="s">
        <v>92</v>
      </c>
      <c r="AV101" s="11" t="s">
        <v>92</v>
      </c>
      <c r="AW101" s="11" t="s">
        <v>45</v>
      </c>
      <c r="AX101" s="11" t="s">
        <v>90</v>
      </c>
      <c r="AY101" s="220" t="s">
        <v>131</v>
      </c>
    </row>
    <row r="102" s="10" customFormat="1" ht="29.88" customHeight="1">
      <c r="B102" s="190"/>
      <c r="D102" s="191" t="s">
        <v>81</v>
      </c>
      <c r="E102" s="201" t="s">
        <v>176</v>
      </c>
      <c r="F102" s="201" t="s">
        <v>177</v>
      </c>
      <c r="I102" s="193"/>
      <c r="J102" s="202">
        <f>BK102</f>
        <v>0</v>
      </c>
      <c r="L102" s="190"/>
      <c r="M102" s="195"/>
      <c r="N102" s="196"/>
      <c r="O102" s="196"/>
      <c r="P102" s="197">
        <f>SUM(P103:P105)</f>
        <v>0</v>
      </c>
      <c r="Q102" s="196"/>
      <c r="R102" s="197">
        <f>SUM(R103:R105)</f>
        <v>0</v>
      </c>
      <c r="S102" s="196"/>
      <c r="T102" s="198">
        <f>SUM(T103:T105)</f>
        <v>0</v>
      </c>
      <c r="AR102" s="191" t="s">
        <v>130</v>
      </c>
      <c r="AT102" s="199" t="s">
        <v>81</v>
      </c>
      <c r="AU102" s="199" t="s">
        <v>90</v>
      </c>
      <c r="AY102" s="191" t="s">
        <v>131</v>
      </c>
      <c r="BK102" s="200">
        <f>SUM(BK103:BK105)</f>
        <v>0</v>
      </c>
    </row>
    <row r="103" s="1" customFormat="1" ht="25.5" customHeight="1">
      <c r="B103" s="203"/>
      <c r="C103" s="204" t="s">
        <v>178</v>
      </c>
      <c r="D103" s="204" t="s">
        <v>134</v>
      </c>
      <c r="E103" s="205" t="s">
        <v>179</v>
      </c>
      <c r="F103" s="206" t="s">
        <v>180</v>
      </c>
      <c r="G103" s="207" t="s">
        <v>137</v>
      </c>
      <c r="H103" s="208">
        <v>1</v>
      </c>
      <c r="I103" s="209"/>
      <c r="J103" s="210">
        <f>ROUND(I103*H103,2)</f>
        <v>0</v>
      </c>
      <c r="K103" s="206" t="s">
        <v>138</v>
      </c>
      <c r="L103" s="47"/>
      <c r="M103" s="211" t="s">
        <v>5</v>
      </c>
      <c r="N103" s="212" t="s">
        <v>53</v>
      </c>
      <c r="O103" s="48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139</v>
      </c>
      <c r="AT103" s="24" t="s">
        <v>134</v>
      </c>
      <c r="AU103" s="24" t="s">
        <v>92</v>
      </c>
      <c r="AY103" s="24" t="s">
        <v>131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90</v>
      </c>
      <c r="BK103" s="215">
        <f>ROUND(I103*H103,2)</f>
        <v>0</v>
      </c>
      <c r="BL103" s="24" t="s">
        <v>139</v>
      </c>
      <c r="BM103" s="24" t="s">
        <v>181</v>
      </c>
    </row>
    <row r="104" s="1" customFormat="1">
      <c r="B104" s="47"/>
      <c r="D104" s="216" t="s">
        <v>141</v>
      </c>
      <c r="F104" s="217" t="s">
        <v>182</v>
      </c>
      <c r="I104" s="177"/>
      <c r="L104" s="47"/>
      <c r="M104" s="218"/>
      <c r="N104" s="48"/>
      <c r="O104" s="48"/>
      <c r="P104" s="48"/>
      <c r="Q104" s="48"/>
      <c r="R104" s="48"/>
      <c r="S104" s="48"/>
      <c r="T104" s="86"/>
      <c r="AT104" s="24" t="s">
        <v>141</v>
      </c>
      <c r="AU104" s="24" t="s">
        <v>92</v>
      </c>
    </row>
    <row r="105" s="11" customFormat="1">
      <c r="B105" s="219"/>
      <c r="D105" s="216" t="s">
        <v>143</v>
      </c>
      <c r="E105" s="220" t="s">
        <v>5</v>
      </c>
      <c r="F105" s="221" t="s">
        <v>90</v>
      </c>
      <c r="H105" s="222">
        <v>1</v>
      </c>
      <c r="I105" s="223"/>
      <c r="L105" s="219"/>
      <c r="M105" s="227"/>
      <c r="N105" s="228"/>
      <c r="O105" s="228"/>
      <c r="P105" s="228"/>
      <c r="Q105" s="228"/>
      <c r="R105" s="228"/>
      <c r="S105" s="228"/>
      <c r="T105" s="229"/>
      <c r="AT105" s="220" t="s">
        <v>143</v>
      </c>
      <c r="AU105" s="220" t="s">
        <v>92</v>
      </c>
      <c r="AV105" s="11" t="s">
        <v>92</v>
      </c>
      <c r="AW105" s="11" t="s">
        <v>45</v>
      </c>
      <c r="AX105" s="11" t="s">
        <v>90</v>
      </c>
      <c r="AY105" s="220" t="s">
        <v>131</v>
      </c>
    </row>
    <row r="106" s="1" customFormat="1" ht="6.96" customHeight="1">
      <c r="B106" s="68"/>
      <c r="C106" s="69"/>
      <c r="D106" s="69"/>
      <c r="E106" s="69"/>
      <c r="F106" s="69"/>
      <c r="G106" s="69"/>
      <c r="H106" s="69"/>
      <c r="I106" s="154"/>
      <c r="J106" s="69"/>
      <c r="K106" s="69"/>
      <c r="L106" s="47"/>
    </row>
  </sheetData>
  <autoFilter ref="C79:K105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24"/>
      <c r="C1" s="124"/>
      <c r="D1" s="125" t="s">
        <v>1</v>
      </c>
      <c r="E1" s="124"/>
      <c r="F1" s="126" t="s">
        <v>97</v>
      </c>
      <c r="G1" s="126" t="s">
        <v>98</v>
      </c>
      <c r="H1" s="126"/>
      <c r="I1" s="127"/>
      <c r="J1" s="126" t="s">
        <v>99</v>
      </c>
      <c r="K1" s="125" t="s">
        <v>100</v>
      </c>
      <c r="L1" s="126" t="s">
        <v>101</v>
      </c>
      <c r="M1" s="126"/>
      <c r="N1" s="126"/>
      <c r="O1" s="126"/>
      <c r="P1" s="126"/>
      <c r="Q1" s="126"/>
      <c r="R1" s="126"/>
      <c r="S1" s="126"/>
      <c r="T1" s="126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 s="23" t="s">
        <v>8</v>
      </c>
      <c r="AT2" s="24" t="s">
        <v>96</v>
      </c>
    </row>
    <row r="3" ht="6.96" customHeight="1">
      <c r="B3" s="25"/>
      <c r="C3" s="26"/>
      <c r="D3" s="26"/>
      <c r="E3" s="26"/>
      <c r="F3" s="26"/>
      <c r="G3" s="26"/>
      <c r="H3" s="26"/>
      <c r="I3" s="128"/>
      <c r="J3" s="26"/>
      <c r="K3" s="27"/>
      <c r="AT3" s="24" t="s">
        <v>92</v>
      </c>
    </row>
    <row r="4" ht="36.96" customHeight="1">
      <c r="B4" s="28"/>
      <c r="C4" s="29"/>
      <c r="D4" s="30" t="s">
        <v>102</v>
      </c>
      <c r="E4" s="29"/>
      <c r="F4" s="29"/>
      <c r="G4" s="29"/>
      <c r="H4" s="29"/>
      <c r="I4" s="129"/>
      <c r="J4" s="29"/>
      <c r="K4" s="31"/>
      <c r="M4" s="32" t="s">
        <v>13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29"/>
      <c r="J5" s="29"/>
      <c r="K5" s="31"/>
    </row>
    <row r="6">
      <c r="B6" s="28"/>
      <c r="C6" s="29"/>
      <c r="D6" s="40" t="s">
        <v>19</v>
      </c>
      <c r="E6" s="29"/>
      <c r="F6" s="29"/>
      <c r="G6" s="29"/>
      <c r="H6" s="29"/>
      <c r="I6" s="129"/>
      <c r="J6" s="29"/>
      <c r="K6" s="31"/>
    </row>
    <row r="7" ht="16.5" customHeight="1">
      <c r="B7" s="28"/>
      <c r="C7" s="29"/>
      <c r="D7" s="29"/>
      <c r="E7" s="130" t="str">
        <f>'Rekapitulace stavby'!K6</f>
        <v>Košice - dostavba vodovodu v jižní části obce</v>
      </c>
      <c r="F7" s="40"/>
      <c r="G7" s="40"/>
      <c r="H7" s="40"/>
      <c r="I7" s="129"/>
      <c r="J7" s="29"/>
      <c r="K7" s="31"/>
    </row>
    <row r="8" s="1" customFormat="1">
      <c r="B8" s="47"/>
      <c r="C8" s="48"/>
      <c r="D8" s="40" t="s">
        <v>103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183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22</v>
      </c>
      <c r="G11" s="48"/>
      <c r="H11" s="48"/>
      <c r="I11" s="133" t="s">
        <v>23</v>
      </c>
      <c r="J11" s="35" t="s">
        <v>24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33" t="s">
        <v>27</v>
      </c>
      <c r="J12" s="134" t="str">
        <f>'Rekapitulace stavby'!AN8</f>
        <v>20. 7. 2018</v>
      </c>
      <c r="K12" s="52"/>
    </row>
    <row r="13" s="1" customFormat="1" ht="21.84" customHeight="1">
      <c r="B13" s="47"/>
      <c r="C13" s="48"/>
      <c r="D13" s="34" t="s">
        <v>29</v>
      </c>
      <c r="E13" s="48"/>
      <c r="F13" s="42" t="s">
        <v>30</v>
      </c>
      <c r="G13" s="48"/>
      <c r="H13" s="48"/>
      <c r="I13" s="135" t="s">
        <v>31</v>
      </c>
      <c r="J13" s="42" t="s">
        <v>32</v>
      </c>
      <c r="K13" s="52"/>
    </row>
    <row r="14" s="1" customFormat="1" ht="14.4" customHeight="1">
      <c r="B14" s="47"/>
      <c r="C14" s="48"/>
      <c r="D14" s="40" t="s">
        <v>33</v>
      </c>
      <c r="E14" s="48"/>
      <c r="F14" s="48"/>
      <c r="G14" s="48"/>
      <c r="H14" s="48"/>
      <c r="I14" s="133" t="s">
        <v>34</v>
      </c>
      <c r="J14" s="35" t="s">
        <v>35</v>
      </c>
      <c r="K14" s="52"/>
    </row>
    <row r="15" s="1" customFormat="1" ht="18" customHeight="1">
      <c r="B15" s="47"/>
      <c r="C15" s="48"/>
      <c r="D15" s="48"/>
      <c r="E15" s="35" t="s">
        <v>36</v>
      </c>
      <c r="F15" s="48"/>
      <c r="G15" s="48"/>
      <c r="H15" s="48"/>
      <c r="I15" s="133" t="s">
        <v>37</v>
      </c>
      <c r="J15" s="35" t="s">
        <v>38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0" t="s">
        <v>39</v>
      </c>
      <c r="E17" s="48"/>
      <c r="F17" s="48"/>
      <c r="G17" s="48"/>
      <c r="H17" s="48"/>
      <c r="I17" s="133" t="s">
        <v>34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37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0" t="s">
        <v>41</v>
      </c>
      <c r="E20" s="48"/>
      <c r="F20" s="48"/>
      <c r="G20" s="48"/>
      <c r="H20" s="48"/>
      <c r="I20" s="133" t="s">
        <v>34</v>
      </c>
      <c r="J20" s="35" t="s">
        <v>42</v>
      </c>
      <c r="K20" s="52"/>
    </row>
    <row r="21" s="1" customFormat="1" ht="18" customHeight="1">
      <c r="B21" s="47"/>
      <c r="C21" s="48"/>
      <c r="D21" s="48"/>
      <c r="E21" s="35" t="s">
        <v>43</v>
      </c>
      <c r="F21" s="48"/>
      <c r="G21" s="48"/>
      <c r="H21" s="48"/>
      <c r="I21" s="133" t="s">
        <v>37</v>
      </c>
      <c r="J21" s="35" t="s">
        <v>44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31"/>
      <c r="J23" s="48"/>
      <c r="K23" s="52"/>
    </row>
    <row r="24" s="6" customFormat="1" ht="16.5" customHeight="1">
      <c r="B24" s="136"/>
      <c r="C24" s="137"/>
      <c r="D24" s="137"/>
      <c r="E24" s="45" t="s">
        <v>5</v>
      </c>
      <c r="F24" s="45"/>
      <c r="G24" s="45"/>
      <c r="H24" s="45"/>
      <c r="I24" s="138"/>
      <c r="J24" s="137"/>
      <c r="K24" s="13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40"/>
      <c r="J26" s="83"/>
      <c r="K26" s="141"/>
    </row>
    <row r="27" s="1" customFormat="1" ht="25.44" customHeight="1">
      <c r="B27" s="47"/>
      <c r="C27" s="48"/>
      <c r="D27" s="142" t="s">
        <v>48</v>
      </c>
      <c r="E27" s="48"/>
      <c r="F27" s="48"/>
      <c r="G27" s="48"/>
      <c r="H27" s="48"/>
      <c r="I27" s="131"/>
      <c r="J27" s="143">
        <f>ROUND(J84,2)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40"/>
      <c r="J28" s="83"/>
      <c r="K28" s="141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44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45">
        <f>ROUND(SUM(BE84:BE237), 2)</f>
        <v>0</v>
      </c>
      <c r="G30" s="48"/>
      <c r="H30" s="48"/>
      <c r="I30" s="146">
        <v>0.20999999999999999</v>
      </c>
      <c r="J30" s="145">
        <f>ROUND(ROUND((SUM(BE84:BE237)),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45">
        <f>ROUND(SUM(BF84:BF237), 2)</f>
        <v>0</v>
      </c>
      <c r="G31" s="48"/>
      <c r="H31" s="48"/>
      <c r="I31" s="146">
        <v>0.14999999999999999</v>
      </c>
      <c r="J31" s="145">
        <f>ROUND(ROUND((SUM(BF84:BF237)),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45">
        <f>ROUND(SUM(BG84:BG237), 2)</f>
        <v>0</v>
      </c>
      <c r="G32" s="48"/>
      <c r="H32" s="48"/>
      <c r="I32" s="146">
        <v>0.20999999999999999</v>
      </c>
      <c r="J32" s="145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45">
        <f>ROUND(SUM(BH84:BH237), 2)</f>
        <v>0</v>
      </c>
      <c r="G33" s="48"/>
      <c r="H33" s="48"/>
      <c r="I33" s="146">
        <v>0.14999999999999999</v>
      </c>
      <c r="J33" s="145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45">
        <f>ROUND(SUM(BI84:BI237), 2)</f>
        <v>0</v>
      </c>
      <c r="G34" s="48"/>
      <c r="H34" s="48"/>
      <c r="I34" s="146">
        <v>0</v>
      </c>
      <c r="J34" s="145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7"/>
      <c r="D36" s="148" t="s">
        <v>58</v>
      </c>
      <c r="E36" s="89"/>
      <c r="F36" s="89"/>
      <c r="G36" s="149" t="s">
        <v>59</v>
      </c>
      <c r="H36" s="150" t="s">
        <v>60</v>
      </c>
      <c r="I36" s="151"/>
      <c r="J36" s="152">
        <f>SUM(J27:J34)</f>
        <v>0</v>
      </c>
      <c r="K36" s="153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4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5"/>
      <c r="J41" s="72"/>
      <c r="K41" s="156"/>
    </row>
    <row r="42" s="1" customFormat="1" ht="36.96" customHeight="1">
      <c r="B42" s="47"/>
      <c r="C42" s="30" t="s">
        <v>106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0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Košice - dostavba vodovodu v jižní části obce</v>
      </c>
      <c r="F45" s="40"/>
      <c r="G45" s="40"/>
      <c r="H45" s="40"/>
      <c r="I45" s="131"/>
      <c r="J45" s="48"/>
      <c r="K45" s="52"/>
    </row>
    <row r="46" s="1" customFormat="1" ht="14.4" customHeight="1">
      <c r="B46" s="47"/>
      <c r="C46" s="40" t="s">
        <v>103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SO-01 - Vodovod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33" t="s">
        <v>27</v>
      </c>
      <c r="J49" s="134" t="str">
        <f>IF(J12="","",J12)</f>
        <v>20. 7. 2018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0" t="s">
        <v>33</v>
      </c>
      <c r="D51" s="48"/>
      <c r="E51" s="48"/>
      <c r="F51" s="35" t="str">
        <f>E15</f>
        <v>Obec Košice</v>
      </c>
      <c r="G51" s="48"/>
      <c r="H51" s="48"/>
      <c r="I51" s="133" t="s">
        <v>41</v>
      </c>
      <c r="J51" s="45" t="str">
        <f>E21</f>
        <v>VAK projekt s.r.o.</v>
      </c>
      <c r="K51" s="52"/>
    </row>
    <row r="52" s="1" customFormat="1" ht="14.4" customHeight="1">
      <c r="B52" s="47"/>
      <c r="C52" s="40" t="s">
        <v>39</v>
      </c>
      <c r="D52" s="48"/>
      <c r="E52" s="48"/>
      <c r="F52" s="35" t="str">
        <f>IF(E18="","",E18)</f>
        <v/>
      </c>
      <c r="G52" s="48"/>
      <c r="H52" s="48"/>
      <c r="I52" s="131"/>
      <c r="J52" s="157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8" t="s">
        <v>107</v>
      </c>
      <c r="D54" s="147"/>
      <c r="E54" s="147"/>
      <c r="F54" s="147"/>
      <c r="G54" s="147"/>
      <c r="H54" s="147"/>
      <c r="I54" s="159"/>
      <c r="J54" s="160" t="s">
        <v>108</v>
      </c>
      <c r="K54" s="161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2" t="s">
        <v>109</v>
      </c>
      <c r="D56" s="48"/>
      <c r="E56" s="48"/>
      <c r="F56" s="48"/>
      <c r="G56" s="48"/>
      <c r="H56" s="48"/>
      <c r="I56" s="131"/>
      <c r="J56" s="143">
        <f>J84</f>
        <v>0</v>
      </c>
      <c r="K56" s="52"/>
      <c r="AU56" s="24" t="s">
        <v>110</v>
      </c>
    </row>
    <row r="57" s="7" customFormat="1" ht="24.96" customHeight="1">
      <c r="B57" s="163"/>
      <c r="C57" s="164"/>
      <c r="D57" s="165" t="s">
        <v>184</v>
      </c>
      <c r="E57" s="166"/>
      <c r="F57" s="166"/>
      <c r="G57" s="166"/>
      <c r="H57" s="166"/>
      <c r="I57" s="167"/>
      <c r="J57" s="168">
        <f>J85</f>
        <v>0</v>
      </c>
      <c r="K57" s="169"/>
    </row>
    <row r="58" s="8" customFormat="1" ht="19.92" customHeight="1">
      <c r="B58" s="170"/>
      <c r="C58" s="171"/>
      <c r="D58" s="172" t="s">
        <v>185</v>
      </c>
      <c r="E58" s="173"/>
      <c r="F58" s="173"/>
      <c r="G58" s="173"/>
      <c r="H58" s="173"/>
      <c r="I58" s="174"/>
      <c r="J58" s="175">
        <f>J86</f>
        <v>0</v>
      </c>
      <c r="K58" s="176"/>
    </row>
    <row r="59" s="8" customFormat="1" ht="19.92" customHeight="1">
      <c r="B59" s="170"/>
      <c r="C59" s="171"/>
      <c r="D59" s="172" t="s">
        <v>186</v>
      </c>
      <c r="E59" s="173"/>
      <c r="F59" s="173"/>
      <c r="G59" s="173"/>
      <c r="H59" s="173"/>
      <c r="I59" s="174"/>
      <c r="J59" s="175">
        <f>J135</f>
        <v>0</v>
      </c>
      <c r="K59" s="176"/>
    </row>
    <row r="60" s="8" customFormat="1" ht="19.92" customHeight="1">
      <c r="B60" s="170"/>
      <c r="C60" s="171"/>
      <c r="D60" s="172" t="s">
        <v>187</v>
      </c>
      <c r="E60" s="173"/>
      <c r="F60" s="173"/>
      <c r="G60" s="173"/>
      <c r="H60" s="173"/>
      <c r="I60" s="174"/>
      <c r="J60" s="175">
        <f>J140</f>
        <v>0</v>
      </c>
      <c r="K60" s="176"/>
    </row>
    <row r="61" s="8" customFormat="1" ht="19.92" customHeight="1">
      <c r="B61" s="170"/>
      <c r="C61" s="171"/>
      <c r="D61" s="172" t="s">
        <v>188</v>
      </c>
      <c r="E61" s="173"/>
      <c r="F61" s="173"/>
      <c r="G61" s="173"/>
      <c r="H61" s="173"/>
      <c r="I61" s="174"/>
      <c r="J61" s="175">
        <f>J149</f>
        <v>0</v>
      </c>
      <c r="K61" s="176"/>
    </row>
    <row r="62" s="8" customFormat="1" ht="19.92" customHeight="1">
      <c r="B62" s="170"/>
      <c r="C62" s="171"/>
      <c r="D62" s="172" t="s">
        <v>189</v>
      </c>
      <c r="E62" s="173"/>
      <c r="F62" s="173"/>
      <c r="G62" s="173"/>
      <c r="H62" s="173"/>
      <c r="I62" s="174"/>
      <c r="J62" s="175">
        <f>J152</f>
        <v>0</v>
      </c>
      <c r="K62" s="176"/>
    </row>
    <row r="63" s="8" customFormat="1" ht="19.92" customHeight="1">
      <c r="B63" s="170"/>
      <c r="C63" s="171"/>
      <c r="D63" s="172" t="s">
        <v>190</v>
      </c>
      <c r="E63" s="173"/>
      <c r="F63" s="173"/>
      <c r="G63" s="173"/>
      <c r="H63" s="173"/>
      <c r="I63" s="174"/>
      <c r="J63" s="175">
        <f>J233</f>
        <v>0</v>
      </c>
      <c r="K63" s="176"/>
    </row>
    <row r="64" s="8" customFormat="1" ht="19.92" customHeight="1">
      <c r="B64" s="170"/>
      <c r="C64" s="171"/>
      <c r="D64" s="172" t="s">
        <v>191</v>
      </c>
      <c r="E64" s="173"/>
      <c r="F64" s="173"/>
      <c r="G64" s="173"/>
      <c r="H64" s="173"/>
      <c r="I64" s="174"/>
      <c r="J64" s="175">
        <f>J236</f>
        <v>0</v>
      </c>
      <c r="K64" s="176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31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54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55"/>
      <c r="J70" s="72"/>
      <c r="K70" s="72"/>
      <c r="L70" s="47"/>
    </row>
    <row r="71" s="1" customFormat="1" ht="36.96" customHeight="1">
      <c r="B71" s="47"/>
      <c r="C71" s="73" t="s">
        <v>115</v>
      </c>
      <c r="I71" s="177"/>
      <c r="L71" s="47"/>
    </row>
    <row r="72" s="1" customFormat="1" ht="6.96" customHeight="1">
      <c r="B72" s="47"/>
      <c r="I72" s="177"/>
      <c r="L72" s="47"/>
    </row>
    <row r="73" s="1" customFormat="1" ht="14.4" customHeight="1">
      <c r="B73" s="47"/>
      <c r="C73" s="75" t="s">
        <v>19</v>
      </c>
      <c r="I73" s="177"/>
      <c r="L73" s="47"/>
    </row>
    <row r="74" s="1" customFormat="1" ht="16.5" customHeight="1">
      <c r="B74" s="47"/>
      <c r="E74" s="178" t="str">
        <f>E7</f>
        <v>Košice - dostavba vodovodu v jižní části obce</v>
      </c>
      <c r="F74" s="75"/>
      <c r="G74" s="75"/>
      <c r="H74" s="75"/>
      <c r="I74" s="177"/>
      <c r="L74" s="47"/>
    </row>
    <row r="75" s="1" customFormat="1" ht="14.4" customHeight="1">
      <c r="B75" s="47"/>
      <c r="C75" s="75" t="s">
        <v>103</v>
      </c>
      <c r="I75" s="177"/>
      <c r="L75" s="47"/>
    </row>
    <row r="76" s="1" customFormat="1" ht="17.25" customHeight="1">
      <c r="B76" s="47"/>
      <c r="E76" s="78" t="str">
        <f>E9</f>
        <v>SO-01 - Vodovod</v>
      </c>
      <c r="F76" s="1"/>
      <c r="G76" s="1"/>
      <c r="H76" s="1"/>
      <c r="I76" s="177"/>
      <c r="L76" s="47"/>
    </row>
    <row r="77" s="1" customFormat="1" ht="6.96" customHeight="1">
      <c r="B77" s="47"/>
      <c r="I77" s="177"/>
      <c r="L77" s="47"/>
    </row>
    <row r="78" s="1" customFormat="1" ht="18" customHeight="1">
      <c r="B78" s="47"/>
      <c r="C78" s="75" t="s">
        <v>25</v>
      </c>
      <c r="F78" s="179" t="str">
        <f>F12</f>
        <v xml:space="preserve"> </v>
      </c>
      <c r="I78" s="180" t="s">
        <v>27</v>
      </c>
      <c r="J78" s="80" t="str">
        <f>IF(J12="","",J12)</f>
        <v>20. 7. 2018</v>
      </c>
      <c r="L78" s="47"/>
    </row>
    <row r="79" s="1" customFormat="1" ht="6.96" customHeight="1">
      <c r="B79" s="47"/>
      <c r="I79" s="177"/>
      <c r="L79" s="47"/>
    </row>
    <row r="80" s="1" customFormat="1">
      <c r="B80" s="47"/>
      <c r="C80" s="75" t="s">
        <v>33</v>
      </c>
      <c r="F80" s="179" t="str">
        <f>E15</f>
        <v>Obec Košice</v>
      </c>
      <c r="I80" s="180" t="s">
        <v>41</v>
      </c>
      <c r="J80" s="179" t="str">
        <f>E21</f>
        <v>VAK projekt s.r.o.</v>
      </c>
      <c r="L80" s="47"/>
    </row>
    <row r="81" s="1" customFormat="1" ht="14.4" customHeight="1">
      <c r="B81" s="47"/>
      <c r="C81" s="75" t="s">
        <v>39</v>
      </c>
      <c r="F81" s="179" t="str">
        <f>IF(E18="","",E18)</f>
        <v/>
      </c>
      <c r="I81" s="177"/>
      <c r="L81" s="47"/>
    </row>
    <row r="82" s="1" customFormat="1" ht="10.32" customHeight="1">
      <c r="B82" s="47"/>
      <c r="I82" s="177"/>
      <c r="L82" s="47"/>
    </row>
    <row r="83" s="9" customFormat="1" ht="29.28" customHeight="1">
      <c r="B83" s="181"/>
      <c r="C83" s="182" t="s">
        <v>116</v>
      </c>
      <c r="D83" s="183" t="s">
        <v>67</v>
      </c>
      <c r="E83" s="183" t="s">
        <v>63</v>
      </c>
      <c r="F83" s="183" t="s">
        <v>117</v>
      </c>
      <c r="G83" s="183" t="s">
        <v>118</v>
      </c>
      <c r="H83" s="183" t="s">
        <v>119</v>
      </c>
      <c r="I83" s="184" t="s">
        <v>120</v>
      </c>
      <c r="J83" s="183" t="s">
        <v>108</v>
      </c>
      <c r="K83" s="185" t="s">
        <v>121</v>
      </c>
      <c r="L83" s="181"/>
      <c r="M83" s="93" t="s">
        <v>122</v>
      </c>
      <c r="N83" s="94" t="s">
        <v>52</v>
      </c>
      <c r="O83" s="94" t="s">
        <v>123</v>
      </c>
      <c r="P83" s="94" t="s">
        <v>124</v>
      </c>
      <c r="Q83" s="94" t="s">
        <v>125</v>
      </c>
      <c r="R83" s="94" t="s">
        <v>126</v>
      </c>
      <c r="S83" s="94" t="s">
        <v>127</v>
      </c>
      <c r="T83" s="95" t="s">
        <v>128</v>
      </c>
    </row>
    <row r="84" s="1" customFormat="1" ht="29.28" customHeight="1">
      <c r="B84" s="47"/>
      <c r="C84" s="97" t="s">
        <v>109</v>
      </c>
      <c r="I84" s="177"/>
      <c r="J84" s="186">
        <f>BK84</f>
        <v>0</v>
      </c>
      <c r="L84" s="47"/>
      <c r="M84" s="96"/>
      <c r="N84" s="83"/>
      <c r="O84" s="83"/>
      <c r="P84" s="187">
        <f>P85</f>
        <v>0</v>
      </c>
      <c r="Q84" s="83"/>
      <c r="R84" s="187">
        <f>R85</f>
        <v>38.702829749999999</v>
      </c>
      <c r="S84" s="83"/>
      <c r="T84" s="188">
        <f>T85</f>
        <v>165.75</v>
      </c>
      <c r="AT84" s="24" t="s">
        <v>81</v>
      </c>
      <c r="AU84" s="24" t="s">
        <v>110</v>
      </c>
      <c r="BK84" s="189">
        <f>BK85</f>
        <v>0</v>
      </c>
    </row>
    <row r="85" s="10" customFormat="1" ht="37.44001" customHeight="1">
      <c r="B85" s="190"/>
      <c r="D85" s="191" t="s">
        <v>81</v>
      </c>
      <c r="E85" s="192" t="s">
        <v>192</v>
      </c>
      <c r="F85" s="192" t="s">
        <v>193</v>
      </c>
      <c r="I85" s="193"/>
      <c r="J85" s="194">
        <f>BK85</f>
        <v>0</v>
      </c>
      <c r="L85" s="190"/>
      <c r="M85" s="195"/>
      <c r="N85" s="196"/>
      <c r="O85" s="196"/>
      <c r="P85" s="197">
        <f>P86+P135+P140+P149+P152+P233+P236</f>
        <v>0</v>
      </c>
      <c r="Q85" s="196"/>
      <c r="R85" s="197">
        <f>R86+R135+R140+R149+R152+R233+R236</f>
        <v>38.702829749999999</v>
      </c>
      <c r="S85" s="196"/>
      <c r="T85" s="198">
        <f>T86+T135+T140+T149+T152+T233+T236</f>
        <v>165.75</v>
      </c>
      <c r="AR85" s="191" t="s">
        <v>90</v>
      </c>
      <c r="AT85" s="199" t="s">
        <v>81</v>
      </c>
      <c r="AU85" s="199" t="s">
        <v>82</v>
      </c>
      <c r="AY85" s="191" t="s">
        <v>131</v>
      </c>
      <c r="BK85" s="200">
        <f>BK86+BK135+BK140+BK149+BK152+BK233+BK236</f>
        <v>0</v>
      </c>
    </row>
    <row r="86" s="10" customFormat="1" ht="19.92" customHeight="1">
      <c r="B86" s="190"/>
      <c r="D86" s="191" t="s">
        <v>81</v>
      </c>
      <c r="E86" s="201" t="s">
        <v>90</v>
      </c>
      <c r="F86" s="201" t="s">
        <v>194</v>
      </c>
      <c r="I86" s="193"/>
      <c r="J86" s="202">
        <f>BK86</f>
        <v>0</v>
      </c>
      <c r="L86" s="190"/>
      <c r="M86" s="195"/>
      <c r="N86" s="196"/>
      <c r="O86" s="196"/>
      <c r="P86" s="197">
        <f>SUM(P87:P134)</f>
        <v>0</v>
      </c>
      <c r="Q86" s="196"/>
      <c r="R86" s="197">
        <f>SUM(R87:R134)</f>
        <v>2.2141544</v>
      </c>
      <c r="S86" s="196"/>
      <c r="T86" s="198">
        <f>SUM(T87:T134)</f>
        <v>165.75</v>
      </c>
      <c r="AR86" s="191" t="s">
        <v>90</v>
      </c>
      <c r="AT86" s="199" t="s">
        <v>81</v>
      </c>
      <c r="AU86" s="199" t="s">
        <v>90</v>
      </c>
      <c r="AY86" s="191" t="s">
        <v>131</v>
      </c>
      <c r="BK86" s="200">
        <f>SUM(BK87:BK134)</f>
        <v>0</v>
      </c>
    </row>
    <row r="87" s="1" customFormat="1" ht="51" customHeight="1">
      <c r="B87" s="203"/>
      <c r="C87" s="204" t="s">
        <v>90</v>
      </c>
      <c r="D87" s="204" t="s">
        <v>134</v>
      </c>
      <c r="E87" s="205" t="s">
        <v>195</v>
      </c>
      <c r="F87" s="206" t="s">
        <v>196</v>
      </c>
      <c r="G87" s="207" t="s">
        <v>197</v>
      </c>
      <c r="H87" s="208">
        <v>390</v>
      </c>
      <c r="I87" s="209"/>
      <c r="J87" s="210">
        <f>ROUND(I87*H87,2)</f>
        <v>0</v>
      </c>
      <c r="K87" s="206" t="s">
        <v>138</v>
      </c>
      <c r="L87" s="47"/>
      <c r="M87" s="211" t="s">
        <v>5</v>
      </c>
      <c r="N87" s="212" t="s">
        <v>53</v>
      </c>
      <c r="O87" s="48"/>
      <c r="P87" s="213">
        <f>O87*H87</f>
        <v>0</v>
      </c>
      <c r="Q87" s="213">
        <v>0</v>
      </c>
      <c r="R87" s="213">
        <f>Q87*H87</f>
        <v>0</v>
      </c>
      <c r="S87" s="213">
        <v>0.42499999999999999</v>
      </c>
      <c r="T87" s="214">
        <f>S87*H87</f>
        <v>165.75</v>
      </c>
      <c r="AR87" s="24" t="s">
        <v>153</v>
      </c>
      <c r="AT87" s="24" t="s">
        <v>134</v>
      </c>
      <c r="AU87" s="24" t="s">
        <v>92</v>
      </c>
      <c r="AY87" s="24" t="s">
        <v>131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90</v>
      </c>
      <c r="BK87" s="215">
        <f>ROUND(I87*H87,2)</f>
        <v>0</v>
      </c>
      <c r="BL87" s="24" t="s">
        <v>153</v>
      </c>
      <c r="BM87" s="24" t="s">
        <v>198</v>
      </c>
    </row>
    <row r="88" s="11" customFormat="1">
      <c r="B88" s="219"/>
      <c r="D88" s="216" t="s">
        <v>143</v>
      </c>
      <c r="E88" s="220" t="s">
        <v>5</v>
      </c>
      <c r="F88" s="221" t="s">
        <v>199</v>
      </c>
      <c r="H88" s="222">
        <v>390</v>
      </c>
      <c r="I88" s="223"/>
      <c r="L88" s="219"/>
      <c r="M88" s="224"/>
      <c r="N88" s="225"/>
      <c r="O88" s="225"/>
      <c r="P88" s="225"/>
      <c r="Q88" s="225"/>
      <c r="R88" s="225"/>
      <c r="S88" s="225"/>
      <c r="T88" s="226"/>
      <c r="AT88" s="220" t="s">
        <v>143</v>
      </c>
      <c r="AU88" s="220" t="s">
        <v>92</v>
      </c>
      <c r="AV88" s="11" t="s">
        <v>92</v>
      </c>
      <c r="AW88" s="11" t="s">
        <v>45</v>
      </c>
      <c r="AX88" s="11" t="s">
        <v>90</v>
      </c>
      <c r="AY88" s="220" t="s">
        <v>131</v>
      </c>
    </row>
    <row r="89" s="1" customFormat="1" ht="25.5" customHeight="1">
      <c r="B89" s="203"/>
      <c r="C89" s="204" t="s">
        <v>92</v>
      </c>
      <c r="D89" s="204" t="s">
        <v>134</v>
      </c>
      <c r="E89" s="205" t="s">
        <v>200</v>
      </c>
      <c r="F89" s="206" t="s">
        <v>201</v>
      </c>
      <c r="G89" s="207" t="s">
        <v>202</v>
      </c>
      <c r="H89" s="208">
        <v>65.400000000000006</v>
      </c>
      <c r="I89" s="209"/>
      <c r="J89" s="210">
        <f>ROUND(I89*H89,2)</f>
        <v>0</v>
      </c>
      <c r="K89" s="206" t="s">
        <v>138</v>
      </c>
      <c r="L89" s="47"/>
      <c r="M89" s="211" t="s">
        <v>5</v>
      </c>
      <c r="N89" s="212" t="s">
        <v>53</v>
      </c>
      <c r="O89" s="48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153</v>
      </c>
      <c r="AT89" s="24" t="s">
        <v>134</v>
      </c>
      <c r="AU89" s="24" t="s">
        <v>92</v>
      </c>
      <c r="AY89" s="24" t="s">
        <v>131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90</v>
      </c>
      <c r="BK89" s="215">
        <f>ROUND(I89*H89,2)</f>
        <v>0</v>
      </c>
      <c r="BL89" s="24" t="s">
        <v>153</v>
      </c>
      <c r="BM89" s="24" t="s">
        <v>203</v>
      </c>
    </row>
    <row r="90" s="11" customFormat="1">
      <c r="B90" s="219"/>
      <c r="D90" s="216" t="s">
        <v>143</v>
      </c>
      <c r="E90" s="220" t="s">
        <v>5</v>
      </c>
      <c r="F90" s="221" t="s">
        <v>204</v>
      </c>
      <c r="H90" s="222">
        <v>65.400000000000006</v>
      </c>
      <c r="I90" s="223"/>
      <c r="L90" s="219"/>
      <c r="M90" s="224"/>
      <c r="N90" s="225"/>
      <c r="O90" s="225"/>
      <c r="P90" s="225"/>
      <c r="Q90" s="225"/>
      <c r="R90" s="225"/>
      <c r="S90" s="225"/>
      <c r="T90" s="226"/>
      <c r="AT90" s="220" t="s">
        <v>143</v>
      </c>
      <c r="AU90" s="220" t="s">
        <v>92</v>
      </c>
      <c r="AV90" s="11" t="s">
        <v>92</v>
      </c>
      <c r="AW90" s="11" t="s">
        <v>45</v>
      </c>
      <c r="AX90" s="11" t="s">
        <v>90</v>
      </c>
      <c r="AY90" s="220" t="s">
        <v>131</v>
      </c>
    </row>
    <row r="91" s="1" customFormat="1" ht="25.5" customHeight="1">
      <c r="B91" s="203"/>
      <c r="C91" s="204" t="s">
        <v>148</v>
      </c>
      <c r="D91" s="204" t="s">
        <v>134</v>
      </c>
      <c r="E91" s="205" t="s">
        <v>205</v>
      </c>
      <c r="F91" s="206" t="s">
        <v>206</v>
      </c>
      <c r="G91" s="207" t="s">
        <v>207</v>
      </c>
      <c r="H91" s="208">
        <v>8.1750000000000007</v>
      </c>
      <c r="I91" s="209"/>
      <c r="J91" s="210">
        <f>ROUND(I91*H91,2)</f>
        <v>0</v>
      </c>
      <c r="K91" s="206" t="s">
        <v>138</v>
      </c>
      <c r="L91" s="47"/>
      <c r="M91" s="211" t="s">
        <v>5</v>
      </c>
      <c r="N91" s="212" t="s">
        <v>53</v>
      </c>
      <c r="O91" s="48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153</v>
      </c>
      <c r="AT91" s="24" t="s">
        <v>134</v>
      </c>
      <c r="AU91" s="24" t="s">
        <v>92</v>
      </c>
      <c r="AY91" s="24" t="s">
        <v>131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90</v>
      </c>
      <c r="BK91" s="215">
        <f>ROUND(I91*H91,2)</f>
        <v>0</v>
      </c>
      <c r="BL91" s="24" t="s">
        <v>153</v>
      </c>
      <c r="BM91" s="24" t="s">
        <v>208</v>
      </c>
    </row>
    <row r="92" s="11" customFormat="1">
      <c r="B92" s="219"/>
      <c r="D92" s="216" t="s">
        <v>143</v>
      </c>
      <c r="E92" s="220" t="s">
        <v>5</v>
      </c>
      <c r="F92" s="221" t="s">
        <v>209</v>
      </c>
      <c r="H92" s="222">
        <v>8.1750000000000007</v>
      </c>
      <c r="I92" s="223"/>
      <c r="L92" s="219"/>
      <c r="M92" s="224"/>
      <c r="N92" s="225"/>
      <c r="O92" s="225"/>
      <c r="P92" s="225"/>
      <c r="Q92" s="225"/>
      <c r="R92" s="225"/>
      <c r="S92" s="225"/>
      <c r="T92" s="226"/>
      <c r="AT92" s="220" t="s">
        <v>143</v>
      </c>
      <c r="AU92" s="220" t="s">
        <v>92</v>
      </c>
      <c r="AV92" s="11" t="s">
        <v>92</v>
      </c>
      <c r="AW92" s="11" t="s">
        <v>45</v>
      </c>
      <c r="AX92" s="11" t="s">
        <v>90</v>
      </c>
      <c r="AY92" s="220" t="s">
        <v>131</v>
      </c>
    </row>
    <row r="93" s="1" customFormat="1" ht="63.75" customHeight="1">
      <c r="B93" s="203"/>
      <c r="C93" s="204" t="s">
        <v>153</v>
      </c>
      <c r="D93" s="204" t="s">
        <v>134</v>
      </c>
      <c r="E93" s="205" t="s">
        <v>210</v>
      </c>
      <c r="F93" s="206" t="s">
        <v>211</v>
      </c>
      <c r="G93" s="207" t="s">
        <v>212</v>
      </c>
      <c r="H93" s="208">
        <v>1.8</v>
      </c>
      <c r="I93" s="209"/>
      <c r="J93" s="210">
        <f>ROUND(I93*H93,2)</f>
        <v>0</v>
      </c>
      <c r="K93" s="206" t="s">
        <v>138</v>
      </c>
      <c r="L93" s="47"/>
      <c r="M93" s="211" t="s">
        <v>5</v>
      </c>
      <c r="N93" s="212" t="s">
        <v>53</v>
      </c>
      <c r="O93" s="48"/>
      <c r="P93" s="213">
        <f>O93*H93</f>
        <v>0</v>
      </c>
      <c r="Q93" s="213">
        <v>0.036900000000000002</v>
      </c>
      <c r="R93" s="213">
        <f>Q93*H93</f>
        <v>0.066420000000000007</v>
      </c>
      <c r="S93" s="213">
        <v>0</v>
      </c>
      <c r="T93" s="214">
        <f>S93*H93</f>
        <v>0</v>
      </c>
      <c r="AR93" s="24" t="s">
        <v>153</v>
      </c>
      <c r="AT93" s="24" t="s">
        <v>134</v>
      </c>
      <c r="AU93" s="24" t="s">
        <v>92</v>
      </c>
      <c r="AY93" s="24" t="s">
        <v>131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90</v>
      </c>
      <c r="BK93" s="215">
        <f>ROUND(I93*H93,2)</f>
        <v>0</v>
      </c>
      <c r="BL93" s="24" t="s">
        <v>153</v>
      </c>
      <c r="BM93" s="24" t="s">
        <v>213</v>
      </c>
    </row>
    <row r="94" s="11" customFormat="1">
      <c r="B94" s="219"/>
      <c r="D94" s="216" t="s">
        <v>143</v>
      </c>
      <c r="E94" s="220" t="s">
        <v>5</v>
      </c>
      <c r="F94" s="221" t="s">
        <v>214</v>
      </c>
      <c r="H94" s="222">
        <v>1.8</v>
      </c>
      <c r="I94" s="223"/>
      <c r="L94" s="219"/>
      <c r="M94" s="224"/>
      <c r="N94" s="225"/>
      <c r="O94" s="225"/>
      <c r="P94" s="225"/>
      <c r="Q94" s="225"/>
      <c r="R94" s="225"/>
      <c r="S94" s="225"/>
      <c r="T94" s="226"/>
      <c r="AT94" s="220" t="s">
        <v>143</v>
      </c>
      <c r="AU94" s="220" t="s">
        <v>92</v>
      </c>
      <c r="AV94" s="11" t="s">
        <v>92</v>
      </c>
      <c r="AW94" s="11" t="s">
        <v>45</v>
      </c>
      <c r="AX94" s="11" t="s">
        <v>90</v>
      </c>
      <c r="AY94" s="220" t="s">
        <v>131</v>
      </c>
    </row>
    <row r="95" s="1" customFormat="1" ht="25.5" customHeight="1">
      <c r="B95" s="203"/>
      <c r="C95" s="204" t="s">
        <v>130</v>
      </c>
      <c r="D95" s="204" t="s">
        <v>134</v>
      </c>
      <c r="E95" s="205" t="s">
        <v>215</v>
      </c>
      <c r="F95" s="206" t="s">
        <v>216</v>
      </c>
      <c r="G95" s="207" t="s">
        <v>217</v>
      </c>
      <c r="H95" s="208">
        <v>2.7000000000000002</v>
      </c>
      <c r="I95" s="209"/>
      <c r="J95" s="210">
        <f>ROUND(I95*H95,2)</f>
        <v>0</v>
      </c>
      <c r="K95" s="206" t="s">
        <v>138</v>
      </c>
      <c r="L95" s="47"/>
      <c r="M95" s="211" t="s">
        <v>5</v>
      </c>
      <c r="N95" s="212" t="s">
        <v>53</v>
      </c>
      <c r="O95" s="48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153</v>
      </c>
      <c r="AT95" s="24" t="s">
        <v>134</v>
      </c>
      <c r="AU95" s="24" t="s">
        <v>92</v>
      </c>
      <c r="AY95" s="24" t="s">
        <v>131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90</v>
      </c>
      <c r="BK95" s="215">
        <f>ROUND(I95*H95,2)</f>
        <v>0</v>
      </c>
      <c r="BL95" s="24" t="s">
        <v>153</v>
      </c>
      <c r="BM95" s="24" t="s">
        <v>218</v>
      </c>
    </row>
    <row r="96" s="11" customFormat="1">
      <c r="B96" s="219"/>
      <c r="D96" s="216" t="s">
        <v>143</v>
      </c>
      <c r="E96" s="220" t="s">
        <v>5</v>
      </c>
      <c r="F96" s="221" t="s">
        <v>219</v>
      </c>
      <c r="H96" s="222">
        <v>2.7000000000000002</v>
      </c>
      <c r="I96" s="223"/>
      <c r="L96" s="219"/>
      <c r="M96" s="224"/>
      <c r="N96" s="225"/>
      <c r="O96" s="225"/>
      <c r="P96" s="225"/>
      <c r="Q96" s="225"/>
      <c r="R96" s="225"/>
      <c r="S96" s="225"/>
      <c r="T96" s="226"/>
      <c r="AT96" s="220" t="s">
        <v>143</v>
      </c>
      <c r="AU96" s="220" t="s">
        <v>92</v>
      </c>
      <c r="AV96" s="11" t="s">
        <v>92</v>
      </c>
      <c r="AW96" s="11" t="s">
        <v>45</v>
      </c>
      <c r="AX96" s="11" t="s">
        <v>90</v>
      </c>
      <c r="AY96" s="220" t="s">
        <v>131</v>
      </c>
    </row>
    <row r="97" s="1" customFormat="1" ht="38.25" customHeight="1">
      <c r="B97" s="203"/>
      <c r="C97" s="204" t="s">
        <v>161</v>
      </c>
      <c r="D97" s="204" t="s">
        <v>134</v>
      </c>
      <c r="E97" s="205" t="s">
        <v>220</v>
      </c>
      <c r="F97" s="206" t="s">
        <v>221</v>
      </c>
      <c r="G97" s="207" t="s">
        <v>217</v>
      </c>
      <c r="H97" s="208">
        <v>228.00999999999999</v>
      </c>
      <c r="I97" s="209"/>
      <c r="J97" s="210">
        <f>ROUND(I97*H97,2)</f>
        <v>0</v>
      </c>
      <c r="K97" s="206" t="s">
        <v>138</v>
      </c>
      <c r="L97" s="47"/>
      <c r="M97" s="211" t="s">
        <v>5</v>
      </c>
      <c r="N97" s="212" t="s">
        <v>53</v>
      </c>
      <c r="O97" s="48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153</v>
      </c>
      <c r="AT97" s="24" t="s">
        <v>134</v>
      </c>
      <c r="AU97" s="24" t="s">
        <v>92</v>
      </c>
      <c r="AY97" s="24" t="s">
        <v>131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90</v>
      </c>
      <c r="BK97" s="215">
        <f>ROUND(I97*H97,2)</f>
        <v>0</v>
      </c>
      <c r="BL97" s="24" t="s">
        <v>153</v>
      </c>
      <c r="BM97" s="24" t="s">
        <v>222</v>
      </c>
    </row>
    <row r="98" s="11" customFormat="1">
      <c r="B98" s="219"/>
      <c r="D98" s="216" t="s">
        <v>143</v>
      </c>
      <c r="E98" s="220" t="s">
        <v>5</v>
      </c>
      <c r="F98" s="221" t="s">
        <v>223</v>
      </c>
      <c r="H98" s="222">
        <v>479.42000000000002</v>
      </c>
      <c r="I98" s="223"/>
      <c r="L98" s="219"/>
      <c r="M98" s="224"/>
      <c r="N98" s="225"/>
      <c r="O98" s="225"/>
      <c r="P98" s="225"/>
      <c r="Q98" s="225"/>
      <c r="R98" s="225"/>
      <c r="S98" s="225"/>
      <c r="T98" s="226"/>
      <c r="AT98" s="220" t="s">
        <v>143</v>
      </c>
      <c r="AU98" s="220" t="s">
        <v>92</v>
      </c>
      <c r="AV98" s="11" t="s">
        <v>92</v>
      </c>
      <c r="AW98" s="11" t="s">
        <v>45</v>
      </c>
      <c r="AX98" s="11" t="s">
        <v>82</v>
      </c>
      <c r="AY98" s="220" t="s">
        <v>131</v>
      </c>
    </row>
    <row r="99" s="11" customFormat="1">
      <c r="B99" s="219"/>
      <c r="D99" s="216" t="s">
        <v>143</v>
      </c>
      <c r="E99" s="220" t="s">
        <v>5</v>
      </c>
      <c r="F99" s="221" t="s">
        <v>224</v>
      </c>
      <c r="H99" s="222">
        <v>-23.399999999999999</v>
      </c>
      <c r="I99" s="223"/>
      <c r="L99" s="219"/>
      <c r="M99" s="224"/>
      <c r="N99" s="225"/>
      <c r="O99" s="225"/>
      <c r="P99" s="225"/>
      <c r="Q99" s="225"/>
      <c r="R99" s="225"/>
      <c r="S99" s="225"/>
      <c r="T99" s="226"/>
      <c r="AT99" s="220" t="s">
        <v>143</v>
      </c>
      <c r="AU99" s="220" t="s">
        <v>92</v>
      </c>
      <c r="AV99" s="11" t="s">
        <v>92</v>
      </c>
      <c r="AW99" s="11" t="s">
        <v>45</v>
      </c>
      <c r="AX99" s="11" t="s">
        <v>82</v>
      </c>
      <c r="AY99" s="220" t="s">
        <v>131</v>
      </c>
    </row>
    <row r="100" s="12" customFormat="1">
      <c r="B100" s="230"/>
      <c r="D100" s="216" t="s">
        <v>143</v>
      </c>
      <c r="E100" s="231" t="s">
        <v>5</v>
      </c>
      <c r="F100" s="232" t="s">
        <v>225</v>
      </c>
      <c r="H100" s="233">
        <v>456.01999999999998</v>
      </c>
      <c r="I100" s="234"/>
      <c r="L100" s="230"/>
      <c r="M100" s="235"/>
      <c r="N100" s="236"/>
      <c r="O100" s="236"/>
      <c r="P100" s="236"/>
      <c r="Q100" s="236"/>
      <c r="R100" s="236"/>
      <c r="S100" s="236"/>
      <c r="T100" s="237"/>
      <c r="AT100" s="231" t="s">
        <v>143</v>
      </c>
      <c r="AU100" s="231" t="s">
        <v>92</v>
      </c>
      <c r="AV100" s="12" t="s">
        <v>148</v>
      </c>
      <c r="AW100" s="12" t="s">
        <v>45</v>
      </c>
      <c r="AX100" s="12" t="s">
        <v>82</v>
      </c>
      <c r="AY100" s="231" t="s">
        <v>131</v>
      </c>
    </row>
    <row r="101" s="11" customFormat="1">
      <c r="B101" s="219"/>
      <c r="D101" s="216" t="s">
        <v>143</v>
      </c>
      <c r="E101" s="220" t="s">
        <v>5</v>
      </c>
      <c r="F101" s="221" t="s">
        <v>226</v>
      </c>
      <c r="H101" s="222">
        <v>228.00999999999999</v>
      </c>
      <c r="I101" s="223"/>
      <c r="L101" s="219"/>
      <c r="M101" s="224"/>
      <c r="N101" s="225"/>
      <c r="O101" s="225"/>
      <c r="P101" s="225"/>
      <c r="Q101" s="225"/>
      <c r="R101" s="225"/>
      <c r="S101" s="225"/>
      <c r="T101" s="226"/>
      <c r="AT101" s="220" t="s">
        <v>143</v>
      </c>
      <c r="AU101" s="220" t="s">
        <v>92</v>
      </c>
      <c r="AV101" s="11" t="s">
        <v>92</v>
      </c>
      <c r="AW101" s="11" t="s">
        <v>45</v>
      </c>
      <c r="AX101" s="11" t="s">
        <v>90</v>
      </c>
      <c r="AY101" s="220" t="s">
        <v>131</v>
      </c>
    </row>
    <row r="102" s="1" customFormat="1" ht="38.25" customHeight="1">
      <c r="B102" s="203"/>
      <c r="C102" s="204" t="s">
        <v>165</v>
      </c>
      <c r="D102" s="204" t="s">
        <v>134</v>
      </c>
      <c r="E102" s="205" t="s">
        <v>227</v>
      </c>
      <c r="F102" s="206" t="s">
        <v>228</v>
      </c>
      <c r="G102" s="207" t="s">
        <v>217</v>
      </c>
      <c r="H102" s="208">
        <v>45.601999999999997</v>
      </c>
      <c r="I102" s="209"/>
      <c r="J102" s="210">
        <f>ROUND(I102*H102,2)</f>
        <v>0</v>
      </c>
      <c r="K102" s="206" t="s">
        <v>138</v>
      </c>
      <c r="L102" s="47"/>
      <c r="M102" s="211" t="s">
        <v>5</v>
      </c>
      <c r="N102" s="212" t="s">
        <v>53</v>
      </c>
      <c r="O102" s="48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153</v>
      </c>
      <c r="AT102" s="24" t="s">
        <v>134</v>
      </c>
      <c r="AU102" s="24" t="s">
        <v>92</v>
      </c>
      <c r="AY102" s="24" t="s">
        <v>131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90</v>
      </c>
      <c r="BK102" s="215">
        <f>ROUND(I102*H102,2)</f>
        <v>0</v>
      </c>
      <c r="BL102" s="24" t="s">
        <v>153</v>
      </c>
      <c r="BM102" s="24" t="s">
        <v>229</v>
      </c>
    </row>
    <row r="103" s="11" customFormat="1">
      <c r="B103" s="219"/>
      <c r="D103" s="216" t="s">
        <v>143</v>
      </c>
      <c r="E103" s="220" t="s">
        <v>5</v>
      </c>
      <c r="F103" s="221" t="s">
        <v>230</v>
      </c>
      <c r="H103" s="222">
        <v>45.601999999999997</v>
      </c>
      <c r="I103" s="223"/>
      <c r="L103" s="219"/>
      <c r="M103" s="224"/>
      <c r="N103" s="225"/>
      <c r="O103" s="225"/>
      <c r="P103" s="225"/>
      <c r="Q103" s="225"/>
      <c r="R103" s="225"/>
      <c r="S103" s="225"/>
      <c r="T103" s="226"/>
      <c r="AT103" s="220" t="s">
        <v>143</v>
      </c>
      <c r="AU103" s="220" t="s">
        <v>92</v>
      </c>
      <c r="AV103" s="11" t="s">
        <v>92</v>
      </c>
      <c r="AW103" s="11" t="s">
        <v>45</v>
      </c>
      <c r="AX103" s="11" t="s">
        <v>90</v>
      </c>
      <c r="AY103" s="220" t="s">
        <v>131</v>
      </c>
    </row>
    <row r="104" s="1" customFormat="1" ht="38.25" customHeight="1">
      <c r="B104" s="203"/>
      <c r="C104" s="204" t="s">
        <v>172</v>
      </c>
      <c r="D104" s="204" t="s">
        <v>134</v>
      </c>
      <c r="E104" s="205" t="s">
        <v>231</v>
      </c>
      <c r="F104" s="206" t="s">
        <v>232</v>
      </c>
      <c r="G104" s="207" t="s">
        <v>217</v>
      </c>
      <c r="H104" s="208">
        <v>228.00999999999999</v>
      </c>
      <c r="I104" s="209"/>
      <c r="J104" s="210">
        <f>ROUND(I104*H104,2)</f>
        <v>0</v>
      </c>
      <c r="K104" s="206" t="s">
        <v>138</v>
      </c>
      <c r="L104" s="47"/>
      <c r="M104" s="211" t="s">
        <v>5</v>
      </c>
      <c r="N104" s="212" t="s">
        <v>53</v>
      </c>
      <c r="O104" s="48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153</v>
      </c>
      <c r="AT104" s="24" t="s">
        <v>134</v>
      </c>
      <c r="AU104" s="24" t="s">
        <v>92</v>
      </c>
      <c r="AY104" s="24" t="s">
        <v>131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90</v>
      </c>
      <c r="BK104" s="215">
        <f>ROUND(I104*H104,2)</f>
        <v>0</v>
      </c>
      <c r="BL104" s="24" t="s">
        <v>153</v>
      </c>
      <c r="BM104" s="24" t="s">
        <v>233</v>
      </c>
    </row>
    <row r="105" s="11" customFormat="1">
      <c r="B105" s="219"/>
      <c r="D105" s="216" t="s">
        <v>143</v>
      </c>
      <c r="E105" s="220" t="s">
        <v>5</v>
      </c>
      <c r="F105" s="221" t="s">
        <v>223</v>
      </c>
      <c r="H105" s="222">
        <v>479.42000000000002</v>
      </c>
      <c r="I105" s="223"/>
      <c r="L105" s="219"/>
      <c r="M105" s="224"/>
      <c r="N105" s="225"/>
      <c r="O105" s="225"/>
      <c r="P105" s="225"/>
      <c r="Q105" s="225"/>
      <c r="R105" s="225"/>
      <c r="S105" s="225"/>
      <c r="T105" s="226"/>
      <c r="AT105" s="220" t="s">
        <v>143</v>
      </c>
      <c r="AU105" s="220" t="s">
        <v>92</v>
      </c>
      <c r="AV105" s="11" t="s">
        <v>92</v>
      </c>
      <c r="AW105" s="11" t="s">
        <v>45</v>
      </c>
      <c r="AX105" s="11" t="s">
        <v>82</v>
      </c>
      <c r="AY105" s="220" t="s">
        <v>131</v>
      </c>
    </row>
    <row r="106" s="11" customFormat="1">
      <c r="B106" s="219"/>
      <c r="D106" s="216" t="s">
        <v>143</v>
      </c>
      <c r="E106" s="220" t="s">
        <v>5</v>
      </c>
      <c r="F106" s="221" t="s">
        <v>224</v>
      </c>
      <c r="H106" s="222">
        <v>-23.399999999999999</v>
      </c>
      <c r="I106" s="223"/>
      <c r="L106" s="219"/>
      <c r="M106" s="224"/>
      <c r="N106" s="225"/>
      <c r="O106" s="225"/>
      <c r="P106" s="225"/>
      <c r="Q106" s="225"/>
      <c r="R106" s="225"/>
      <c r="S106" s="225"/>
      <c r="T106" s="226"/>
      <c r="AT106" s="220" t="s">
        <v>143</v>
      </c>
      <c r="AU106" s="220" t="s">
        <v>92</v>
      </c>
      <c r="AV106" s="11" t="s">
        <v>92</v>
      </c>
      <c r="AW106" s="11" t="s">
        <v>45</v>
      </c>
      <c r="AX106" s="11" t="s">
        <v>82</v>
      </c>
      <c r="AY106" s="220" t="s">
        <v>131</v>
      </c>
    </row>
    <row r="107" s="12" customFormat="1">
      <c r="B107" s="230"/>
      <c r="D107" s="216" t="s">
        <v>143</v>
      </c>
      <c r="E107" s="231" t="s">
        <v>5</v>
      </c>
      <c r="F107" s="232" t="s">
        <v>225</v>
      </c>
      <c r="H107" s="233">
        <v>456.01999999999998</v>
      </c>
      <c r="I107" s="234"/>
      <c r="L107" s="230"/>
      <c r="M107" s="235"/>
      <c r="N107" s="236"/>
      <c r="O107" s="236"/>
      <c r="P107" s="236"/>
      <c r="Q107" s="236"/>
      <c r="R107" s="236"/>
      <c r="S107" s="236"/>
      <c r="T107" s="237"/>
      <c r="AT107" s="231" t="s">
        <v>143</v>
      </c>
      <c r="AU107" s="231" t="s">
        <v>92</v>
      </c>
      <c r="AV107" s="12" t="s">
        <v>148</v>
      </c>
      <c r="AW107" s="12" t="s">
        <v>45</v>
      </c>
      <c r="AX107" s="12" t="s">
        <v>82</v>
      </c>
      <c r="AY107" s="231" t="s">
        <v>131</v>
      </c>
    </row>
    <row r="108" s="11" customFormat="1">
      <c r="B108" s="219"/>
      <c r="D108" s="216" t="s">
        <v>143</v>
      </c>
      <c r="E108" s="220" t="s">
        <v>5</v>
      </c>
      <c r="F108" s="221" t="s">
        <v>234</v>
      </c>
      <c r="H108" s="222">
        <v>228.00999999999999</v>
      </c>
      <c r="I108" s="223"/>
      <c r="L108" s="219"/>
      <c r="M108" s="224"/>
      <c r="N108" s="225"/>
      <c r="O108" s="225"/>
      <c r="P108" s="225"/>
      <c r="Q108" s="225"/>
      <c r="R108" s="225"/>
      <c r="S108" s="225"/>
      <c r="T108" s="226"/>
      <c r="AT108" s="220" t="s">
        <v>143</v>
      </c>
      <c r="AU108" s="220" t="s">
        <v>92</v>
      </c>
      <c r="AV108" s="11" t="s">
        <v>92</v>
      </c>
      <c r="AW108" s="11" t="s">
        <v>45</v>
      </c>
      <c r="AX108" s="11" t="s">
        <v>90</v>
      </c>
      <c r="AY108" s="220" t="s">
        <v>131</v>
      </c>
    </row>
    <row r="109" s="1" customFormat="1" ht="38.25" customHeight="1">
      <c r="B109" s="203"/>
      <c r="C109" s="204" t="s">
        <v>178</v>
      </c>
      <c r="D109" s="204" t="s">
        <v>134</v>
      </c>
      <c r="E109" s="205" t="s">
        <v>235</v>
      </c>
      <c r="F109" s="206" t="s">
        <v>236</v>
      </c>
      <c r="G109" s="207" t="s">
        <v>217</v>
      </c>
      <c r="H109" s="208">
        <v>45.601999999999997</v>
      </c>
      <c r="I109" s="209"/>
      <c r="J109" s="210">
        <f>ROUND(I109*H109,2)</f>
        <v>0</v>
      </c>
      <c r="K109" s="206" t="s">
        <v>138</v>
      </c>
      <c r="L109" s="47"/>
      <c r="M109" s="211" t="s">
        <v>5</v>
      </c>
      <c r="N109" s="212" t="s">
        <v>53</v>
      </c>
      <c r="O109" s="48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153</v>
      </c>
      <c r="AT109" s="24" t="s">
        <v>134</v>
      </c>
      <c r="AU109" s="24" t="s">
        <v>92</v>
      </c>
      <c r="AY109" s="24" t="s">
        <v>131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90</v>
      </c>
      <c r="BK109" s="215">
        <f>ROUND(I109*H109,2)</f>
        <v>0</v>
      </c>
      <c r="BL109" s="24" t="s">
        <v>153</v>
      </c>
      <c r="BM109" s="24" t="s">
        <v>237</v>
      </c>
    </row>
    <row r="110" s="11" customFormat="1">
      <c r="B110" s="219"/>
      <c r="D110" s="216" t="s">
        <v>143</v>
      </c>
      <c r="E110" s="220" t="s">
        <v>5</v>
      </c>
      <c r="F110" s="221" t="s">
        <v>230</v>
      </c>
      <c r="H110" s="222">
        <v>45.601999999999997</v>
      </c>
      <c r="I110" s="223"/>
      <c r="L110" s="219"/>
      <c r="M110" s="224"/>
      <c r="N110" s="225"/>
      <c r="O110" s="225"/>
      <c r="P110" s="225"/>
      <c r="Q110" s="225"/>
      <c r="R110" s="225"/>
      <c r="S110" s="225"/>
      <c r="T110" s="226"/>
      <c r="AT110" s="220" t="s">
        <v>143</v>
      </c>
      <c r="AU110" s="220" t="s">
        <v>92</v>
      </c>
      <c r="AV110" s="11" t="s">
        <v>92</v>
      </c>
      <c r="AW110" s="11" t="s">
        <v>45</v>
      </c>
      <c r="AX110" s="11" t="s">
        <v>90</v>
      </c>
      <c r="AY110" s="220" t="s">
        <v>131</v>
      </c>
    </row>
    <row r="111" s="1" customFormat="1" ht="25.5" customHeight="1">
      <c r="B111" s="203"/>
      <c r="C111" s="204" t="s">
        <v>238</v>
      </c>
      <c r="D111" s="204" t="s">
        <v>134</v>
      </c>
      <c r="E111" s="205" t="s">
        <v>239</v>
      </c>
      <c r="F111" s="206" t="s">
        <v>240</v>
      </c>
      <c r="G111" s="207" t="s">
        <v>197</v>
      </c>
      <c r="H111" s="208">
        <v>1065.1600000000001</v>
      </c>
      <c r="I111" s="209"/>
      <c r="J111" s="210">
        <f>ROUND(I111*H111,2)</f>
        <v>0</v>
      </c>
      <c r="K111" s="206" t="s">
        <v>138</v>
      </c>
      <c r="L111" s="47"/>
      <c r="M111" s="211" t="s">
        <v>5</v>
      </c>
      <c r="N111" s="212" t="s">
        <v>53</v>
      </c>
      <c r="O111" s="48"/>
      <c r="P111" s="213">
        <f>O111*H111</f>
        <v>0</v>
      </c>
      <c r="Q111" s="213">
        <v>0.00084000000000000003</v>
      </c>
      <c r="R111" s="213">
        <f>Q111*H111</f>
        <v>0.89473440000000015</v>
      </c>
      <c r="S111" s="213">
        <v>0</v>
      </c>
      <c r="T111" s="214">
        <f>S111*H111</f>
        <v>0</v>
      </c>
      <c r="AR111" s="24" t="s">
        <v>153</v>
      </c>
      <c r="AT111" s="24" t="s">
        <v>134</v>
      </c>
      <c r="AU111" s="24" t="s">
        <v>92</v>
      </c>
      <c r="AY111" s="24" t="s">
        <v>131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90</v>
      </c>
      <c r="BK111" s="215">
        <f>ROUND(I111*H111,2)</f>
        <v>0</v>
      </c>
      <c r="BL111" s="24" t="s">
        <v>153</v>
      </c>
      <c r="BM111" s="24" t="s">
        <v>241</v>
      </c>
    </row>
    <row r="112" s="11" customFormat="1">
      <c r="B112" s="219"/>
      <c r="D112" s="216" t="s">
        <v>143</v>
      </c>
      <c r="E112" s="220" t="s">
        <v>5</v>
      </c>
      <c r="F112" s="221" t="s">
        <v>242</v>
      </c>
      <c r="H112" s="222">
        <v>1065.1600000000001</v>
      </c>
      <c r="I112" s="223"/>
      <c r="L112" s="219"/>
      <c r="M112" s="224"/>
      <c r="N112" s="225"/>
      <c r="O112" s="225"/>
      <c r="P112" s="225"/>
      <c r="Q112" s="225"/>
      <c r="R112" s="225"/>
      <c r="S112" s="225"/>
      <c r="T112" s="226"/>
      <c r="AT112" s="220" t="s">
        <v>143</v>
      </c>
      <c r="AU112" s="220" t="s">
        <v>92</v>
      </c>
      <c r="AV112" s="11" t="s">
        <v>92</v>
      </c>
      <c r="AW112" s="11" t="s">
        <v>45</v>
      </c>
      <c r="AX112" s="11" t="s">
        <v>90</v>
      </c>
      <c r="AY112" s="220" t="s">
        <v>131</v>
      </c>
    </row>
    <row r="113" s="1" customFormat="1" ht="25.5" customHeight="1">
      <c r="B113" s="203"/>
      <c r="C113" s="204" t="s">
        <v>243</v>
      </c>
      <c r="D113" s="204" t="s">
        <v>134</v>
      </c>
      <c r="E113" s="205" t="s">
        <v>244</v>
      </c>
      <c r="F113" s="206" t="s">
        <v>245</v>
      </c>
      <c r="G113" s="207" t="s">
        <v>197</v>
      </c>
      <c r="H113" s="208">
        <v>1065.1600000000001</v>
      </c>
      <c r="I113" s="209"/>
      <c r="J113" s="210">
        <f>ROUND(I113*H113,2)</f>
        <v>0</v>
      </c>
      <c r="K113" s="206" t="s">
        <v>138</v>
      </c>
      <c r="L113" s="47"/>
      <c r="M113" s="211" t="s">
        <v>5</v>
      </c>
      <c r="N113" s="212" t="s">
        <v>53</v>
      </c>
      <c r="O113" s="48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153</v>
      </c>
      <c r="AT113" s="24" t="s">
        <v>134</v>
      </c>
      <c r="AU113" s="24" t="s">
        <v>92</v>
      </c>
      <c r="AY113" s="24" t="s">
        <v>131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90</v>
      </c>
      <c r="BK113" s="215">
        <f>ROUND(I113*H113,2)</f>
        <v>0</v>
      </c>
      <c r="BL113" s="24" t="s">
        <v>153</v>
      </c>
      <c r="BM113" s="24" t="s">
        <v>246</v>
      </c>
    </row>
    <row r="114" s="11" customFormat="1">
      <c r="B114" s="219"/>
      <c r="D114" s="216" t="s">
        <v>143</v>
      </c>
      <c r="E114" s="220" t="s">
        <v>5</v>
      </c>
      <c r="F114" s="221" t="s">
        <v>242</v>
      </c>
      <c r="H114" s="222">
        <v>1065.1600000000001</v>
      </c>
      <c r="I114" s="223"/>
      <c r="L114" s="219"/>
      <c r="M114" s="224"/>
      <c r="N114" s="225"/>
      <c r="O114" s="225"/>
      <c r="P114" s="225"/>
      <c r="Q114" s="225"/>
      <c r="R114" s="225"/>
      <c r="S114" s="225"/>
      <c r="T114" s="226"/>
      <c r="AT114" s="220" t="s">
        <v>143</v>
      </c>
      <c r="AU114" s="220" t="s">
        <v>92</v>
      </c>
      <c r="AV114" s="11" t="s">
        <v>92</v>
      </c>
      <c r="AW114" s="11" t="s">
        <v>45</v>
      </c>
      <c r="AX114" s="11" t="s">
        <v>90</v>
      </c>
      <c r="AY114" s="220" t="s">
        <v>131</v>
      </c>
    </row>
    <row r="115" s="1" customFormat="1" ht="38.25" customHeight="1">
      <c r="B115" s="203"/>
      <c r="C115" s="204" t="s">
        <v>247</v>
      </c>
      <c r="D115" s="204" t="s">
        <v>134</v>
      </c>
      <c r="E115" s="205" t="s">
        <v>248</v>
      </c>
      <c r="F115" s="206" t="s">
        <v>249</v>
      </c>
      <c r="G115" s="207" t="s">
        <v>217</v>
      </c>
      <c r="H115" s="208">
        <v>456.01999999999998</v>
      </c>
      <c r="I115" s="209"/>
      <c r="J115" s="210">
        <f>ROUND(I115*H115,2)</f>
        <v>0</v>
      </c>
      <c r="K115" s="206" t="s">
        <v>138</v>
      </c>
      <c r="L115" s="47"/>
      <c r="M115" s="211" t="s">
        <v>5</v>
      </c>
      <c r="N115" s="212" t="s">
        <v>53</v>
      </c>
      <c r="O115" s="48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153</v>
      </c>
      <c r="AT115" s="24" t="s">
        <v>134</v>
      </c>
      <c r="AU115" s="24" t="s">
        <v>92</v>
      </c>
      <c r="AY115" s="24" t="s">
        <v>131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90</v>
      </c>
      <c r="BK115" s="215">
        <f>ROUND(I115*H115,2)</f>
        <v>0</v>
      </c>
      <c r="BL115" s="24" t="s">
        <v>153</v>
      </c>
      <c r="BM115" s="24" t="s">
        <v>250</v>
      </c>
    </row>
    <row r="116" s="11" customFormat="1">
      <c r="B116" s="219"/>
      <c r="D116" s="216" t="s">
        <v>143</v>
      </c>
      <c r="E116" s="220" t="s">
        <v>5</v>
      </c>
      <c r="F116" s="221" t="s">
        <v>223</v>
      </c>
      <c r="H116" s="222">
        <v>479.42000000000002</v>
      </c>
      <c r="I116" s="223"/>
      <c r="L116" s="219"/>
      <c r="M116" s="224"/>
      <c r="N116" s="225"/>
      <c r="O116" s="225"/>
      <c r="P116" s="225"/>
      <c r="Q116" s="225"/>
      <c r="R116" s="225"/>
      <c r="S116" s="225"/>
      <c r="T116" s="226"/>
      <c r="AT116" s="220" t="s">
        <v>143</v>
      </c>
      <c r="AU116" s="220" t="s">
        <v>92</v>
      </c>
      <c r="AV116" s="11" t="s">
        <v>92</v>
      </c>
      <c r="AW116" s="11" t="s">
        <v>45</v>
      </c>
      <c r="AX116" s="11" t="s">
        <v>82</v>
      </c>
      <c r="AY116" s="220" t="s">
        <v>131</v>
      </c>
    </row>
    <row r="117" s="11" customFormat="1">
      <c r="B117" s="219"/>
      <c r="D117" s="216" t="s">
        <v>143</v>
      </c>
      <c r="E117" s="220" t="s">
        <v>5</v>
      </c>
      <c r="F117" s="221" t="s">
        <v>224</v>
      </c>
      <c r="H117" s="222">
        <v>-23.399999999999999</v>
      </c>
      <c r="I117" s="223"/>
      <c r="L117" s="219"/>
      <c r="M117" s="224"/>
      <c r="N117" s="225"/>
      <c r="O117" s="225"/>
      <c r="P117" s="225"/>
      <c r="Q117" s="225"/>
      <c r="R117" s="225"/>
      <c r="S117" s="225"/>
      <c r="T117" s="226"/>
      <c r="AT117" s="220" t="s">
        <v>143</v>
      </c>
      <c r="AU117" s="220" t="s">
        <v>92</v>
      </c>
      <c r="AV117" s="11" t="s">
        <v>92</v>
      </c>
      <c r="AW117" s="11" t="s">
        <v>45</v>
      </c>
      <c r="AX117" s="11" t="s">
        <v>82</v>
      </c>
      <c r="AY117" s="220" t="s">
        <v>131</v>
      </c>
    </row>
    <row r="118" s="12" customFormat="1">
      <c r="B118" s="230"/>
      <c r="D118" s="216" t="s">
        <v>143</v>
      </c>
      <c r="E118" s="231" t="s">
        <v>5</v>
      </c>
      <c r="F118" s="232" t="s">
        <v>225</v>
      </c>
      <c r="H118" s="233">
        <v>456.01999999999998</v>
      </c>
      <c r="I118" s="234"/>
      <c r="L118" s="230"/>
      <c r="M118" s="235"/>
      <c r="N118" s="236"/>
      <c r="O118" s="236"/>
      <c r="P118" s="236"/>
      <c r="Q118" s="236"/>
      <c r="R118" s="236"/>
      <c r="S118" s="236"/>
      <c r="T118" s="237"/>
      <c r="AT118" s="231" t="s">
        <v>143</v>
      </c>
      <c r="AU118" s="231" t="s">
        <v>92</v>
      </c>
      <c r="AV118" s="12" t="s">
        <v>148</v>
      </c>
      <c r="AW118" s="12" t="s">
        <v>45</v>
      </c>
      <c r="AX118" s="12" t="s">
        <v>90</v>
      </c>
      <c r="AY118" s="231" t="s">
        <v>131</v>
      </c>
    </row>
    <row r="119" s="1" customFormat="1" ht="38.25" customHeight="1">
      <c r="B119" s="203"/>
      <c r="C119" s="204" t="s">
        <v>251</v>
      </c>
      <c r="D119" s="204" t="s">
        <v>134</v>
      </c>
      <c r="E119" s="205" t="s">
        <v>252</v>
      </c>
      <c r="F119" s="206" t="s">
        <v>253</v>
      </c>
      <c r="G119" s="207" t="s">
        <v>217</v>
      </c>
      <c r="H119" s="208">
        <v>0.75</v>
      </c>
      <c r="I119" s="209"/>
      <c r="J119" s="210">
        <f>ROUND(I119*H119,2)</f>
        <v>0</v>
      </c>
      <c r="K119" s="206" t="s">
        <v>138</v>
      </c>
      <c r="L119" s="47"/>
      <c r="M119" s="211" t="s">
        <v>5</v>
      </c>
      <c r="N119" s="212" t="s">
        <v>53</v>
      </c>
      <c r="O119" s="48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153</v>
      </c>
      <c r="AT119" s="24" t="s">
        <v>134</v>
      </c>
      <c r="AU119" s="24" t="s">
        <v>92</v>
      </c>
      <c r="AY119" s="24" t="s">
        <v>131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90</v>
      </c>
      <c r="BK119" s="215">
        <f>ROUND(I119*H119,2)</f>
        <v>0</v>
      </c>
      <c r="BL119" s="24" t="s">
        <v>153</v>
      </c>
      <c r="BM119" s="24" t="s">
        <v>254</v>
      </c>
    </row>
    <row r="120" s="11" customFormat="1">
      <c r="B120" s="219"/>
      <c r="D120" s="216" t="s">
        <v>143</v>
      </c>
      <c r="E120" s="220" t="s">
        <v>5</v>
      </c>
      <c r="F120" s="221" t="s">
        <v>255</v>
      </c>
      <c r="H120" s="222">
        <v>0.75</v>
      </c>
      <c r="I120" s="223"/>
      <c r="L120" s="219"/>
      <c r="M120" s="224"/>
      <c r="N120" s="225"/>
      <c r="O120" s="225"/>
      <c r="P120" s="225"/>
      <c r="Q120" s="225"/>
      <c r="R120" s="225"/>
      <c r="S120" s="225"/>
      <c r="T120" s="226"/>
      <c r="AT120" s="220" t="s">
        <v>143</v>
      </c>
      <c r="AU120" s="220" t="s">
        <v>92</v>
      </c>
      <c r="AV120" s="11" t="s">
        <v>92</v>
      </c>
      <c r="AW120" s="11" t="s">
        <v>45</v>
      </c>
      <c r="AX120" s="11" t="s">
        <v>90</v>
      </c>
      <c r="AY120" s="220" t="s">
        <v>131</v>
      </c>
    </row>
    <row r="121" s="1" customFormat="1" ht="16.5" customHeight="1">
      <c r="B121" s="203"/>
      <c r="C121" s="204" t="s">
        <v>256</v>
      </c>
      <c r="D121" s="204" t="s">
        <v>134</v>
      </c>
      <c r="E121" s="205" t="s">
        <v>257</v>
      </c>
      <c r="F121" s="206" t="s">
        <v>258</v>
      </c>
      <c r="G121" s="207" t="s">
        <v>217</v>
      </c>
      <c r="H121" s="208">
        <v>0.75</v>
      </c>
      <c r="I121" s="209"/>
      <c r="J121" s="210">
        <f>ROUND(I121*H121,2)</f>
        <v>0</v>
      </c>
      <c r="K121" s="206" t="s">
        <v>138</v>
      </c>
      <c r="L121" s="47"/>
      <c r="M121" s="211" t="s">
        <v>5</v>
      </c>
      <c r="N121" s="212" t="s">
        <v>53</v>
      </c>
      <c r="O121" s="48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153</v>
      </c>
      <c r="AT121" s="24" t="s">
        <v>134</v>
      </c>
      <c r="AU121" s="24" t="s">
        <v>92</v>
      </c>
      <c r="AY121" s="24" t="s">
        <v>131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90</v>
      </c>
      <c r="BK121" s="215">
        <f>ROUND(I121*H121,2)</f>
        <v>0</v>
      </c>
      <c r="BL121" s="24" t="s">
        <v>153</v>
      </c>
      <c r="BM121" s="24" t="s">
        <v>259</v>
      </c>
    </row>
    <row r="122" s="11" customFormat="1">
      <c r="B122" s="219"/>
      <c r="D122" s="216" t="s">
        <v>143</v>
      </c>
      <c r="E122" s="220" t="s">
        <v>5</v>
      </c>
      <c r="F122" s="221" t="s">
        <v>255</v>
      </c>
      <c r="H122" s="222">
        <v>0.75</v>
      </c>
      <c r="I122" s="223"/>
      <c r="L122" s="219"/>
      <c r="M122" s="224"/>
      <c r="N122" s="225"/>
      <c r="O122" s="225"/>
      <c r="P122" s="225"/>
      <c r="Q122" s="225"/>
      <c r="R122" s="225"/>
      <c r="S122" s="225"/>
      <c r="T122" s="226"/>
      <c r="AT122" s="220" t="s">
        <v>143</v>
      </c>
      <c r="AU122" s="220" t="s">
        <v>92</v>
      </c>
      <c r="AV122" s="11" t="s">
        <v>92</v>
      </c>
      <c r="AW122" s="11" t="s">
        <v>45</v>
      </c>
      <c r="AX122" s="11" t="s">
        <v>90</v>
      </c>
      <c r="AY122" s="220" t="s">
        <v>131</v>
      </c>
    </row>
    <row r="123" s="1" customFormat="1" ht="25.5" customHeight="1">
      <c r="B123" s="203"/>
      <c r="C123" s="204" t="s">
        <v>11</v>
      </c>
      <c r="D123" s="204" t="s">
        <v>134</v>
      </c>
      <c r="E123" s="205" t="s">
        <v>260</v>
      </c>
      <c r="F123" s="206" t="s">
        <v>261</v>
      </c>
      <c r="G123" s="207" t="s">
        <v>262</v>
      </c>
      <c r="H123" s="208">
        <v>1.5</v>
      </c>
      <c r="I123" s="209"/>
      <c r="J123" s="210">
        <f>ROUND(I123*H123,2)</f>
        <v>0</v>
      </c>
      <c r="K123" s="206" t="s">
        <v>138</v>
      </c>
      <c r="L123" s="47"/>
      <c r="M123" s="211" t="s">
        <v>5</v>
      </c>
      <c r="N123" s="212" t="s">
        <v>53</v>
      </c>
      <c r="O123" s="48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153</v>
      </c>
      <c r="AT123" s="24" t="s">
        <v>134</v>
      </c>
      <c r="AU123" s="24" t="s">
        <v>92</v>
      </c>
      <c r="AY123" s="24" t="s">
        <v>131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90</v>
      </c>
      <c r="BK123" s="215">
        <f>ROUND(I123*H123,2)</f>
        <v>0</v>
      </c>
      <c r="BL123" s="24" t="s">
        <v>153</v>
      </c>
      <c r="BM123" s="24" t="s">
        <v>263</v>
      </c>
    </row>
    <row r="124" s="11" customFormat="1">
      <c r="B124" s="219"/>
      <c r="D124" s="216" t="s">
        <v>143</v>
      </c>
      <c r="E124" s="220" t="s">
        <v>5</v>
      </c>
      <c r="F124" s="221" t="s">
        <v>264</v>
      </c>
      <c r="H124" s="222">
        <v>1.5</v>
      </c>
      <c r="I124" s="223"/>
      <c r="L124" s="219"/>
      <c r="M124" s="224"/>
      <c r="N124" s="225"/>
      <c r="O124" s="225"/>
      <c r="P124" s="225"/>
      <c r="Q124" s="225"/>
      <c r="R124" s="225"/>
      <c r="S124" s="225"/>
      <c r="T124" s="226"/>
      <c r="AT124" s="220" t="s">
        <v>143</v>
      </c>
      <c r="AU124" s="220" t="s">
        <v>92</v>
      </c>
      <c r="AV124" s="11" t="s">
        <v>92</v>
      </c>
      <c r="AW124" s="11" t="s">
        <v>45</v>
      </c>
      <c r="AX124" s="11" t="s">
        <v>90</v>
      </c>
      <c r="AY124" s="220" t="s">
        <v>131</v>
      </c>
    </row>
    <row r="125" s="1" customFormat="1" ht="25.5" customHeight="1">
      <c r="B125" s="203"/>
      <c r="C125" s="204" t="s">
        <v>265</v>
      </c>
      <c r="D125" s="204" t="s">
        <v>134</v>
      </c>
      <c r="E125" s="205" t="s">
        <v>266</v>
      </c>
      <c r="F125" s="206" t="s">
        <v>267</v>
      </c>
      <c r="G125" s="207" t="s">
        <v>217</v>
      </c>
      <c r="H125" s="208">
        <v>344.75299999999999</v>
      </c>
      <c r="I125" s="209"/>
      <c r="J125" s="210">
        <f>ROUND(I125*H125,2)</f>
        <v>0</v>
      </c>
      <c r="K125" s="206" t="s">
        <v>138</v>
      </c>
      <c r="L125" s="47"/>
      <c r="M125" s="211" t="s">
        <v>5</v>
      </c>
      <c r="N125" s="212" t="s">
        <v>53</v>
      </c>
      <c r="O125" s="48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153</v>
      </c>
      <c r="AT125" s="24" t="s">
        <v>134</v>
      </c>
      <c r="AU125" s="24" t="s">
        <v>92</v>
      </c>
      <c r="AY125" s="24" t="s">
        <v>131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90</v>
      </c>
      <c r="BK125" s="215">
        <f>ROUND(I125*H125,2)</f>
        <v>0</v>
      </c>
      <c r="BL125" s="24" t="s">
        <v>153</v>
      </c>
      <c r="BM125" s="24" t="s">
        <v>268</v>
      </c>
    </row>
    <row r="126" s="11" customFormat="1">
      <c r="B126" s="219"/>
      <c r="D126" s="216" t="s">
        <v>143</v>
      </c>
      <c r="E126" s="220" t="s">
        <v>5</v>
      </c>
      <c r="F126" s="221" t="s">
        <v>269</v>
      </c>
      <c r="H126" s="222">
        <v>456.01999999999998</v>
      </c>
      <c r="I126" s="223"/>
      <c r="L126" s="219"/>
      <c r="M126" s="224"/>
      <c r="N126" s="225"/>
      <c r="O126" s="225"/>
      <c r="P126" s="225"/>
      <c r="Q126" s="225"/>
      <c r="R126" s="225"/>
      <c r="S126" s="225"/>
      <c r="T126" s="226"/>
      <c r="AT126" s="220" t="s">
        <v>143</v>
      </c>
      <c r="AU126" s="220" t="s">
        <v>92</v>
      </c>
      <c r="AV126" s="11" t="s">
        <v>92</v>
      </c>
      <c r="AW126" s="11" t="s">
        <v>45</v>
      </c>
      <c r="AX126" s="11" t="s">
        <v>82</v>
      </c>
      <c r="AY126" s="220" t="s">
        <v>131</v>
      </c>
    </row>
    <row r="127" s="11" customFormat="1">
      <c r="B127" s="219"/>
      <c r="D127" s="216" t="s">
        <v>143</v>
      </c>
      <c r="E127" s="220" t="s">
        <v>5</v>
      </c>
      <c r="F127" s="221" t="s">
        <v>270</v>
      </c>
      <c r="H127" s="222">
        <v>-111.267</v>
      </c>
      <c r="I127" s="223"/>
      <c r="L127" s="219"/>
      <c r="M127" s="224"/>
      <c r="N127" s="225"/>
      <c r="O127" s="225"/>
      <c r="P127" s="225"/>
      <c r="Q127" s="225"/>
      <c r="R127" s="225"/>
      <c r="S127" s="225"/>
      <c r="T127" s="226"/>
      <c r="AT127" s="220" t="s">
        <v>143</v>
      </c>
      <c r="AU127" s="220" t="s">
        <v>92</v>
      </c>
      <c r="AV127" s="11" t="s">
        <v>92</v>
      </c>
      <c r="AW127" s="11" t="s">
        <v>45</v>
      </c>
      <c r="AX127" s="11" t="s">
        <v>82</v>
      </c>
      <c r="AY127" s="220" t="s">
        <v>131</v>
      </c>
    </row>
    <row r="128" s="13" customFormat="1">
      <c r="B128" s="238"/>
      <c r="D128" s="216" t="s">
        <v>143</v>
      </c>
      <c r="E128" s="239" t="s">
        <v>5</v>
      </c>
      <c r="F128" s="240" t="s">
        <v>271</v>
      </c>
      <c r="H128" s="241">
        <v>344.75299999999999</v>
      </c>
      <c r="I128" s="242"/>
      <c r="L128" s="238"/>
      <c r="M128" s="243"/>
      <c r="N128" s="244"/>
      <c r="O128" s="244"/>
      <c r="P128" s="244"/>
      <c r="Q128" s="244"/>
      <c r="R128" s="244"/>
      <c r="S128" s="244"/>
      <c r="T128" s="245"/>
      <c r="AT128" s="239" t="s">
        <v>143</v>
      </c>
      <c r="AU128" s="239" t="s">
        <v>92</v>
      </c>
      <c r="AV128" s="13" t="s">
        <v>153</v>
      </c>
      <c r="AW128" s="13" t="s">
        <v>45</v>
      </c>
      <c r="AX128" s="13" t="s">
        <v>90</v>
      </c>
      <c r="AY128" s="239" t="s">
        <v>131</v>
      </c>
    </row>
    <row r="129" s="1" customFormat="1" ht="38.25" customHeight="1">
      <c r="B129" s="203"/>
      <c r="C129" s="204" t="s">
        <v>272</v>
      </c>
      <c r="D129" s="204" t="s">
        <v>134</v>
      </c>
      <c r="E129" s="205" t="s">
        <v>273</v>
      </c>
      <c r="F129" s="206" t="s">
        <v>274</v>
      </c>
      <c r="G129" s="207" t="s">
        <v>217</v>
      </c>
      <c r="H129" s="208">
        <v>111.267</v>
      </c>
      <c r="I129" s="209"/>
      <c r="J129" s="210">
        <f>ROUND(I129*H129,2)</f>
        <v>0</v>
      </c>
      <c r="K129" s="206" t="s">
        <v>138</v>
      </c>
      <c r="L129" s="47"/>
      <c r="M129" s="211" t="s">
        <v>5</v>
      </c>
      <c r="N129" s="212" t="s">
        <v>53</v>
      </c>
      <c r="O129" s="48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153</v>
      </c>
      <c r="AT129" s="24" t="s">
        <v>134</v>
      </c>
      <c r="AU129" s="24" t="s">
        <v>92</v>
      </c>
      <c r="AY129" s="24" t="s">
        <v>131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90</v>
      </c>
      <c r="BK129" s="215">
        <f>ROUND(I129*H129,2)</f>
        <v>0</v>
      </c>
      <c r="BL129" s="24" t="s">
        <v>153</v>
      </c>
      <c r="BM129" s="24" t="s">
        <v>275</v>
      </c>
    </row>
    <row r="130" s="11" customFormat="1">
      <c r="B130" s="219"/>
      <c r="D130" s="216" t="s">
        <v>143</v>
      </c>
      <c r="E130" s="220" t="s">
        <v>5</v>
      </c>
      <c r="F130" s="221" t="s">
        <v>276</v>
      </c>
      <c r="H130" s="222">
        <v>42.119999999999997</v>
      </c>
      <c r="I130" s="223"/>
      <c r="L130" s="219"/>
      <c r="M130" s="224"/>
      <c r="N130" s="225"/>
      <c r="O130" s="225"/>
      <c r="P130" s="225"/>
      <c r="Q130" s="225"/>
      <c r="R130" s="225"/>
      <c r="S130" s="225"/>
      <c r="T130" s="226"/>
      <c r="AT130" s="220" t="s">
        <v>143</v>
      </c>
      <c r="AU130" s="220" t="s">
        <v>92</v>
      </c>
      <c r="AV130" s="11" t="s">
        <v>92</v>
      </c>
      <c r="AW130" s="11" t="s">
        <v>45</v>
      </c>
      <c r="AX130" s="11" t="s">
        <v>82</v>
      </c>
      <c r="AY130" s="220" t="s">
        <v>131</v>
      </c>
    </row>
    <row r="131" s="11" customFormat="1">
      <c r="B131" s="219"/>
      <c r="D131" s="216" t="s">
        <v>143</v>
      </c>
      <c r="E131" s="220" t="s">
        <v>5</v>
      </c>
      <c r="F131" s="221" t="s">
        <v>277</v>
      </c>
      <c r="H131" s="222">
        <v>69.147000000000006</v>
      </c>
      <c r="I131" s="223"/>
      <c r="L131" s="219"/>
      <c r="M131" s="224"/>
      <c r="N131" s="225"/>
      <c r="O131" s="225"/>
      <c r="P131" s="225"/>
      <c r="Q131" s="225"/>
      <c r="R131" s="225"/>
      <c r="S131" s="225"/>
      <c r="T131" s="226"/>
      <c r="AT131" s="220" t="s">
        <v>143</v>
      </c>
      <c r="AU131" s="220" t="s">
        <v>92</v>
      </c>
      <c r="AV131" s="11" t="s">
        <v>92</v>
      </c>
      <c r="AW131" s="11" t="s">
        <v>45</v>
      </c>
      <c r="AX131" s="11" t="s">
        <v>82</v>
      </c>
      <c r="AY131" s="220" t="s">
        <v>131</v>
      </c>
    </row>
    <row r="132" s="13" customFormat="1">
      <c r="B132" s="238"/>
      <c r="D132" s="216" t="s">
        <v>143</v>
      </c>
      <c r="E132" s="239" t="s">
        <v>5</v>
      </c>
      <c r="F132" s="240" t="s">
        <v>271</v>
      </c>
      <c r="H132" s="241">
        <v>111.267</v>
      </c>
      <c r="I132" s="242"/>
      <c r="L132" s="238"/>
      <c r="M132" s="243"/>
      <c r="N132" s="244"/>
      <c r="O132" s="244"/>
      <c r="P132" s="244"/>
      <c r="Q132" s="244"/>
      <c r="R132" s="244"/>
      <c r="S132" s="244"/>
      <c r="T132" s="245"/>
      <c r="AT132" s="239" t="s">
        <v>143</v>
      </c>
      <c r="AU132" s="239" t="s">
        <v>92</v>
      </c>
      <c r="AV132" s="13" t="s">
        <v>153</v>
      </c>
      <c r="AW132" s="13" t="s">
        <v>45</v>
      </c>
      <c r="AX132" s="13" t="s">
        <v>90</v>
      </c>
      <c r="AY132" s="239" t="s">
        <v>131</v>
      </c>
    </row>
    <row r="133" s="1" customFormat="1" ht="16.5" customHeight="1">
      <c r="B133" s="203"/>
      <c r="C133" s="246" t="s">
        <v>278</v>
      </c>
      <c r="D133" s="246" t="s">
        <v>279</v>
      </c>
      <c r="E133" s="247" t="s">
        <v>280</v>
      </c>
      <c r="F133" s="248" t="s">
        <v>281</v>
      </c>
      <c r="G133" s="249" t="s">
        <v>262</v>
      </c>
      <c r="H133" s="250">
        <v>1.2529999999999999</v>
      </c>
      <c r="I133" s="251"/>
      <c r="J133" s="252">
        <f>ROUND(I133*H133,2)</f>
        <v>0</v>
      </c>
      <c r="K133" s="248" t="s">
        <v>138</v>
      </c>
      <c r="L133" s="253"/>
      <c r="M133" s="254" t="s">
        <v>5</v>
      </c>
      <c r="N133" s="255" t="s">
        <v>53</v>
      </c>
      <c r="O133" s="48"/>
      <c r="P133" s="213">
        <f>O133*H133</f>
        <v>0</v>
      </c>
      <c r="Q133" s="213">
        <v>1</v>
      </c>
      <c r="R133" s="213">
        <f>Q133*H133</f>
        <v>1.2529999999999999</v>
      </c>
      <c r="S133" s="213">
        <v>0</v>
      </c>
      <c r="T133" s="214">
        <f>S133*H133</f>
        <v>0</v>
      </c>
      <c r="AR133" s="24" t="s">
        <v>172</v>
      </c>
      <c r="AT133" s="24" t="s">
        <v>279</v>
      </c>
      <c r="AU133" s="24" t="s">
        <v>92</v>
      </c>
      <c r="AY133" s="24" t="s">
        <v>131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90</v>
      </c>
      <c r="BK133" s="215">
        <f>ROUND(I133*H133,2)</f>
        <v>0</v>
      </c>
      <c r="BL133" s="24" t="s">
        <v>153</v>
      </c>
      <c r="BM133" s="24" t="s">
        <v>282</v>
      </c>
    </row>
    <row r="134" s="11" customFormat="1">
      <c r="B134" s="219"/>
      <c r="D134" s="216" t="s">
        <v>143</v>
      </c>
      <c r="E134" s="220" t="s">
        <v>5</v>
      </c>
      <c r="F134" s="221" t="s">
        <v>283</v>
      </c>
      <c r="H134" s="222">
        <v>1.2529999999999999</v>
      </c>
      <c r="I134" s="223"/>
      <c r="L134" s="219"/>
      <c r="M134" s="224"/>
      <c r="N134" s="225"/>
      <c r="O134" s="225"/>
      <c r="P134" s="225"/>
      <c r="Q134" s="225"/>
      <c r="R134" s="225"/>
      <c r="S134" s="225"/>
      <c r="T134" s="226"/>
      <c r="AT134" s="220" t="s">
        <v>143</v>
      </c>
      <c r="AU134" s="220" t="s">
        <v>92</v>
      </c>
      <c r="AV134" s="11" t="s">
        <v>92</v>
      </c>
      <c r="AW134" s="11" t="s">
        <v>45</v>
      </c>
      <c r="AX134" s="11" t="s">
        <v>90</v>
      </c>
      <c r="AY134" s="220" t="s">
        <v>131</v>
      </c>
    </row>
    <row r="135" s="10" customFormat="1" ht="29.88" customHeight="1">
      <c r="B135" s="190"/>
      <c r="D135" s="191" t="s">
        <v>81</v>
      </c>
      <c r="E135" s="201" t="s">
        <v>148</v>
      </c>
      <c r="F135" s="201" t="s">
        <v>284</v>
      </c>
      <c r="I135" s="193"/>
      <c r="J135" s="202">
        <f>BK135</f>
        <v>0</v>
      </c>
      <c r="L135" s="190"/>
      <c r="M135" s="195"/>
      <c r="N135" s="196"/>
      <c r="O135" s="196"/>
      <c r="P135" s="197">
        <f>SUM(P136:P139)</f>
        <v>0</v>
      </c>
      <c r="Q135" s="196"/>
      <c r="R135" s="197">
        <f>SUM(R136:R139)</f>
        <v>0.7169319999999999</v>
      </c>
      <c r="S135" s="196"/>
      <c r="T135" s="198">
        <f>SUM(T136:T139)</f>
        <v>0</v>
      </c>
      <c r="AR135" s="191" t="s">
        <v>90</v>
      </c>
      <c r="AT135" s="199" t="s">
        <v>81</v>
      </c>
      <c r="AU135" s="199" t="s">
        <v>90</v>
      </c>
      <c r="AY135" s="191" t="s">
        <v>131</v>
      </c>
      <c r="BK135" s="200">
        <f>SUM(BK136:BK139)</f>
        <v>0</v>
      </c>
    </row>
    <row r="136" s="1" customFormat="1" ht="38.25" customHeight="1">
      <c r="B136" s="203"/>
      <c r="C136" s="204" t="s">
        <v>285</v>
      </c>
      <c r="D136" s="204" t="s">
        <v>134</v>
      </c>
      <c r="E136" s="205" t="s">
        <v>286</v>
      </c>
      <c r="F136" s="206" t="s">
        <v>287</v>
      </c>
      <c r="G136" s="207" t="s">
        <v>288</v>
      </c>
      <c r="H136" s="208">
        <v>4</v>
      </c>
      <c r="I136" s="209"/>
      <c r="J136" s="210">
        <f>ROUND(I136*H136,2)</f>
        <v>0</v>
      </c>
      <c r="K136" s="206" t="s">
        <v>138</v>
      </c>
      <c r="L136" s="47"/>
      <c r="M136" s="211" t="s">
        <v>5</v>
      </c>
      <c r="N136" s="212" t="s">
        <v>53</v>
      </c>
      <c r="O136" s="48"/>
      <c r="P136" s="213">
        <f>O136*H136</f>
        <v>0</v>
      </c>
      <c r="Q136" s="213">
        <v>0.17488999999999999</v>
      </c>
      <c r="R136" s="213">
        <f>Q136*H136</f>
        <v>0.69955999999999996</v>
      </c>
      <c r="S136" s="213">
        <v>0</v>
      </c>
      <c r="T136" s="214">
        <f>S136*H136</f>
        <v>0</v>
      </c>
      <c r="AR136" s="24" t="s">
        <v>153</v>
      </c>
      <c r="AT136" s="24" t="s">
        <v>134</v>
      </c>
      <c r="AU136" s="24" t="s">
        <v>92</v>
      </c>
      <c r="AY136" s="24" t="s">
        <v>131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90</v>
      </c>
      <c r="BK136" s="215">
        <f>ROUND(I136*H136,2)</f>
        <v>0</v>
      </c>
      <c r="BL136" s="24" t="s">
        <v>153</v>
      </c>
      <c r="BM136" s="24" t="s">
        <v>289</v>
      </c>
    </row>
    <row r="137" s="11" customFormat="1">
      <c r="B137" s="219"/>
      <c r="D137" s="216" t="s">
        <v>143</v>
      </c>
      <c r="E137" s="220" t="s">
        <v>5</v>
      </c>
      <c r="F137" s="221" t="s">
        <v>153</v>
      </c>
      <c r="H137" s="222">
        <v>4</v>
      </c>
      <c r="I137" s="223"/>
      <c r="L137" s="219"/>
      <c r="M137" s="224"/>
      <c r="N137" s="225"/>
      <c r="O137" s="225"/>
      <c r="P137" s="225"/>
      <c r="Q137" s="225"/>
      <c r="R137" s="225"/>
      <c r="S137" s="225"/>
      <c r="T137" s="226"/>
      <c r="AT137" s="220" t="s">
        <v>143</v>
      </c>
      <c r="AU137" s="220" t="s">
        <v>92</v>
      </c>
      <c r="AV137" s="11" t="s">
        <v>92</v>
      </c>
      <c r="AW137" s="11" t="s">
        <v>45</v>
      </c>
      <c r="AX137" s="11" t="s">
        <v>90</v>
      </c>
      <c r="AY137" s="220" t="s">
        <v>131</v>
      </c>
    </row>
    <row r="138" s="1" customFormat="1" ht="16.5" customHeight="1">
      <c r="B138" s="203"/>
      <c r="C138" s="246" t="s">
        <v>290</v>
      </c>
      <c r="D138" s="246" t="s">
        <v>279</v>
      </c>
      <c r="E138" s="247" t="s">
        <v>291</v>
      </c>
      <c r="F138" s="248" t="s">
        <v>292</v>
      </c>
      <c r="G138" s="249" t="s">
        <v>288</v>
      </c>
      <c r="H138" s="250">
        <v>4.04</v>
      </c>
      <c r="I138" s="251"/>
      <c r="J138" s="252">
        <f>ROUND(I138*H138,2)</f>
        <v>0</v>
      </c>
      <c r="K138" s="248" t="s">
        <v>138</v>
      </c>
      <c r="L138" s="253"/>
      <c r="M138" s="254" t="s">
        <v>5</v>
      </c>
      <c r="N138" s="255" t="s">
        <v>53</v>
      </c>
      <c r="O138" s="48"/>
      <c r="P138" s="213">
        <f>O138*H138</f>
        <v>0</v>
      </c>
      <c r="Q138" s="213">
        <v>0.0043</v>
      </c>
      <c r="R138" s="213">
        <f>Q138*H138</f>
        <v>0.017371999999999999</v>
      </c>
      <c r="S138" s="213">
        <v>0</v>
      </c>
      <c r="T138" s="214">
        <f>S138*H138</f>
        <v>0</v>
      </c>
      <c r="AR138" s="24" t="s">
        <v>172</v>
      </c>
      <c r="AT138" s="24" t="s">
        <v>279</v>
      </c>
      <c r="AU138" s="24" t="s">
        <v>92</v>
      </c>
      <c r="AY138" s="24" t="s">
        <v>131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90</v>
      </c>
      <c r="BK138" s="215">
        <f>ROUND(I138*H138,2)</f>
        <v>0</v>
      </c>
      <c r="BL138" s="24" t="s">
        <v>153</v>
      </c>
      <c r="BM138" s="24" t="s">
        <v>293</v>
      </c>
    </row>
    <row r="139" s="11" customFormat="1">
      <c r="B139" s="219"/>
      <c r="D139" s="216" t="s">
        <v>143</v>
      </c>
      <c r="E139" s="220" t="s">
        <v>5</v>
      </c>
      <c r="F139" s="221" t="s">
        <v>294</v>
      </c>
      <c r="H139" s="222">
        <v>4.04</v>
      </c>
      <c r="I139" s="223"/>
      <c r="L139" s="219"/>
      <c r="M139" s="224"/>
      <c r="N139" s="225"/>
      <c r="O139" s="225"/>
      <c r="P139" s="225"/>
      <c r="Q139" s="225"/>
      <c r="R139" s="225"/>
      <c r="S139" s="225"/>
      <c r="T139" s="226"/>
      <c r="AT139" s="220" t="s">
        <v>143</v>
      </c>
      <c r="AU139" s="220" t="s">
        <v>92</v>
      </c>
      <c r="AV139" s="11" t="s">
        <v>92</v>
      </c>
      <c r="AW139" s="11" t="s">
        <v>45</v>
      </c>
      <c r="AX139" s="11" t="s">
        <v>90</v>
      </c>
      <c r="AY139" s="220" t="s">
        <v>131</v>
      </c>
    </row>
    <row r="140" s="10" customFormat="1" ht="29.88" customHeight="1">
      <c r="B140" s="190"/>
      <c r="D140" s="191" t="s">
        <v>81</v>
      </c>
      <c r="E140" s="201" t="s">
        <v>153</v>
      </c>
      <c r="F140" s="201" t="s">
        <v>295</v>
      </c>
      <c r="I140" s="193"/>
      <c r="J140" s="202">
        <f>BK140</f>
        <v>0</v>
      </c>
      <c r="L140" s="190"/>
      <c r="M140" s="195"/>
      <c r="N140" s="196"/>
      <c r="O140" s="196"/>
      <c r="P140" s="197">
        <f>SUM(P141:P148)</f>
        <v>0</v>
      </c>
      <c r="Q140" s="196"/>
      <c r="R140" s="197">
        <f>SUM(R141:R148)</f>
        <v>0.0161028</v>
      </c>
      <c r="S140" s="196"/>
      <c r="T140" s="198">
        <f>SUM(T141:T148)</f>
        <v>0</v>
      </c>
      <c r="AR140" s="191" t="s">
        <v>90</v>
      </c>
      <c r="AT140" s="199" t="s">
        <v>81</v>
      </c>
      <c r="AU140" s="199" t="s">
        <v>90</v>
      </c>
      <c r="AY140" s="191" t="s">
        <v>131</v>
      </c>
      <c r="BK140" s="200">
        <f>SUM(BK141:BK148)</f>
        <v>0</v>
      </c>
    </row>
    <row r="141" s="1" customFormat="1" ht="25.5" customHeight="1">
      <c r="B141" s="203"/>
      <c r="C141" s="204" t="s">
        <v>10</v>
      </c>
      <c r="D141" s="204" t="s">
        <v>134</v>
      </c>
      <c r="E141" s="205" t="s">
        <v>296</v>
      </c>
      <c r="F141" s="206" t="s">
        <v>297</v>
      </c>
      <c r="G141" s="207" t="s">
        <v>217</v>
      </c>
      <c r="H141" s="208">
        <v>0.189</v>
      </c>
      <c r="I141" s="209"/>
      <c r="J141" s="210">
        <f>ROUND(I141*H141,2)</f>
        <v>0</v>
      </c>
      <c r="K141" s="206" t="s">
        <v>138</v>
      </c>
      <c r="L141" s="47"/>
      <c r="M141" s="211" t="s">
        <v>5</v>
      </c>
      <c r="N141" s="212" t="s">
        <v>53</v>
      </c>
      <c r="O141" s="48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153</v>
      </c>
      <c r="AT141" s="24" t="s">
        <v>134</v>
      </c>
      <c r="AU141" s="24" t="s">
        <v>92</v>
      </c>
      <c r="AY141" s="24" t="s">
        <v>131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90</v>
      </c>
      <c r="BK141" s="215">
        <f>ROUND(I141*H141,2)</f>
        <v>0</v>
      </c>
      <c r="BL141" s="24" t="s">
        <v>153</v>
      </c>
      <c r="BM141" s="24" t="s">
        <v>298</v>
      </c>
    </row>
    <row r="142" s="11" customFormat="1">
      <c r="B142" s="219"/>
      <c r="D142" s="216" t="s">
        <v>143</v>
      </c>
      <c r="E142" s="220" t="s">
        <v>5</v>
      </c>
      <c r="F142" s="221" t="s">
        <v>299</v>
      </c>
      <c r="H142" s="222">
        <v>0.108</v>
      </c>
      <c r="I142" s="223"/>
      <c r="L142" s="219"/>
      <c r="M142" s="224"/>
      <c r="N142" s="225"/>
      <c r="O142" s="225"/>
      <c r="P142" s="225"/>
      <c r="Q142" s="225"/>
      <c r="R142" s="225"/>
      <c r="S142" s="225"/>
      <c r="T142" s="226"/>
      <c r="AT142" s="220" t="s">
        <v>143</v>
      </c>
      <c r="AU142" s="220" t="s">
        <v>92</v>
      </c>
      <c r="AV142" s="11" t="s">
        <v>92</v>
      </c>
      <c r="AW142" s="11" t="s">
        <v>45</v>
      </c>
      <c r="AX142" s="11" t="s">
        <v>82</v>
      </c>
      <c r="AY142" s="220" t="s">
        <v>131</v>
      </c>
    </row>
    <row r="143" s="11" customFormat="1">
      <c r="B143" s="219"/>
      <c r="D143" s="216" t="s">
        <v>143</v>
      </c>
      <c r="E143" s="220" t="s">
        <v>5</v>
      </c>
      <c r="F143" s="221" t="s">
        <v>300</v>
      </c>
      <c r="H143" s="222">
        <v>0.081000000000000003</v>
      </c>
      <c r="I143" s="223"/>
      <c r="L143" s="219"/>
      <c r="M143" s="224"/>
      <c r="N143" s="225"/>
      <c r="O143" s="225"/>
      <c r="P143" s="225"/>
      <c r="Q143" s="225"/>
      <c r="R143" s="225"/>
      <c r="S143" s="225"/>
      <c r="T143" s="226"/>
      <c r="AT143" s="220" t="s">
        <v>143</v>
      </c>
      <c r="AU143" s="220" t="s">
        <v>92</v>
      </c>
      <c r="AV143" s="11" t="s">
        <v>92</v>
      </c>
      <c r="AW143" s="11" t="s">
        <v>45</v>
      </c>
      <c r="AX143" s="11" t="s">
        <v>82</v>
      </c>
      <c r="AY143" s="220" t="s">
        <v>131</v>
      </c>
    </row>
    <row r="144" s="13" customFormat="1">
      <c r="B144" s="238"/>
      <c r="D144" s="216" t="s">
        <v>143</v>
      </c>
      <c r="E144" s="239" t="s">
        <v>5</v>
      </c>
      <c r="F144" s="240" t="s">
        <v>271</v>
      </c>
      <c r="H144" s="241">
        <v>0.189</v>
      </c>
      <c r="I144" s="242"/>
      <c r="L144" s="238"/>
      <c r="M144" s="243"/>
      <c r="N144" s="244"/>
      <c r="O144" s="244"/>
      <c r="P144" s="244"/>
      <c r="Q144" s="244"/>
      <c r="R144" s="244"/>
      <c r="S144" s="244"/>
      <c r="T144" s="245"/>
      <c r="AT144" s="239" t="s">
        <v>143</v>
      </c>
      <c r="AU144" s="239" t="s">
        <v>92</v>
      </c>
      <c r="AV144" s="13" t="s">
        <v>153</v>
      </c>
      <c r="AW144" s="13" t="s">
        <v>45</v>
      </c>
      <c r="AX144" s="13" t="s">
        <v>90</v>
      </c>
      <c r="AY144" s="239" t="s">
        <v>131</v>
      </c>
    </row>
    <row r="145" s="1" customFormat="1" ht="25.5" customHeight="1">
      <c r="B145" s="203"/>
      <c r="C145" s="204" t="s">
        <v>301</v>
      </c>
      <c r="D145" s="204" t="s">
        <v>134</v>
      </c>
      <c r="E145" s="205" t="s">
        <v>302</v>
      </c>
      <c r="F145" s="206" t="s">
        <v>303</v>
      </c>
      <c r="G145" s="207" t="s">
        <v>197</v>
      </c>
      <c r="H145" s="208">
        <v>2.52</v>
      </c>
      <c r="I145" s="209"/>
      <c r="J145" s="210">
        <f>ROUND(I145*H145,2)</f>
        <v>0</v>
      </c>
      <c r="K145" s="206" t="s">
        <v>138</v>
      </c>
      <c r="L145" s="47"/>
      <c r="M145" s="211" t="s">
        <v>5</v>
      </c>
      <c r="N145" s="212" t="s">
        <v>53</v>
      </c>
      <c r="O145" s="48"/>
      <c r="P145" s="213">
        <f>O145*H145</f>
        <v>0</v>
      </c>
      <c r="Q145" s="213">
        <v>0.0063899999999999998</v>
      </c>
      <c r="R145" s="213">
        <f>Q145*H145</f>
        <v>0.0161028</v>
      </c>
      <c r="S145" s="213">
        <v>0</v>
      </c>
      <c r="T145" s="214">
        <f>S145*H145</f>
        <v>0</v>
      </c>
      <c r="AR145" s="24" t="s">
        <v>153</v>
      </c>
      <c r="AT145" s="24" t="s">
        <v>134</v>
      </c>
      <c r="AU145" s="24" t="s">
        <v>92</v>
      </c>
      <c r="AY145" s="24" t="s">
        <v>131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90</v>
      </c>
      <c r="BK145" s="215">
        <f>ROUND(I145*H145,2)</f>
        <v>0</v>
      </c>
      <c r="BL145" s="24" t="s">
        <v>153</v>
      </c>
      <c r="BM145" s="24" t="s">
        <v>304</v>
      </c>
    </row>
    <row r="146" s="11" customFormat="1">
      <c r="B146" s="219"/>
      <c r="D146" s="216" t="s">
        <v>143</v>
      </c>
      <c r="E146" s="220" t="s">
        <v>5</v>
      </c>
      <c r="F146" s="221" t="s">
        <v>305</v>
      </c>
      <c r="H146" s="222">
        <v>1.44</v>
      </c>
      <c r="I146" s="223"/>
      <c r="L146" s="219"/>
      <c r="M146" s="224"/>
      <c r="N146" s="225"/>
      <c r="O146" s="225"/>
      <c r="P146" s="225"/>
      <c r="Q146" s="225"/>
      <c r="R146" s="225"/>
      <c r="S146" s="225"/>
      <c r="T146" s="226"/>
      <c r="AT146" s="220" t="s">
        <v>143</v>
      </c>
      <c r="AU146" s="220" t="s">
        <v>92</v>
      </c>
      <c r="AV146" s="11" t="s">
        <v>92</v>
      </c>
      <c r="AW146" s="11" t="s">
        <v>45</v>
      </c>
      <c r="AX146" s="11" t="s">
        <v>82</v>
      </c>
      <c r="AY146" s="220" t="s">
        <v>131</v>
      </c>
    </row>
    <row r="147" s="11" customFormat="1">
      <c r="B147" s="219"/>
      <c r="D147" s="216" t="s">
        <v>143</v>
      </c>
      <c r="E147" s="220" t="s">
        <v>5</v>
      </c>
      <c r="F147" s="221" t="s">
        <v>306</v>
      </c>
      <c r="H147" s="222">
        <v>1.0800000000000001</v>
      </c>
      <c r="I147" s="223"/>
      <c r="L147" s="219"/>
      <c r="M147" s="224"/>
      <c r="N147" s="225"/>
      <c r="O147" s="225"/>
      <c r="P147" s="225"/>
      <c r="Q147" s="225"/>
      <c r="R147" s="225"/>
      <c r="S147" s="225"/>
      <c r="T147" s="226"/>
      <c r="AT147" s="220" t="s">
        <v>143</v>
      </c>
      <c r="AU147" s="220" t="s">
        <v>92</v>
      </c>
      <c r="AV147" s="11" t="s">
        <v>92</v>
      </c>
      <c r="AW147" s="11" t="s">
        <v>45</v>
      </c>
      <c r="AX147" s="11" t="s">
        <v>82</v>
      </c>
      <c r="AY147" s="220" t="s">
        <v>131</v>
      </c>
    </row>
    <row r="148" s="13" customFormat="1">
      <c r="B148" s="238"/>
      <c r="D148" s="216" t="s">
        <v>143</v>
      </c>
      <c r="E148" s="239" t="s">
        <v>5</v>
      </c>
      <c r="F148" s="240" t="s">
        <v>271</v>
      </c>
      <c r="H148" s="241">
        <v>2.52</v>
      </c>
      <c r="I148" s="242"/>
      <c r="L148" s="238"/>
      <c r="M148" s="243"/>
      <c r="N148" s="244"/>
      <c r="O148" s="244"/>
      <c r="P148" s="244"/>
      <c r="Q148" s="244"/>
      <c r="R148" s="244"/>
      <c r="S148" s="244"/>
      <c r="T148" s="245"/>
      <c r="AT148" s="239" t="s">
        <v>143</v>
      </c>
      <c r="AU148" s="239" t="s">
        <v>92</v>
      </c>
      <c r="AV148" s="13" t="s">
        <v>153</v>
      </c>
      <c r="AW148" s="13" t="s">
        <v>45</v>
      </c>
      <c r="AX148" s="13" t="s">
        <v>90</v>
      </c>
      <c r="AY148" s="239" t="s">
        <v>131</v>
      </c>
    </row>
    <row r="149" s="10" customFormat="1" ht="29.88" customHeight="1">
      <c r="B149" s="190"/>
      <c r="D149" s="191" t="s">
        <v>81</v>
      </c>
      <c r="E149" s="201" t="s">
        <v>130</v>
      </c>
      <c r="F149" s="201" t="s">
        <v>307</v>
      </c>
      <c r="I149" s="193"/>
      <c r="J149" s="202">
        <f>BK149</f>
        <v>0</v>
      </c>
      <c r="L149" s="190"/>
      <c r="M149" s="195"/>
      <c r="N149" s="196"/>
      <c r="O149" s="196"/>
      <c r="P149" s="197">
        <f>SUM(P150:P151)</f>
        <v>0</v>
      </c>
      <c r="Q149" s="196"/>
      <c r="R149" s="197">
        <f>SUM(R150:R151)</f>
        <v>32.565000000000005</v>
      </c>
      <c r="S149" s="196"/>
      <c r="T149" s="198">
        <f>SUM(T150:T151)</f>
        <v>0</v>
      </c>
      <c r="AR149" s="191" t="s">
        <v>90</v>
      </c>
      <c r="AT149" s="199" t="s">
        <v>81</v>
      </c>
      <c r="AU149" s="199" t="s">
        <v>90</v>
      </c>
      <c r="AY149" s="191" t="s">
        <v>131</v>
      </c>
      <c r="BK149" s="200">
        <f>SUM(BK150:BK151)</f>
        <v>0</v>
      </c>
    </row>
    <row r="150" s="1" customFormat="1" ht="25.5" customHeight="1">
      <c r="B150" s="203"/>
      <c r="C150" s="204" t="s">
        <v>308</v>
      </c>
      <c r="D150" s="204" t="s">
        <v>134</v>
      </c>
      <c r="E150" s="205" t="s">
        <v>309</v>
      </c>
      <c r="F150" s="206" t="s">
        <v>310</v>
      </c>
      <c r="G150" s="207" t="s">
        <v>197</v>
      </c>
      <c r="H150" s="208">
        <v>390</v>
      </c>
      <c r="I150" s="209"/>
      <c r="J150" s="210">
        <f>ROUND(I150*H150,2)</f>
        <v>0</v>
      </c>
      <c r="K150" s="206" t="s">
        <v>138</v>
      </c>
      <c r="L150" s="47"/>
      <c r="M150" s="211" t="s">
        <v>5</v>
      </c>
      <c r="N150" s="212" t="s">
        <v>53</v>
      </c>
      <c r="O150" s="48"/>
      <c r="P150" s="213">
        <f>O150*H150</f>
        <v>0</v>
      </c>
      <c r="Q150" s="213">
        <v>0.083500000000000005</v>
      </c>
      <c r="R150" s="213">
        <f>Q150*H150</f>
        <v>32.565000000000005</v>
      </c>
      <c r="S150" s="213">
        <v>0</v>
      </c>
      <c r="T150" s="214">
        <f>S150*H150</f>
        <v>0</v>
      </c>
      <c r="AR150" s="24" t="s">
        <v>153</v>
      </c>
      <c r="AT150" s="24" t="s">
        <v>134</v>
      </c>
      <c r="AU150" s="24" t="s">
        <v>92</v>
      </c>
      <c r="AY150" s="24" t="s">
        <v>131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90</v>
      </c>
      <c r="BK150" s="215">
        <f>ROUND(I150*H150,2)</f>
        <v>0</v>
      </c>
      <c r="BL150" s="24" t="s">
        <v>153</v>
      </c>
      <c r="BM150" s="24" t="s">
        <v>311</v>
      </c>
    </row>
    <row r="151" s="11" customFormat="1">
      <c r="B151" s="219"/>
      <c r="D151" s="216" t="s">
        <v>143</v>
      </c>
      <c r="E151" s="220" t="s">
        <v>5</v>
      </c>
      <c r="F151" s="221" t="s">
        <v>199</v>
      </c>
      <c r="H151" s="222">
        <v>390</v>
      </c>
      <c r="I151" s="223"/>
      <c r="L151" s="219"/>
      <c r="M151" s="224"/>
      <c r="N151" s="225"/>
      <c r="O151" s="225"/>
      <c r="P151" s="225"/>
      <c r="Q151" s="225"/>
      <c r="R151" s="225"/>
      <c r="S151" s="225"/>
      <c r="T151" s="226"/>
      <c r="AT151" s="220" t="s">
        <v>143</v>
      </c>
      <c r="AU151" s="220" t="s">
        <v>92</v>
      </c>
      <c r="AV151" s="11" t="s">
        <v>92</v>
      </c>
      <c r="AW151" s="11" t="s">
        <v>45</v>
      </c>
      <c r="AX151" s="11" t="s">
        <v>90</v>
      </c>
      <c r="AY151" s="220" t="s">
        <v>131</v>
      </c>
    </row>
    <row r="152" s="10" customFormat="1" ht="29.88" customHeight="1">
      <c r="B152" s="190"/>
      <c r="D152" s="191" t="s">
        <v>81</v>
      </c>
      <c r="E152" s="201" t="s">
        <v>172</v>
      </c>
      <c r="F152" s="201" t="s">
        <v>312</v>
      </c>
      <c r="I152" s="193"/>
      <c r="J152" s="202">
        <f>BK152</f>
        <v>0</v>
      </c>
      <c r="L152" s="190"/>
      <c r="M152" s="195"/>
      <c r="N152" s="196"/>
      <c r="O152" s="196"/>
      <c r="P152" s="197">
        <f>SUM(P153:P232)</f>
        <v>0</v>
      </c>
      <c r="Q152" s="196"/>
      <c r="R152" s="197">
        <f>SUM(R153:R232)</f>
        <v>3.1906405499999995</v>
      </c>
      <c r="S152" s="196"/>
      <c r="T152" s="198">
        <f>SUM(T153:T232)</f>
        <v>0</v>
      </c>
      <c r="AR152" s="191" t="s">
        <v>90</v>
      </c>
      <c r="AT152" s="199" t="s">
        <v>81</v>
      </c>
      <c r="AU152" s="199" t="s">
        <v>90</v>
      </c>
      <c r="AY152" s="191" t="s">
        <v>131</v>
      </c>
      <c r="BK152" s="200">
        <f>SUM(BK153:BK232)</f>
        <v>0</v>
      </c>
    </row>
    <row r="153" s="1" customFormat="1" ht="38.25" customHeight="1">
      <c r="B153" s="203"/>
      <c r="C153" s="204" t="s">
        <v>313</v>
      </c>
      <c r="D153" s="204" t="s">
        <v>134</v>
      </c>
      <c r="E153" s="205" t="s">
        <v>314</v>
      </c>
      <c r="F153" s="206" t="s">
        <v>315</v>
      </c>
      <c r="G153" s="207" t="s">
        <v>288</v>
      </c>
      <c r="H153" s="208">
        <v>6</v>
      </c>
      <c r="I153" s="209"/>
      <c r="J153" s="210">
        <f>ROUND(I153*H153,2)</f>
        <v>0</v>
      </c>
      <c r="K153" s="206" t="s">
        <v>138</v>
      </c>
      <c r="L153" s="47"/>
      <c r="M153" s="211" t="s">
        <v>5</v>
      </c>
      <c r="N153" s="212" t="s">
        <v>53</v>
      </c>
      <c r="O153" s="48"/>
      <c r="P153" s="213">
        <f>O153*H153</f>
        <v>0</v>
      </c>
      <c r="Q153" s="213">
        <v>0.00167</v>
      </c>
      <c r="R153" s="213">
        <f>Q153*H153</f>
        <v>0.010020000000000001</v>
      </c>
      <c r="S153" s="213">
        <v>0</v>
      </c>
      <c r="T153" s="214">
        <f>S153*H153</f>
        <v>0</v>
      </c>
      <c r="AR153" s="24" t="s">
        <v>153</v>
      </c>
      <c r="AT153" s="24" t="s">
        <v>134</v>
      </c>
      <c r="AU153" s="24" t="s">
        <v>92</v>
      </c>
      <c r="AY153" s="24" t="s">
        <v>131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4" t="s">
        <v>90</v>
      </c>
      <c r="BK153" s="215">
        <f>ROUND(I153*H153,2)</f>
        <v>0</v>
      </c>
      <c r="BL153" s="24" t="s">
        <v>153</v>
      </c>
      <c r="BM153" s="24" t="s">
        <v>316</v>
      </c>
    </row>
    <row r="154" s="11" customFormat="1">
      <c r="B154" s="219"/>
      <c r="D154" s="216" t="s">
        <v>143</v>
      </c>
      <c r="E154" s="220" t="s">
        <v>5</v>
      </c>
      <c r="F154" s="221" t="s">
        <v>317</v>
      </c>
      <c r="H154" s="222">
        <v>4</v>
      </c>
      <c r="I154" s="223"/>
      <c r="L154" s="219"/>
      <c r="M154" s="224"/>
      <c r="N154" s="225"/>
      <c r="O154" s="225"/>
      <c r="P154" s="225"/>
      <c r="Q154" s="225"/>
      <c r="R154" s="225"/>
      <c r="S154" s="225"/>
      <c r="T154" s="226"/>
      <c r="AT154" s="220" t="s">
        <v>143</v>
      </c>
      <c r="AU154" s="220" t="s">
        <v>92</v>
      </c>
      <c r="AV154" s="11" t="s">
        <v>92</v>
      </c>
      <c r="AW154" s="11" t="s">
        <v>45</v>
      </c>
      <c r="AX154" s="11" t="s">
        <v>82</v>
      </c>
      <c r="AY154" s="220" t="s">
        <v>131</v>
      </c>
    </row>
    <row r="155" s="11" customFormat="1">
      <c r="B155" s="219"/>
      <c r="D155" s="216" t="s">
        <v>143</v>
      </c>
      <c r="E155" s="220" t="s">
        <v>5</v>
      </c>
      <c r="F155" s="221" t="s">
        <v>318</v>
      </c>
      <c r="H155" s="222">
        <v>2</v>
      </c>
      <c r="I155" s="223"/>
      <c r="L155" s="219"/>
      <c r="M155" s="224"/>
      <c r="N155" s="225"/>
      <c r="O155" s="225"/>
      <c r="P155" s="225"/>
      <c r="Q155" s="225"/>
      <c r="R155" s="225"/>
      <c r="S155" s="225"/>
      <c r="T155" s="226"/>
      <c r="AT155" s="220" t="s">
        <v>143</v>
      </c>
      <c r="AU155" s="220" t="s">
        <v>92</v>
      </c>
      <c r="AV155" s="11" t="s">
        <v>92</v>
      </c>
      <c r="AW155" s="11" t="s">
        <v>45</v>
      </c>
      <c r="AX155" s="11" t="s">
        <v>82</v>
      </c>
      <c r="AY155" s="220" t="s">
        <v>131</v>
      </c>
    </row>
    <row r="156" s="13" customFormat="1">
      <c r="B156" s="238"/>
      <c r="D156" s="216" t="s">
        <v>143</v>
      </c>
      <c r="E156" s="239" t="s">
        <v>5</v>
      </c>
      <c r="F156" s="240" t="s">
        <v>271</v>
      </c>
      <c r="H156" s="241">
        <v>6</v>
      </c>
      <c r="I156" s="242"/>
      <c r="L156" s="238"/>
      <c r="M156" s="243"/>
      <c r="N156" s="244"/>
      <c r="O156" s="244"/>
      <c r="P156" s="244"/>
      <c r="Q156" s="244"/>
      <c r="R156" s="244"/>
      <c r="S156" s="244"/>
      <c r="T156" s="245"/>
      <c r="AT156" s="239" t="s">
        <v>143</v>
      </c>
      <c r="AU156" s="239" t="s">
        <v>92</v>
      </c>
      <c r="AV156" s="13" t="s">
        <v>153</v>
      </c>
      <c r="AW156" s="13" t="s">
        <v>45</v>
      </c>
      <c r="AX156" s="13" t="s">
        <v>90</v>
      </c>
      <c r="AY156" s="239" t="s">
        <v>131</v>
      </c>
    </row>
    <row r="157" s="1" customFormat="1" ht="16.5" customHeight="1">
      <c r="B157" s="203"/>
      <c r="C157" s="246" t="s">
        <v>319</v>
      </c>
      <c r="D157" s="246" t="s">
        <v>279</v>
      </c>
      <c r="E157" s="247" t="s">
        <v>320</v>
      </c>
      <c r="F157" s="248" t="s">
        <v>321</v>
      </c>
      <c r="G157" s="249" t="s">
        <v>288</v>
      </c>
      <c r="H157" s="250">
        <v>2.02</v>
      </c>
      <c r="I157" s="251"/>
      <c r="J157" s="252">
        <f>ROUND(I157*H157,2)</f>
        <v>0</v>
      </c>
      <c r="K157" s="248" t="s">
        <v>138</v>
      </c>
      <c r="L157" s="253"/>
      <c r="M157" s="254" t="s">
        <v>5</v>
      </c>
      <c r="N157" s="255" t="s">
        <v>53</v>
      </c>
      <c r="O157" s="48"/>
      <c r="P157" s="213">
        <f>O157*H157</f>
        <v>0</v>
      </c>
      <c r="Q157" s="213">
        <v>0.016</v>
      </c>
      <c r="R157" s="213">
        <f>Q157*H157</f>
        <v>0.032320000000000002</v>
      </c>
      <c r="S157" s="213">
        <v>0</v>
      </c>
      <c r="T157" s="214">
        <f>S157*H157</f>
        <v>0</v>
      </c>
      <c r="AR157" s="24" t="s">
        <v>172</v>
      </c>
      <c r="AT157" s="24" t="s">
        <v>279</v>
      </c>
      <c r="AU157" s="24" t="s">
        <v>92</v>
      </c>
      <c r="AY157" s="24" t="s">
        <v>131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90</v>
      </c>
      <c r="BK157" s="215">
        <f>ROUND(I157*H157,2)</f>
        <v>0</v>
      </c>
      <c r="BL157" s="24" t="s">
        <v>153</v>
      </c>
      <c r="BM157" s="24" t="s">
        <v>322</v>
      </c>
    </row>
    <row r="158" s="11" customFormat="1">
      <c r="B158" s="219"/>
      <c r="D158" s="216" t="s">
        <v>143</v>
      </c>
      <c r="E158" s="220" t="s">
        <v>5</v>
      </c>
      <c r="F158" s="221" t="s">
        <v>323</v>
      </c>
      <c r="H158" s="222">
        <v>2.02</v>
      </c>
      <c r="I158" s="223"/>
      <c r="L158" s="219"/>
      <c r="M158" s="224"/>
      <c r="N158" s="225"/>
      <c r="O158" s="225"/>
      <c r="P158" s="225"/>
      <c r="Q158" s="225"/>
      <c r="R158" s="225"/>
      <c r="S158" s="225"/>
      <c r="T158" s="226"/>
      <c r="AT158" s="220" t="s">
        <v>143</v>
      </c>
      <c r="AU158" s="220" t="s">
        <v>92</v>
      </c>
      <c r="AV158" s="11" t="s">
        <v>92</v>
      </c>
      <c r="AW158" s="11" t="s">
        <v>45</v>
      </c>
      <c r="AX158" s="11" t="s">
        <v>90</v>
      </c>
      <c r="AY158" s="220" t="s">
        <v>131</v>
      </c>
    </row>
    <row r="159" s="1" customFormat="1" ht="16.5" customHeight="1">
      <c r="B159" s="203"/>
      <c r="C159" s="246" t="s">
        <v>324</v>
      </c>
      <c r="D159" s="246" t="s">
        <v>279</v>
      </c>
      <c r="E159" s="247" t="s">
        <v>325</v>
      </c>
      <c r="F159" s="248" t="s">
        <v>326</v>
      </c>
      <c r="G159" s="249" t="s">
        <v>327</v>
      </c>
      <c r="H159" s="250">
        <v>2.02</v>
      </c>
      <c r="I159" s="251"/>
      <c r="J159" s="252">
        <f>ROUND(I159*H159,2)</f>
        <v>0</v>
      </c>
      <c r="K159" s="248" t="s">
        <v>5</v>
      </c>
      <c r="L159" s="253"/>
      <c r="M159" s="254" t="s">
        <v>5</v>
      </c>
      <c r="N159" s="255" t="s">
        <v>53</v>
      </c>
      <c r="O159" s="48"/>
      <c r="P159" s="213">
        <f>O159*H159</f>
        <v>0</v>
      </c>
      <c r="Q159" s="213">
        <v>0.0050400000000000002</v>
      </c>
      <c r="R159" s="213">
        <f>Q159*H159</f>
        <v>0.0101808</v>
      </c>
      <c r="S159" s="213">
        <v>0</v>
      </c>
      <c r="T159" s="214">
        <f>S159*H159</f>
        <v>0</v>
      </c>
      <c r="AR159" s="24" t="s">
        <v>172</v>
      </c>
      <c r="AT159" s="24" t="s">
        <v>279</v>
      </c>
      <c r="AU159" s="24" t="s">
        <v>92</v>
      </c>
      <c r="AY159" s="24" t="s">
        <v>131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90</v>
      </c>
      <c r="BK159" s="215">
        <f>ROUND(I159*H159,2)</f>
        <v>0</v>
      </c>
      <c r="BL159" s="24" t="s">
        <v>153</v>
      </c>
      <c r="BM159" s="24" t="s">
        <v>328</v>
      </c>
    </row>
    <row r="160" s="11" customFormat="1">
      <c r="B160" s="219"/>
      <c r="D160" s="216" t="s">
        <v>143</v>
      </c>
      <c r="E160" s="220" t="s">
        <v>5</v>
      </c>
      <c r="F160" s="221" t="s">
        <v>323</v>
      </c>
      <c r="H160" s="222">
        <v>2.02</v>
      </c>
      <c r="I160" s="223"/>
      <c r="L160" s="219"/>
      <c r="M160" s="224"/>
      <c r="N160" s="225"/>
      <c r="O160" s="225"/>
      <c r="P160" s="225"/>
      <c r="Q160" s="225"/>
      <c r="R160" s="225"/>
      <c r="S160" s="225"/>
      <c r="T160" s="226"/>
      <c r="AT160" s="220" t="s">
        <v>143</v>
      </c>
      <c r="AU160" s="220" t="s">
        <v>92</v>
      </c>
      <c r="AV160" s="11" t="s">
        <v>92</v>
      </c>
      <c r="AW160" s="11" t="s">
        <v>45</v>
      </c>
      <c r="AX160" s="11" t="s">
        <v>90</v>
      </c>
      <c r="AY160" s="220" t="s">
        <v>131</v>
      </c>
    </row>
    <row r="161" s="1" customFormat="1" ht="16.5" customHeight="1">
      <c r="B161" s="203"/>
      <c r="C161" s="246" t="s">
        <v>329</v>
      </c>
      <c r="D161" s="246" t="s">
        <v>279</v>
      </c>
      <c r="E161" s="247" t="s">
        <v>330</v>
      </c>
      <c r="F161" s="248" t="s">
        <v>331</v>
      </c>
      <c r="G161" s="249" t="s">
        <v>327</v>
      </c>
      <c r="H161" s="250">
        <v>1.01</v>
      </c>
      <c r="I161" s="251"/>
      <c r="J161" s="252">
        <f>ROUND(I161*H161,2)</f>
        <v>0</v>
      </c>
      <c r="K161" s="248" t="s">
        <v>5</v>
      </c>
      <c r="L161" s="253"/>
      <c r="M161" s="254" t="s">
        <v>5</v>
      </c>
      <c r="N161" s="255" t="s">
        <v>53</v>
      </c>
      <c r="O161" s="48"/>
      <c r="P161" s="213">
        <f>O161*H161</f>
        <v>0</v>
      </c>
      <c r="Q161" s="213">
        <v>0.0037100000000000002</v>
      </c>
      <c r="R161" s="213">
        <f>Q161*H161</f>
        <v>0.0037471000000000002</v>
      </c>
      <c r="S161" s="213">
        <v>0</v>
      </c>
      <c r="T161" s="214">
        <f>S161*H161</f>
        <v>0</v>
      </c>
      <c r="AR161" s="24" t="s">
        <v>172</v>
      </c>
      <c r="AT161" s="24" t="s">
        <v>279</v>
      </c>
      <c r="AU161" s="24" t="s">
        <v>92</v>
      </c>
      <c r="AY161" s="24" t="s">
        <v>131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90</v>
      </c>
      <c r="BK161" s="215">
        <f>ROUND(I161*H161,2)</f>
        <v>0</v>
      </c>
      <c r="BL161" s="24" t="s">
        <v>153</v>
      </c>
      <c r="BM161" s="24" t="s">
        <v>332</v>
      </c>
    </row>
    <row r="162" s="11" customFormat="1">
      <c r="B162" s="219"/>
      <c r="D162" s="216" t="s">
        <v>143</v>
      </c>
      <c r="E162" s="220" t="s">
        <v>5</v>
      </c>
      <c r="F162" s="221" t="s">
        <v>333</v>
      </c>
      <c r="H162" s="222">
        <v>1.01</v>
      </c>
      <c r="I162" s="223"/>
      <c r="L162" s="219"/>
      <c r="M162" s="224"/>
      <c r="N162" s="225"/>
      <c r="O162" s="225"/>
      <c r="P162" s="225"/>
      <c r="Q162" s="225"/>
      <c r="R162" s="225"/>
      <c r="S162" s="225"/>
      <c r="T162" s="226"/>
      <c r="AT162" s="220" t="s">
        <v>143</v>
      </c>
      <c r="AU162" s="220" t="s">
        <v>92</v>
      </c>
      <c r="AV162" s="11" t="s">
        <v>92</v>
      </c>
      <c r="AW162" s="11" t="s">
        <v>45</v>
      </c>
      <c r="AX162" s="11" t="s">
        <v>90</v>
      </c>
      <c r="AY162" s="220" t="s">
        <v>131</v>
      </c>
    </row>
    <row r="163" s="1" customFormat="1" ht="16.5" customHeight="1">
      <c r="B163" s="203"/>
      <c r="C163" s="246" t="s">
        <v>334</v>
      </c>
      <c r="D163" s="246" t="s">
        <v>279</v>
      </c>
      <c r="E163" s="247" t="s">
        <v>335</v>
      </c>
      <c r="F163" s="248" t="s">
        <v>336</v>
      </c>
      <c r="G163" s="249" t="s">
        <v>288</v>
      </c>
      <c r="H163" s="250">
        <v>1.01</v>
      </c>
      <c r="I163" s="251"/>
      <c r="J163" s="252">
        <f>ROUND(I163*H163,2)</f>
        <v>0</v>
      </c>
      <c r="K163" s="248" t="s">
        <v>138</v>
      </c>
      <c r="L163" s="253"/>
      <c r="M163" s="254" t="s">
        <v>5</v>
      </c>
      <c r="N163" s="255" t="s">
        <v>53</v>
      </c>
      <c r="O163" s="48"/>
      <c r="P163" s="213">
        <f>O163*H163</f>
        <v>0</v>
      </c>
      <c r="Q163" s="213">
        <v>0.0083999999999999995</v>
      </c>
      <c r="R163" s="213">
        <f>Q163*H163</f>
        <v>0.0084840000000000002</v>
      </c>
      <c r="S163" s="213">
        <v>0</v>
      </c>
      <c r="T163" s="214">
        <f>S163*H163</f>
        <v>0</v>
      </c>
      <c r="AR163" s="24" t="s">
        <v>172</v>
      </c>
      <c r="AT163" s="24" t="s">
        <v>279</v>
      </c>
      <c r="AU163" s="24" t="s">
        <v>92</v>
      </c>
      <c r="AY163" s="24" t="s">
        <v>131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90</v>
      </c>
      <c r="BK163" s="215">
        <f>ROUND(I163*H163,2)</f>
        <v>0</v>
      </c>
      <c r="BL163" s="24" t="s">
        <v>153</v>
      </c>
      <c r="BM163" s="24" t="s">
        <v>337</v>
      </c>
    </row>
    <row r="164" s="11" customFormat="1">
      <c r="B164" s="219"/>
      <c r="D164" s="216" t="s">
        <v>143</v>
      </c>
      <c r="E164" s="220" t="s">
        <v>5</v>
      </c>
      <c r="F164" s="221" t="s">
        <v>333</v>
      </c>
      <c r="H164" s="222">
        <v>1.01</v>
      </c>
      <c r="I164" s="223"/>
      <c r="L164" s="219"/>
      <c r="M164" s="224"/>
      <c r="N164" s="225"/>
      <c r="O164" s="225"/>
      <c r="P164" s="225"/>
      <c r="Q164" s="225"/>
      <c r="R164" s="225"/>
      <c r="S164" s="225"/>
      <c r="T164" s="226"/>
      <c r="AT164" s="220" t="s">
        <v>143</v>
      </c>
      <c r="AU164" s="220" t="s">
        <v>92</v>
      </c>
      <c r="AV164" s="11" t="s">
        <v>92</v>
      </c>
      <c r="AW164" s="11" t="s">
        <v>45</v>
      </c>
      <c r="AX164" s="11" t="s">
        <v>90</v>
      </c>
      <c r="AY164" s="220" t="s">
        <v>131</v>
      </c>
    </row>
    <row r="165" s="1" customFormat="1" ht="38.25" customHeight="1">
      <c r="B165" s="203"/>
      <c r="C165" s="204" t="s">
        <v>338</v>
      </c>
      <c r="D165" s="204" t="s">
        <v>134</v>
      </c>
      <c r="E165" s="205" t="s">
        <v>339</v>
      </c>
      <c r="F165" s="206" t="s">
        <v>340</v>
      </c>
      <c r="G165" s="207" t="s">
        <v>288</v>
      </c>
      <c r="H165" s="208">
        <v>2</v>
      </c>
      <c r="I165" s="209"/>
      <c r="J165" s="210">
        <f>ROUND(I165*H165,2)</f>
        <v>0</v>
      </c>
      <c r="K165" s="206" t="s">
        <v>138</v>
      </c>
      <c r="L165" s="47"/>
      <c r="M165" s="211" t="s">
        <v>5</v>
      </c>
      <c r="N165" s="212" t="s">
        <v>53</v>
      </c>
      <c r="O165" s="48"/>
      <c r="P165" s="213">
        <f>O165*H165</f>
        <v>0</v>
      </c>
      <c r="Q165" s="213">
        <v>0.0017099999999999999</v>
      </c>
      <c r="R165" s="213">
        <f>Q165*H165</f>
        <v>0.0034199999999999999</v>
      </c>
      <c r="S165" s="213">
        <v>0</v>
      </c>
      <c r="T165" s="214">
        <f>S165*H165</f>
        <v>0</v>
      </c>
      <c r="AR165" s="24" t="s">
        <v>153</v>
      </c>
      <c r="AT165" s="24" t="s">
        <v>134</v>
      </c>
      <c r="AU165" s="24" t="s">
        <v>92</v>
      </c>
      <c r="AY165" s="24" t="s">
        <v>131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90</v>
      </c>
      <c r="BK165" s="215">
        <f>ROUND(I165*H165,2)</f>
        <v>0</v>
      </c>
      <c r="BL165" s="24" t="s">
        <v>153</v>
      </c>
      <c r="BM165" s="24" t="s">
        <v>341</v>
      </c>
    </row>
    <row r="166" s="11" customFormat="1">
      <c r="B166" s="219"/>
      <c r="D166" s="216" t="s">
        <v>143</v>
      </c>
      <c r="E166" s="220" t="s">
        <v>5</v>
      </c>
      <c r="F166" s="221" t="s">
        <v>92</v>
      </c>
      <c r="H166" s="222">
        <v>2</v>
      </c>
      <c r="I166" s="223"/>
      <c r="L166" s="219"/>
      <c r="M166" s="224"/>
      <c r="N166" s="225"/>
      <c r="O166" s="225"/>
      <c r="P166" s="225"/>
      <c r="Q166" s="225"/>
      <c r="R166" s="225"/>
      <c r="S166" s="225"/>
      <c r="T166" s="226"/>
      <c r="AT166" s="220" t="s">
        <v>143</v>
      </c>
      <c r="AU166" s="220" t="s">
        <v>92</v>
      </c>
      <c r="AV166" s="11" t="s">
        <v>92</v>
      </c>
      <c r="AW166" s="11" t="s">
        <v>45</v>
      </c>
      <c r="AX166" s="11" t="s">
        <v>90</v>
      </c>
      <c r="AY166" s="220" t="s">
        <v>131</v>
      </c>
    </row>
    <row r="167" s="1" customFormat="1" ht="16.5" customHeight="1">
      <c r="B167" s="203"/>
      <c r="C167" s="246" t="s">
        <v>342</v>
      </c>
      <c r="D167" s="246" t="s">
        <v>279</v>
      </c>
      <c r="E167" s="247" t="s">
        <v>343</v>
      </c>
      <c r="F167" s="248" t="s">
        <v>344</v>
      </c>
      <c r="G167" s="249" t="s">
        <v>288</v>
      </c>
      <c r="H167" s="250">
        <v>2.02</v>
      </c>
      <c r="I167" s="251"/>
      <c r="J167" s="252">
        <f>ROUND(I167*H167,2)</f>
        <v>0</v>
      </c>
      <c r="K167" s="248" t="s">
        <v>5</v>
      </c>
      <c r="L167" s="253"/>
      <c r="M167" s="254" t="s">
        <v>5</v>
      </c>
      <c r="N167" s="255" t="s">
        <v>53</v>
      </c>
      <c r="O167" s="48"/>
      <c r="P167" s="213">
        <f>O167*H167</f>
        <v>0</v>
      </c>
      <c r="Q167" s="213">
        <v>0.010999999999999999</v>
      </c>
      <c r="R167" s="213">
        <f>Q167*H167</f>
        <v>0.02222</v>
      </c>
      <c r="S167" s="213">
        <v>0</v>
      </c>
      <c r="T167" s="214">
        <f>S167*H167</f>
        <v>0</v>
      </c>
      <c r="AR167" s="24" t="s">
        <v>172</v>
      </c>
      <c r="AT167" s="24" t="s">
        <v>279</v>
      </c>
      <c r="AU167" s="24" t="s">
        <v>92</v>
      </c>
      <c r="AY167" s="24" t="s">
        <v>131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90</v>
      </c>
      <c r="BK167" s="215">
        <f>ROUND(I167*H167,2)</f>
        <v>0</v>
      </c>
      <c r="BL167" s="24" t="s">
        <v>153</v>
      </c>
      <c r="BM167" s="24" t="s">
        <v>345</v>
      </c>
    </row>
    <row r="168" s="11" customFormat="1">
      <c r="B168" s="219"/>
      <c r="D168" s="216" t="s">
        <v>143</v>
      </c>
      <c r="E168" s="220" t="s">
        <v>5</v>
      </c>
      <c r="F168" s="221" t="s">
        <v>323</v>
      </c>
      <c r="H168" s="222">
        <v>2.02</v>
      </c>
      <c r="I168" s="223"/>
      <c r="L168" s="219"/>
      <c r="M168" s="224"/>
      <c r="N168" s="225"/>
      <c r="O168" s="225"/>
      <c r="P168" s="225"/>
      <c r="Q168" s="225"/>
      <c r="R168" s="225"/>
      <c r="S168" s="225"/>
      <c r="T168" s="226"/>
      <c r="AT168" s="220" t="s">
        <v>143</v>
      </c>
      <c r="AU168" s="220" t="s">
        <v>92</v>
      </c>
      <c r="AV168" s="11" t="s">
        <v>92</v>
      </c>
      <c r="AW168" s="11" t="s">
        <v>45</v>
      </c>
      <c r="AX168" s="11" t="s">
        <v>90</v>
      </c>
      <c r="AY168" s="220" t="s">
        <v>131</v>
      </c>
    </row>
    <row r="169" s="1" customFormat="1" ht="25.5" customHeight="1">
      <c r="B169" s="203"/>
      <c r="C169" s="204" t="s">
        <v>346</v>
      </c>
      <c r="D169" s="204" t="s">
        <v>134</v>
      </c>
      <c r="E169" s="205" t="s">
        <v>347</v>
      </c>
      <c r="F169" s="206" t="s">
        <v>348</v>
      </c>
      <c r="G169" s="207" t="s">
        <v>212</v>
      </c>
      <c r="H169" s="208">
        <v>130</v>
      </c>
      <c r="I169" s="209"/>
      <c r="J169" s="210">
        <f>ROUND(I169*H169,2)</f>
        <v>0</v>
      </c>
      <c r="K169" s="206" t="s">
        <v>138</v>
      </c>
      <c r="L169" s="47"/>
      <c r="M169" s="211" t="s">
        <v>5</v>
      </c>
      <c r="N169" s="212" t="s">
        <v>53</v>
      </c>
      <c r="O169" s="48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153</v>
      </c>
      <c r="AT169" s="24" t="s">
        <v>134</v>
      </c>
      <c r="AU169" s="24" t="s">
        <v>92</v>
      </c>
      <c r="AY169" s="24" t="s">
        <v>131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90</v>
      </c>
      <c r="BK169" s="215">
        <f>ROUND(I169*H169,2)</f>
        <v>0</v>
      </c>
      <c r="BL169" s="24" t="s">
        <v>153</v>
      </c>
      <c r="BM169" s="24" t="s">
        <v>349</v>
      </c>
    </row>
    <row r="170" s="11" customFormat="1">
      <c r="B170" s="219"/>
      <c r="D170" s="216" t="s">
        <v>143</v>
      </c>
      <c r="E170" s="220" t="s">
        <v>5</v>
      </c>
      <c r="F170" s="221" t="s">
        <v>350</v>
      </c>
      <c r="H170" s="222">
        <v>130</v>
      </c>
      <c r="I170" s="223"/>
      <c r="L170" s="219"/>
      <c r="M170" s="224"/>
      <c r="N170" s="225"/>
      <c r="O170" s="225"/>
      <c r="P170" s="225"/>
      <c r="Q170" s="225"/>
      <c r="R170" s="225"/>
      <c r="S170" s="225"/>
      <c r="T170" s="226"/>
      <c r="AT170" s="220" t="s">
        <v>143</v>
      </c>
      <c r="AU170" s="220" t="s">
        <v>92</v>
      </c>
      <c r="AV170" s="11" t="s">
        <v>92</v>
      </c>
      <c r="AW170" s="11" t="s">
        <v>45</v>
      </c>
      <c r="AX170" s="11" t="s">
        <v>90</v>
      </c>
      <c r="AY170" s="220" t="s">
        <v>131</v>
      </c>
    </row>
    <row r="171" s="1" customFormat="1" ht="16.5" customHeight="1">
      <c r="B171" s="203"/>
      <c r="C171" s="246" t="s">
        <v>351</v>
      </c>
      <c r="D171" s="246" t="s">
        <v>279</v>
      </c>
      <c r="E171" s="247" t="s">
        <v>352</v>
      </c>
      <c r="F171" s="248" t="s">
        <v>353</v>
      </c>
      <c r="G171" s="249" t="s">
        <v>212</v>
      </c>
      <c r="H171" s="250">
        <v>131.94999999999999</v>
      </c>
      <c r="I171" s="251"/>
      <c r="J171" s="252">
        <f>ROUND(I171*H171,2)</f>
        <v>0</v>
      </c>
      <c r="K171" s="248" t="s">
        <v>5</v>
      </c>
      <c r="L171" s="253"/>
      <c r="M171" s="254" t="s">
        <v>5</v>
      </c>
      <c r="N171" s="255" t="s">
        <v>53</v>
      </c>
      <c r="O171" s="48"/>
      <c r="P171" s="213">
        <f>O171*H171</f>
        <v>0</v>
      </c>
      <c r="Q171" s="213">
        <v>0.0010499999999999999</v>
      </c>
      <c r="R171" s="213">
        <f>Q171*H171</f>
        <v>0.13854749999999999</v>
      </c>
      <c r="S171" s="213">
        <v>0</v>
      </c>
      <c r="T171" s="214">
        <f>S171*H171</f>
        <v>0</v>
      </c>
      <c r="AR171" s="24" t="s">
        <v>172</v>
      </c>
      <c r="AT171" s="24" t="s">
        <v>279</v>
      </c>
      <c r="AU171" s="24" t="s">
        <v>92</v>
      </c>
      <c r="AY171" s="24" t="s">
        <v>131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90</v>
      </c>
      <c r="BK171" s="215">
        <f>ROUND(I171*H171,2)</f>
        <v>0</v>
      </c>
      <c r="BL171" s="24" t="s">
        <v>153</v>
      </c>
      <c r="BM171" s="24" t="s">
        <v>354</v>
      </c>
    </row>
    <row r="172" s="11" customFormat="1">
      <c r="B172" s="219"/>
      <c r="D172" s="216" t="s">
        <v>143</v>
      </c>
      <c r="E172" s="220" t="s">
        <v>5</v>
      </c>
      <c r="F172" s="221" t="s">
        <v>355</v>
      </c>
      <c r="H172" s="222">
        <v>131.94999999999999</v>
      </c>
      <c r="I172" s="223"/>
      <c r="L172" s="219"/>
      <c r="M172" s="224"/>
      <c r="N172" s="225"/>
      <c r="O172" s="225"/>
      <c r="P172" s="225"/>
      <c r="Q172" s="225"/>
      <c r="R172" s="225"/>
      <c r="S172" s="225"/>
      <c r="T172" s="226"/>
      <c r="AT172" s="220" t="s">
        <v>143</v>
      </c>
      <c r="AU172" s="220" t="s">
        <v>92</v>
      </c>
      <c r="AV172" s="11" t="s">
        <v>92</v>
      </c>
      <c r="AW172" s="11" t="s">
        <v>45</v>
      </c>
      <c r="AX172" s="11" t="s">
        <v>90</v>
      </c>
      <c r="AY172" s="220" t="s">
        <v>131</v>
      </c>
    </row>
    <row r="173" s="1" customFormat="1" ht="25.5" customHeight="1">
      <c r="B173" s="203"/>
      <c r="C173" s="204" t="s">
        <v>356</v>
      </c>
      <c r="D173" s="204" t="s">
        <v>134</v>
      </c>
      <c r="E173" s="205" t="s">
        <v>357</v>
      </c>
      <c r="F173" s="206" t="s">
        <v>358</v>
      </c>
      <c r="G173" s="207" t="s">
        <v>212</v>
      </c>
      <c r="H173" s="208">
        <v>197</v>
      </c>
      <c r="I173" s="209"/>
      <c r="J173" s="210">
        <f>ROUND(I173*H173,2)</f>
        <v>0</v>
      </c>
      <c r="K173" s="206" t="s">
        <v>138</v>
      </c>
      <c r="L173" s="47"/>
      <c r="M173" s="211" t="s">
        <v>5</v>
      </c>
      <c r="N173" s="212" t="s">
        <v>53</v>
      </c>
      <c r="O173" s="48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4" t="s">
        <v>153</v>
      </c>
      <c r="AT173" s="24" t="s">
        <v>134</v>
      </c>
      <c r="AU173" s="24" t="s">
        <v>92</v>
      </c>
      <c r="AY173" s="24" t="s">
        <v>131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90</v>
      </c>
      <c r="BK173" s="215">
        <f>ROUND(I173*H173,2)</f>
        <v>0</v>
      </c>
      <c r="BL173" s="24" t="s">
        <v>153</v>
      </c>
      <c r="BM173" s="24" t="s">
        <v>359</v>
      </c>
    </row>
    <row r="174" s="11" customFormat="1">
      <c r="B174" s="219"/>
      <c r="D174" s="216" t="s">
        <v>143</v>
      </c>
      <c r="E174" s="220" t="s">
        <v>5</v>
      </c>
      <c r="F174" s="221" t="s">
        <v>360</v>
      </c>
      <c r="H174" s="222">
        <v>197</v>
      </c>
      <c r="I174" s="223"/>
      <c r="L174" s="219"/>
      <c r="M174" s="224"/>
      <c r="N174" s="225"/>
      <c r="O174" s="225"/>
      <c r="P174" s="225"/>
      <c r="Q174" s="225"/>
      <c r="R174" s="225"/>
      <c r="S174" s="225"/>
      <c r="T174" s="226"/>
      <c r="AT174" s="220" t="s">
        <v>143</v>
      </c>
      <c r="AU174" s="220" t="s">
        <v>92</v>
      </c>
      <c r="AV174" s="11" t="s">
        <v>92</v>
      </c>
      <c r="AW174" s="11" t="s">
        <v>45</v>
      </c>
      <c r="AX174" s="11" t="s">
        <v>90</v>
      </c>
      <c r="AY174" s="220" t="s">
        <v>131</v>
      </c>
    </row>
    <row r="175" s="1" customFormat="1" ht="16.5" customHeight="1">
      <c r="B175" s="203"/>
      <c r="C175" s="246" t="s">
        <v>361</v>
      </c>
      <c r="D175" s="246" t="s">
        <v>279</v>
      </c>
      <c r="E175" s="247" t="s">
        <v>362</v>
      </c>
      <c r="F175" s="248" t="s">
        <v>363</v>
      </c>
      <c r="G175" s="249" t="s">
        <v>212</v>
      </c>
      <c r="H175" s="250">
        <v>199.95500000000001</v>
      </c>
      <c r="I175" s="251"/>
      <c r="J175" s="252">
        <f>ROUND(I175*H175,2)</f>
        <v>0</v>
      </c>
      <c r="K175" s="248" t="s">
        <v>138</v>
      </c>
      <c r="L175" s="253"/>
      <c r="M175" s="254" t="s">
        <v>5</v>
      </c>
      <c r="N175" s="255" t="s">
        <v>53</v>
      </c>
      <c r="O175" s="48"/>
      <c r="P175" s="213">
        <f>O175*H175</f>
        <v>0</v>
      </c>
      <c r="Q175" s="213">
        <v>0.00147</v>
      </c>
      <c r="R175" s="213">
        <f>Q175*H175</f>
        <v>0.29393385</v>
      </c>
      <c r="S175" s="213">
        <v>0</v>
      </c>
      <c r="T175" s="214">
        <f>S175*H175</f>
        <v>0</v>
      </c>
      <c r="AR175" s="24" t="s">
        <v>172</v>
      </c>
      <c r="AT175" s="24" t="s">
        <v>279</v>
      </c>
      <c r="AU175" s="24" t="s">
        <v>92</v>
      </c>
      <c r="AY175" s="24" t="s">
        <v>131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90</v>
      </c>
      <c r="BK175" s="215">
        <f>ROUND(I175*H175,2)</f>
        <v>0</v>
      </c>
      <c r="BL175" s="24" t="s">
        <v>153</v>
      </c>
      <c r="BM175" s="24" t="s">
        <v>364</v>
      </c>
    </row>
    <row r="176" s="11" customFormat="1">
      <c r="B176" s="219"/>
      <c r="D176" s="216" t="s">
        <v>143</v>
      </c>
      <c r="E176" s="220" t="s">
        <v>5</v>
      </c>
      <c r="F176" s="221" t="s">
        <v>365</v>
      </c>
      <c r="H176" s="222">
        <v>199.95500000000001</v>
      </c>
      <c r="I176" s="223"/>
      <c r="L176" s="219"/>
      <c r="M176" s="224"/>
      <c r="N176" s="225"/>
      <c r="O176" s="225"/>
      <c r="P176" s="225"/>
      <c r="Q176" s="225"/>
      <c r="R176" s="225"/>
      <c r="S176" s="225"/>
      <c r="T176" s="226"/>
      <c r="AT176" s="220" t="s">
        <v>143</v>
      </c>
      <c r="AU176" s="220" t="s">
        <v>92</v>
      </c>
      <c r="AV176" s="11" t="s">
        <v>92</v>
      </c>
      <c r="AW176" s="11" t="s">
        <v>45</v>
      </c>
      <c r="AX176" s="11" t="s">
        <v>90</v>
      </c>
      <c r="AY176" s="220" t="s">
        <v>131</v>
      </c>
    </row>
    <row r="177" s="1" customFormat="1" ht="25.5" customHeight="1">
      <c r="B177" s="203"/>
      <c r="C177" s="204" t="s">
        <v>366</v>
      </c>
      <c r="D177" s="204" t="s">
        <v>134</v>
      </c>
      <c r="E177" s="205" t="s">
        <v>367</v>
      </c>
      <c r="F177" s="206" t="s">
        <v>368</v>
      </c>
      <c r="G177" s="207" t="s">
        <v>288</v>
      </c>
      <c r="H177" s="208">
        <v>2</v>
      </c>
      <c r="I177" s="209"/>
      <c r="J177" s="210">
        <f>ROUND(I177*H177,2)</f>
        <v>0</v>
      </c>
      <c r="K177" s="206" t="s">
        <v>138</v>
      </c>
      <c r="L177" s="47"/>
      <c r="M177" s="211" t="s">
        <v>5</v>
      </c>
      <c r="N177" s="212" t="s">
        <v>53</v>
      </c>
      <c r="O177" s="48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4" t="s">
        <v>153</v>
      </c>
      <c r="AT177" s="24" t="s">
        <v>134</v>
      </c>
      <c r="AU177" s="24" t="s">
        <v>92</v>
      </c>
      <c r="AY177" s="24" t="s">
        <v>131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90</v>
      </c>
      <c r="BK177" s="215">
        <f>ROUND(I177*H177,2)</f>
        <v>0</v>
      </c>
      <c r="BL177" s="24" t="s">
        <v>153</v>
      </c>
      <c r="BM177" s="24" t="s">
        <v>369</v>
      </c>
    </row>
    <row r="178" s="11" customFormat="1">
      <c r="B178" s="219"/>
      <c r="D178" s="216" t="s">
        <v>143</v>
      </c>
      <c r="E178" s="220" t="s">
        <v>5</v>
      </c>
      <c r="F178" s="221" t="s">
        <v>92</v>
      </c>
      <c r="H178" s="222">
        <v>2</v>
      </c>
      <c r="I178" s="223"/>
      <c r="L178" s="219"/>
      <c r="M178" s="224"/>
      <c r="N178" s="225"/>
      <c r="O178" s="225"/>
      <c r="P178" s="225"/>
      <c r="Q178" s="225"/>
      <c r="R178" s="225"/>
      <c r="S178" s="225"/>
      <c r="T178" s="226"/>
      <c r="AT178" s="220" t="s">
        <v>143</v>
      </c>
      <c r="AU178" s="220" t="s">
        <v>92</v>
      </c>
      <c r="AV178" s="11" t="s">
        <v>92</v>
      </c>
      <c r="AW178" s="11" t="s">
        <v>45</v>
      </c>
      <c r="AX178" s="11" t="s">
        <v>90</v>
      </c>
      <c r="AY178" s="220" t="s">
        <v>131</v>
      </c>
    </row>
    <row r="179" s="1" customFormat="1" ht="16.5" customHeight="1">
      <c r="B179" s="203"/>
      <c r="C179" s="246" t="s">
        <v>370</v>
      </c>
      <c r="D179" s="246" t="s">
        <v>279</v>
      </c>
      <c r="E179" s="247" t="s">
        <v>371</v>
      </c>
      <c r="F179" s="248" t="s">
        <v>372</v>
      </c>
      <c r="G179" s="249" t="s">
        <v>288</v>
      </c>
      <c r="H179" s="250">
        <v>2.0299999999999998</v>
      </c>
      <c r="I179" s="251"/>
      <c r="J179" s="252">
        <f>ROUND(I179*H179,2)</f>
        <v>0</v>
      </c>
      <c r="K179" s="248" t="s">
        <v>138</v>
      </c>
      <c r="L179" s="253"/>
      <c r="M179" s="254" t="s">
        <v>5</v>
      </c>
      <c r="N179" s="255" t="s">
        <v>53</v>
      </c>
      <c r="O179" s="48"/>
      <c r="P179" s="213">
        <f>O179*H179</f>
        <v>0</v>
      </c>
      <c r="Q179" s="213">
        <v>0.00017000000000000001</v>
      </c>
      <c r="R179" s="213">
        <f>Q179*H179</f>
        <v>0.00034509999999999999</v>
      </c>
      <c r="S179" s="213">
        <v>0</v>
      </c>
      <c r="T179" s="214">
        <f>S179*H179</f>
        <v>0</v>
      </c>
      <c r="AR179" s="24" t="s">
        <v>172</v>
      </c>
      <c r="AT179" s="24" t="s">
        <v>279</v>
      </c>
      <c r="AU179" s="24" t="s">
        <v>92</v>
      </c>
      <c r="AY179" s="24" t="s">
        <v>131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90</v>
      </c>
      <c r="BK179" s="215">
        <f>ROUND(I179*H179,2)</f>
        <v>0</v>
      </c>
      <c r="BL179" s="24" t="s">
        <v>153</v>
      </c>
      <c r="BM179" s="24" t="s">
        <v>373</v>
      </c>
    </row>
    <row r="180" s="11" customFormat="1">
      <c r="B180" s="219"/>
      <c r="D180" s="216" t="s">
        <v>143</v>
      </c>
      <c r="E180" s="220" t="s">
        <v>5</v>
      </c>
      <c r="F180" s="221" t="s">
        <v>374</v>
      </c>
      <c r="H180" s="222">
        <v>2.0299999999999998</v>
      </c>
      <c r="I180" s="223"/>
      <c r="L180" s="219"/>
      <c r="M180" s="224"/>
      <c r="N180" s="225"/>
      <c r="O180" s="225"/>
      <c r="P180" s="225"/>
      <c r="Q180" s="225"/>
      <c r="R180" s="225"/>
      <c r="S180" s="225"/>
      <c r="T180" s="226"/>
      <c r="AT180" s="220" t="s">
        <v>143</v>
      </c>
      <c r="AU180" s="220" t="s">
        <v>92</v>
      </c>
      <c r="AV180" s="11" t="s">
        <v>92</v>
      </c>
      <c r="AW180" s="11" t="s">
        <v>45</v>
      </c>
      <c r="AX180" s="11" t="s">
        <v>90</v>
      </c>
      <c r="AY180" s="220" t="s">
        <v>131</v>
      </c>
    </row>
    <row r="181" s="1" customFormat="1" ht="16.5" customHeight="1">
      <c r="B181" s="203"/>
      <c r="C181" s="246" t="s">
        <v>375</v>
      </c>
      <c r="D181" s="246" t="s">
        <v>279</v>
      </c>
      <c r="E181" s="247" t="s">
        <v>376</v>
      </c>
      <c r="F181" s="248" t="s">
        <v>377</v>
      </c>
      <c r="G181" s="249" t="s">
        <v>288</v>
      </c>
      <c r="H181" s="250">
        <v>1.0149999999999999</v>
      </c>
      <c r="I181" s="251"/>
      <c r="J181" s="252">
        <f>ROUND(I181*H181,2)</f>
        <v>0</v>
      </c>
      <c r="K181" s="248" t="s">
        <v>5</v>
      </c>
      <c r="L181" s="253"/>
      <c r="M181" s="254" t="s">
        <v>5</v>
      </c>
      <c r="N181" s="255" t="s">
        <v>53</v>
      </c>
      <c r="O181" s="48"/>
      <c r="P181" s="213">
        <f>O181*H181</f>
        <v>0</v>
      </c>
      <c r="Q181" s="213">
        <v>0.00036000000000000002</v>
      </c>
      <c r="R181" s="213">
        <f>Q181*H181</f>
        <v>0.00036539999999999999</v>
      </c>
      <c r="S181" s="213">
        <v>0</v>
      </c>
      <c r="T181" s="214">
        <f>S181*H181</f>
        <v>0</v>
      </c>
      <c r="AR181" s="24" t="s">
        <v>172</v>
      </c>
      <c r="AT181" s="24" t="s">
        <v>279</v>
      </c>
      <c r="AU181" s="24" t="s">
        <v>92</v>
      </c>
      <c r="AY181" s="24" t="s">
        <v>131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90</v>
      </c>
      <c r="BK181" s="215">
        <f>ROUND(I181*H181,2)</f>
        <v>0</v>
      </c>
      <c r="BL181" s="24" t="s">
        <v>153</v>
      </c>
      <c r="BM181" s="24" t="s">
        <v>378</v>
      </c>
    </row>
    <row r="182" s="11" customFormat="1">
      <c r="B182" s="219"/>
      <c r="D182" s="216" t="s">
        <v>143</v>
      </c>
      <c r="E182" s="220" t="s">
        <v>5</v>
      </c>
      <c r="F182" s="221" t="s">
        <v>379</v>
      </c>
      <c r="H182" s="222">
        <v>1.0149999999999999</v>
      </c>
      <c r="I182" s="223"/>
      <c r="L182" s="219"/>
      <c r="M182" s="224"/>
      <c r="N182" s="225"/>
      <c r="O182" s="225"/>
      <c r="P182" s="225"/>
      <c r="Q182" s="225"/>
      <c r="R182" s="225"/>
      <c r="S182" s="225"/>
      <c r="T182" s="226"/>
      <c r="AT182" s="220" t="s">
        <v>143</v>
      </c>
      <c r="AU182" s="220" t="s">
        <v>92</v>
      </c>
      <c r="AV182" s="11" t="s">
        <v>92</v>
      </c>
      <c r="AW182" s="11" t="s">
        <v>45</v>
      </c>
      <c r="AX182" s="11" t="s">
        <v>90</v>
      </c>
      <c r="AY182" s="220" t="s">
        <v>131</v>
      </c>
    </row>
    <row r="183" s="1" customFormat="1" ht="25.5" customHeight="1">
      <c r="B183" s="203"/>
      <c r="C183" s="204" t="s">
        <v>380</v>
      </c>
      <c r="D183" s="204" t="s">
        <v>134</v>
      </c>
      <c r="E183" s="205" t="s">
        <v>381</v>
      </c>
      <c r="F183" s="206" t="s">
        <v>382</v>
      </c>
      <c r="G183" s="207" t="s">
        <v>288</v>
      </c>
      <c r="H183" s="208">
        <v>1</v>
      </c>
      <c r="I183" s="209"/>
      <c r="J183" s="210">
        <f>ROUND(I183*H183,2)</f>
        <v>0</v>
      </c>
      <c r="K183" s="206" t="s">
        <v>138</v>
      </c>
      <c r="L183" s="47"/>
      <c r="M183" s="211" t="s">
        <v>5</v>
      </c>
      <c r="N183" s="212" t="s">
        <v>53</v>
      </c>
      <c r="O183" s="48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4" t="s">
        <v>153</v>
      </c>
      <c r="AT183" s="24" t="s">
        <v>134</v>
      </c>
      <c r="AU183" s="24" t="s">
        <v>92</v>
      </c>
      <c r="AY183" s="24" t="s">
        <v>131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90</v>
      </c>
      <c r="BK183" s="215">
        <f>ROUND(I183*H183,2)</f>
        <v>0</v>
      </c>
      <c r="BL183" s="24" t="s">
        <v>153</v>
      </c>
      <c r="BM183" s="24" t="s">
        <v>383</v>
      </c>
    </row>
    <row r="184" s="11" customFormat="1">
      <c r="B184" s="219"/>
      <c r="D184" s="216" t="s">
        <v>143</v>
      </c>
      <c r="E184" s="220" t="s">
        <v>5</v>
      </c>
      <c r="F184" s="221" t="s">
        <v>90</v>
      </c>
      <c r="H184" s="222">
        <v>1</v>
      </c>
      <c r="I184" s="223"/>
      <c r="L184" s="219"/>
      <c r="M184" s="224"/>
      <c r="N184" s="225"/>
      <c r="O184" s="225"/>
      <c r="P184" s="225"/>
      <c r="Q184" s="225"/>
      <c r="R184" s="225"/>
      <c r="S184" s="225"/>
      <c r="T184" s="226"/>
      <c r="AT184" s="220" t="s">
        <v>143</v>
      </c>
      <c r="AU184" s="220" t="s">
        <v>92</v>
      </c>
      <c r="AV184" s="11" t="s">
        <v>92</v>
      </c>
      <c r="AW184" s="11" t="s">
        <v>45</v>
      </c>
      <c r="AX184" s="11" t="s">
        <v>90</v>
      </c>
      <c r="AY184" s="220" t="s">
        <v>131</v>
      </c>
    </row>
    <row r="185" s="1" customFormat="1" ht="16.5" customHeight="1">
      <c r="B185" s="203"/>
      <c r="C185" s="246" t="s">
        <v>384</v>
      </c>
      <c r="D185" s="246" t="s">
        <v>279</v>
      </c>
      <c r="E185" s="247" t="s">
        <v>385</v>
      </c>
      <c r="F185" s="248" t="s">
        <v>386</v>
      </c>
      <c r="G185" s="249" t="s">
        <v>288</v>
      </c>
      <c r="H185" s="250">
        <v>1.0149999999999999</v>
      </c>
      <c r="I185" s="251"/>
      <c r="J185" s="252">
        <f>ROUND(I185*H185,2)</f>
        <v>0</v>
      </c>
      <c r="K185" s="248" t="s">
        <v>5</v>
      </c>
      <c r="L185" s="253"/>
      <c r="M185" s="254" t="s">
        <v>5</v>
      </c>
      <c r="N185" s="255" t="s">
        <v>53</v>
      </c>
      <c r="O185" s="48"/>
      <c r="P185" s="213">
        <f>O185*H185</f>
        <v>0</v>
      </c>
      <c r="Q185" s="213">
        <v>0.00025999999999999998</v>
      </c>
      <c r="R185" s="213">
        <f>Q185*H185</f>
        <v>0.00026389999999999996</v>
      </c>
      <c r="S185" s="213">
        <v>0</v>
      </c>
      <c r="T185" s="214">
        <f>S185*H185</f>
        <v>0</v>
      </c>
      <c r="AR185" s="24" t="s">
        <v>172</v>
      </c>
      <c r="AT185" s="24" t="s">
        <v>279</v>
      </c>
      <c r="AU185" s="24" t="s">
        <v>92</v>
      </c>
      <c r="AY185" s="24" t="s">
        <v>131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90</v>
      </c>
      <c r="BK185" s="215">
        <f>ROUND(I185*H185,2)</f>
        <v>0</v>
      </c>
      <c r="BL185" s="24" t="s">
        <v>153</v>
      </c>
      <c r="BM185" s="24" t="s">
        <v>387</v>
      </c>
    </row>
    <row r="186" s="11" customFormat="1">
      <c r="B186" s="219"/>
      <c r="D186" s="216" t="s">
        <v>143</v>
      </c>
      <c r="E186" s="220" t="s">
        <v>5</v>
      </c>
      <c r="F186" s="221" t="s">
        <v>379</v>
      </c>
      <c r="H186" s="222">
        <v>1.0149999999999999</v>
      </c>
      <c r="I186" s="223"/>
      <c r="L186" s="219"/>
      <c r="M186" s="224"/>
      <c r="N186" s="225"/>
      <c r="O186" s="225"/>
      <c r="P186" s="225"/>
      <c r="Q186" s="225"/>
      <c r="R186" s="225"/>
      <c r="S186" s="225"/>
      <c r="T186" s="226"/>
      <c r="AT186" s="220" t="s">
        <v>143</v>
      </c>
      <c r="AU186" s="220" t="s">
        <v>92</v>
      </c>
      <c r="AV186" s="11" t="s">
        <v>92</v>
      </c>
      <c r="AW186" s="11" t="s">
        <v>45</v>
      </c>
      <c r="AX186" s="11" t="s">
        <v>90</v>
      </c>
      <c r="AY186" s="220" t="s">
        <v>131</v>
      </c>
    </row>
    <row r="187" s="1" customFormat="1" ht="38.25" customHeight="1">
      <c r="B187" s="203"/>
      <c r="C187" s="204" t="s">
        <v>388</v>
      </c>
      <c r="D187" s="204" t="s">
        <v>134</v>
      </c>
      <c r="E187" s="205" t="s">
        <v>389</v>
      </c>
      <c r="F187" s="206" t="s">
        <v>390</v>
      </c>
      <c r="G187" s="207" t="s">
        <v>288</v>
      </c>
      <c r="H187" s="208">
        <v>1</v>
      </c>
      <c r="I187" s="209"/>
      <c r="J187" s="210">
        <f>ROUND(I187*H187,2)</f>
        <v>0</v>
      </c>
      <c r="K187" s="206" t="s">
        <v>138</v>
      </c>
      <c r="L187" s="47"/>
      <c r="M187" s="211" t="s">
        <v>5</v>
      </c>
      <c r="N187" s="212" t="s">
        <v>53</v>
      </c>
      <c r="O187" s="48"/>
      <c r="P187" s="213">
        <f>O187*H187</f>
        <v>0</v>
      </c>
      <c r="Q187" s="213">
        <v>0.00072000000000000005</v>
      </c>
      <c r="R187" s="213">
        <f>Q187*H187</f>
        <v>0.00072000000000000005</v>
      </c>
      <c r="S187" s="213">
        <v>0</v>
      </c>
      <c r="T187" s="214">
        <f>S187*H187</f>
        <v>0</v>
      </c>
      <c r="AR187" s="24" t="s">
        <v>153</v>
      </c>
      <c r="AT187" s="24" t="s">
        <v>134</v>
      </c>
      <c r="AU187" s="24" t="s">
        <v>92</v>
      </c>
      <c r="AY187" s="24" t="s">
        <v>131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90</v>
      </c>
      <c r="BK187" s="215">
        <f>ROUND(I187*H187,2)</f>
        <v>0</v>
      </c>
      <c r="BL187" s="24" t="s">
        <v>153</v>
      </c>
      <c r="BM187" s="24" t="s">
        <v>391</v>
      </c>
    </row>
    <row r="188" s="11" customFormat="1">
      <c r="B188" s="219"/>
      <c r="D188" s="216" t="s">
        <v>143</v>
      </c>
      <c r="E188" s="220" t="s">
        <v>5</v>
      </c>
      <c r="F188" s="221" t="s">
        <v>90</v>
      </c>
      <c r="H188" s="222">
        <v>1</v>
      </c>
      <c r="I188" s="223"/>
      <c r="L188" s="219"/>
      <c r="M188" s="224"/>
      <c r="N188" s="225"/>
      <c r="O188" s="225"/>
      <c r="P188" s="225"/>
      <c r="Q188" s="225"/>
      <c r="R188" s="225"/>
      <c r="S188" s="225"/>
      <c r="T188" s="226"/>
      <c r="AT188" s="220" t="s">
        <v>143</v>
      </c>
      <c r="AU188" s="220" t="s">
        <v>92</v>
      </c>
      <c r="AV188" s="11" t="s">
        <v>92</v>
      </c>
      <c r="AW188" s="11" t="s">
        <v>45</v>
      </c>
      <c r="AX188" s="11" t="s">
        <v>90</v>
      </c>
      <c r="AY188" s="220" t="s">
        <v>131</v>
      </c>
    </row>
    <row r="189" s="1" customFormat="1" ht="16.5" customHeight="1">
      <c r="B189" s="203"/>
      <c r="C189" s="246" t="s">
        <v>392</v>
      </c>
      <c r="D189" s="246" t="s">
        <v>279</v>
      </c>
      <c r="E189" s="247" t="s">
        <v>393</v>
      </c>
      <c r="F189" s="248" t="s">
        <v>394</v>
      </c>
      <c r="G189" s="249" t="s">
        <v>288</v>
      </c>
      <c r="H189" s="250">
        <v>1.01</v>
      </c>
      <c r="I189" s="251"/>
      <c r="J189" s="252">
        <f>ROUND(I189*H189,2)</f>
        <v>0</v>
      </c>
      <c r="K189" s="248" t="s">
        <v>138</v>
      </c>
      <c r="L189" s="253"/>
      <c r="M189" s="254" t="s">
        <v>5</v>
      </c>
      <c r="N189" s="255" t="s">
        <v>53</v>
      </c>
      <c r="O189" s="48"/>
      <c r="P189" s="213">
        <f>O189*H189</f>
        <v>0</v>
      </c>
      <c r="Q189" s="213">
        <v>0.010970000000000001</v>
      </c>
      <c r="R189" s="213">
        <f>Q189*H189</f>
        <v>0.011079700000000001</v>
      </c>
      <c r="S189" s="213">
        <v>0</v>
      </c>
      <c r="T189" s="214">
        <f>S189*H189</f>
        <v>0</v>
      </c>
      <c r="AR189" s="24" t="s">
        <v>172</v>
      </c>
      <c r="AT189" s="24" t="s">
        <v>279</v>
      </c>
      <c r="AU189" s="24" t="s">
        <v>92</v>
      </c>
      <c r="AY189" s="24" t="s">
        <v>131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90</v>
      </c>
      <c r="BK189" s="215">
        <f>ROUND(I189*H189,2)</f>
        <v>0</v>
      </c>
      <c r="BL189" s="24" t="s">
        <v>153</v>
      </c>
      <c r="BM189" s="24" t="s">
        <v>395</v>
      </c>
    </row>
    <row r="190" s="11" customFormat="1">
      <c r="B190" s="219"/>
      <c r="D190" s="216" t="s">
        <v>143</v>
      </c>
      <c r="E190" s="220" t="s">
        <v>5</v>
      </c>
      <c r="F190" s="221" t="s">
        <v>333</v>
      </c>
      <c r="H190" s="222">
        <v>1.01</v>
      </c>
      <c r="I190" s="223"/>
      <c r="L190" s="219"/>
      <c r="M190" s="224"/>
      <c r="N190" s="225"/>
      <c r="O190" s="225"/>
      <c r="P190" s="225"/>
      <c r="Q190" s="225"/>
      <c r="R190" s="225"/>
      <c r="S190" s="225"/>
      <c r="T190" s="226"/>
      <c r="AT190" s="220" t="s">
        <v>143</v>
      </c>
      <c r="AU190" s="220" t="s">
        <v>92</v>
      </c>
      <c r="AV190" s="11" t="s">
        <v>92</v>
      </c>
      <c r="AW190" s="11" t="s">
        <v>45</v>
      </c>
      <c r="AX190" s="11" t="s">
        <v>90</v>
      </c>
      <c r="AY190" s="220" t="s">
        <v>131</v>
      </c>
    </row>
    <row r="191" s="1" customFormat="1" ht="16.5" customHeight="1">
      <c r="B191" s="203"/>
      <c r="C191" s="246" t="s">
        <v>105</v>
      </c>
      <c r="D191" s="246" t="s">
        <v>279</v>
      </c>
      <c r="E191" s="247" t="s">
        <v>396</v>
      </c>
      <c r="F191" s="248" t="s">
        <v>397</v>
      </c>
      <c r="G191" s="249" t="s">
        <v>327</v>
      </c>
      <c r="H191" s="250">
        <v>1.01</v>
      </c>
      <c r="I191" s="251"/>
      <c r="J191" s="252">
        <f>ROUND(I191*H191,2)</f>
        <v>0</v>
      </c>
      <c r="K191" s="248" t="s">
        <v>5</v>
      </c>
      <c r="L191" s="253"/>
      <c r="M191" s="254" t="s">
        <v>5</v>
      </c>
      <c r="N191" s="255" t="s">
        <v>53</v>
      </c>
      <c r="O191" s="48"/>
      <c r="P191" s="213">
        <f>O191*H191</f>
        <v>0</v>
      </c>
      <c r="Q191" s="213">
        <v>0.0073000000000000001</v>
      </c>
      <c r="R191" s="213">
        <f>Q191*H191</f>
        <v>0.0073730000000000002</v>
      </c>
      <c r="S191" s="213">
        <v>0</v>
      </c>
      <c r="T191" s="214">
        <f>S191*H191</f>
        <v>0</v>
      </c>
      <c r="AR191" s="24" t="s">
        <v>172</v>
      </c>
      <c r="AT191" s="24" t="s">
        <v>279</v>
      </c>
      <c r="AU191" s="24" t="s">
        <v>92</v>
      </c>
      <c r="AY191" s="24" t="s">
        <v>131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90</v>
      </c>
      <c r="BK191" s="215">
        <f>ROUND(I191*H191,2)</f>
        <v>0</v>
      </c>
      <c r="BL191" s="24" t="s">
        <v>153</v>
      </c>
      <c r="BM191" s="24" t="s">
        <v>398</v>
      </c>
    </row>
    <row r="192" s="11" customFormat="1">
      <c r="B192" s="219"/>
      <c r="D192" s="216" t="s">
        <v>143</v>
      </c>
      <c r="E192" s="220" t="s">
        <v>5</v>
      </c>
      <c r="F192" s="221" t="s">
        <v>333</v>
      </c>
      <c r="H192" s="222">
        <v>1.01</v>
      </c>
      <c r="I192" s="223"/>
      <c r="L192" s="219"/>
      <c r="M192" s="224"/>
      <c r="N192" s="225"/>
      <c r="O192" s="225"/>
      <c r="P192" s="225"/>
      <c r="Q192" s="225"/>
      <c r="R192" s="225"/>
      <c r="S192" s="225"/>
      <c r="T192" s="226"/>
      <c r="AT192" s="220" t="s">
        <v>143</v>
      </c>
      <c r="AU192" s="220" t="s">
        <v>92</v>
      </c>
      <c r="AV192" s="11" t="s">
        <v>92</v>
      </c>
      <c r="AW192" s="11" t="s">
        <v>45</v>
      </c>
      <c r="AX192" s="11" t="s">
        <v>90</v>
      </c>
      <c r="AY192" s="220" t="s">
        <v>131</v>
      </c>
    </row>
    <row r="193" s="1" customFormat="1" ht="38.25" customHeight="1">
      <c r="B193" s="203"/>
      <c r="C193" s="204" t="s">
        <v>399</v>
      </c>
      <c r="D193" s="204" t="s">
        <v>134</v>
      </c>
      <c r="E193" s="205" t="s">
        <v>400</v>
      </c>
      <c r="F193" s="206" t="s">
        <v>401</v>
      </c>
      <c r="G193" s="207" t="s">
        <v>288</v>
      </c>
      <c r="H193" s="208">
        <v>2</v>
      </c>
      <c r="I193" s="209"/>
      <c r="J193" s="210">
        <f>ROUND(I193*H193,2)</f>
        <v>0</v>
      </c>
      <c r="K193" s="206" t="s">
        <v>138</v>
      </c>
      <c r="L193" s="47"/>
      <c r="M193" s="211" t="s">
        <v>5</v>
      </c>
      <c r="N193" s="212" t="s">
        <v>53</v>
      </c>
      <c r="O193" s="48"/>
      <c r="P193" s="213">
        <f>O193*H193</f>
        <v>0</v>
      </c>
      <c r="Q193" s="213">
        <v>0.0016199999999999999</v>
      </c>
      <c r="R193" s="213">
        <f>Q193*H193</f>
        <v>0.0032399999999999998</v>
      </c>
      <c r="S193" s="213">
        <v>0</v>
      </c>
      <c r="T193" s="214">
        <f>S193*H193</f>
        <v>0</v>
      </c>
      <c r="AR193" s="24" t="s">
        <v>153</v>
      </c>
      <c r="AT193" s="24" t="s">
        <v>134</v>
      </c>
      <c r="AU193" s="24" t="s">
        <v>92</v>
      </c>
      <c r="AY193" s="24" t="s">
        <v>131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90</v>
      </c>
      <c r="BK193" s="215">
        <f>ROUND(I193*H193,2)</f>
        <v>0</v>
      </c>
      <c r="BL193" s="24" t="s">
        <v>153</v>
      </c>
      <c r="BM193" s="24" t="s">
        <v>402</v>
      </c>
    </row>
    <row r="194" s="11" customFormat="1">
      <c r="B194" s="219"/>
      <c r="D194" s="216" t="s">
        <v>143</v>
      </c>
      <c r="E194" s="220" t="s">
        <v>5</v>
      </c>
      <c r="F194" s="221" t="s">
        <v>92</v>
      </c>
      <c r="H194" s="222">
        <v>2</v>
      </c>
      <c r="I194" s="223"/>
      <c r="L194" s="219"/>
      <c r="M194" s="224"/>
      <c r="N194" s="225"/>
      <c r="O194" s="225"/>
      <c r="P194" s="225"/>
      <c r="Q194" s="225"/>
      <c r="R194" s="225"/>
      <c r="S194" s="225"/>
      <c r="T194" s="226"/>
      <c r="AT194" s="220" t="s">
        <v>143</v>
      </c>
      <c r="AU194" s="220" t="s">
        <v>92</v>
      </c>
      <c r="AV194" s="11" t="s">
        <v>92</v>
      </c>
      <c r="AW194" s="11" t="s">
        <v>45</v>
      </c>
      <c r="AX194" s="11" t="s">
        <v>90</v>
      </c>
      <c r="AY194" s="220" t="s">
        <v>131</v>
      </c>
    </row>
    <row r="195" s="1" customFormat="1" ht="16.5" customHeight="1">
      <c r="B195" s="203"/>
      <c r="C195" s="246" t="s">
        <v>403</v>
      </c>
      <c r="D195" s="246" t="s">
        <v>279</v>
      </c>
      <c r="E195" s="247" t="s">
        <v>404</v>
      </c>
      <c r="F195" s="248" t="s">
        <v>405</v>
      </c>
      <c r="G195" s="249" t="s">
        <v>288</v>
      </c>
      <c r="H195" s="250">
        <v>2.02</v>
      </c>
      <c r="I195" s="251"/>
      <c r="J195" s="252">
        <f>ROUND(I195*H195,2)</f>
        <v>0</v>
      </c>
      <c r="K195" s="248" t="s">
        <v>138</v>
      </c>
      <c r="L195" s="253"/>
      <c r="M195" s="254" t="s">
        <v>5</v>
      </c>
      <c r="N195" s="255" t="s">
        <v>53</v>
      </c>
      <c r="O195" s="48"/>
      <c r="P195" s="213">
        <f>O195*H195</f>
        <v>0</v>
      </c>
      <c r="Q195" s="213">
        <v>0.01847</v>
      </c>
      <c r="R195" s="213">
        <f>Q195*H195</f>
        <v>0.0373094</v>
      </c>
      <c r="S195" s="213">
        <v>0</v>
      </c>
      <c r="T195" s="214">
        <f>S195*H195</f>
        <v>0</v>
      </c>
      <c r="AR195" s="24" t="s">
        <v>172</v>
      </c>
      <c r="AT195" s="24" t="s">
        <v>279</v>
      </c>
      <c r="AU195" s="24" t="s">
        <v>92</v>
      </c>
      <c r="AY195" s="24" t="s">
        <v>131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90</v>
      </c>
      <c r="BK195" s="215">
        <f>ROUND(I195*H195,2)</f>
        <v>0</v>
      </c>
      <c r="BL195" s="24" t="s">
        <v>153</v>
      </c>
      <c r="BM195" s="24" t="s">
        <v>406</v>
      </c>
    </row>
    <row r="196" s="11" customFormat="1">
      <c r="B196" s="219"/>
      <c r="D196" s="216" t="s">
        <v>143</v>
      </c>
      <c r="E196" s="220" t="s">
        <v>5</v>
      </c>
      <c r="F196" s="221" t="s">
        <v>323</v>
      </c>
      <c r="H196" s="222">
        <v>2.02</v>
      </c>
      <c r="I196" s="223"/>
      <c r="L196" s="219"/>
      <c r="M196" s="224"/>
      <c r="N196" s="225"/>
      <c r="O196" s="225"/>
      <c r="P196" s="225"/>
      <c r="Q196" s="225"/>
      <c r="R196" s="225"/>
      <c r="S196" s="225"/>
      <c r="T196" s="226"/>
      <c r="AT196" s="220" t="s">
        <v>143</v>
      </c>
      <c r="AU196" s="220" t="s">
        <v>92</v>
      </c>
      <c r="AV196" s="11" t="s">
        <v>92</v>
      </c>
      <c r="AW196" s="11" t="s">
        <v>45</v>
      </c>
      <c r="AX196" s="11" t="s">
        <v>90</v>
      </c>
      <c r="AY196" s="220" t="s">
        <v>131</v>
      </c>
    </row>
    <row r="197" s="1" customFormat="1" ht="16.5" customHeight="1">
      <c r="B197" s="203"/>
      <c r="C197" s="246" t="s">
        <v>407</v>
      </c>
      <c r="D197" s="246" t="s">
        <v>279</v>
      </c>
      <c r="E197" s="247" t="s">
        <v>408</v>
      </c>
      <c r="F197" s="248" t="s">
        <v>409</v>
      </c>
      <c r="G197" s="249" t="s">
        <v>327</v>
      </c>
      <c r="H197" s="250">
        <v>2.02</v>
      </c>
      <c r="I197" s="251"/>
      <c r="J197" s="252">
        <f>ROUND(I197*H197,2)</f>
        <v>0</v>
      </c>
      <c r="K197" s="248" t="s">
        <v>5</v>
      </c>
      <c r="L197" s="253"/>
      <c r="M197" s="254" t="s">
        <v>5</v>
      </c>
      <c r="N197" s="255" t="s">
        <v>53</v>
      </c>
      <c r="O197" s="48"/>
      <c r="P197" s="213">
        <f>O197*H197</f>
        <v>0</v>
      </c>
      <c r="Q197" s="213">
        <v>0.0065399999999999998</v>
      </c>
      <c r="R197" s="213">
        <f>Q197*H197</f>
        <v>0.0132108</v>
      </c>
      <c r="S197" s="213">
        <v>0</v>
      </c>
      <c r="T197" s="214">
        <f>S197*H197</f>
        <v>0</v>
      </c>
      <c r="AR197" s="24" t="s">
        <v>172</v>
      </c>
      <c r="AT197" s="24" t="s">
        <v>279</v>
      </c>
      <c r="AU197" s="24" t="s">
        <v>92</v>
      </c>
      <c r="AY197" s="24" t="s">
        <v>131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90</v>
      </c>
      <c r="BK197" s="215">
        <f>ROUND(I197*H197,2)</f>
        <v>0</v>
      </c>
      <c r="BL197" s="24" t="s">
        <v>153</v>
      </c>
      <c r="BM197" s="24" t="s">
        <v>410</v>
      </c>
    </row>
    <row r="198" s="11" customFormat="1">
      <c r="B198" s="219"/>
      <c r="D198" s="216" t="s">
        <v>143</v>
      </c>
      <c r="E198" s="220" t="s">
        <v>5</v>
      </c>
      <c r="F198" s="221" t="s">
        <v>323</v>
      </c>
      <c r="H198" s="222">
        <v>2.02</v>
      </c>
      <c r="I198" s="223"/>
      <c r="L198" s="219"/>
      <c r="M198" s="224"/>
      <c r="N198" s="225"/>
      <c r="O198" s="225"/>
      <c r="P198" s="225"/>
      <c r="Q198" s="225"/>
      <c r="R198" s="225"/>
      <c r="S198" s="225"/>
      <c r="T198" s="226"/>
      <c r="AT198" s="220" t="s">
        <v>143</v>
      </c>
      <c r="AU198" s="220" t="s">
        <v>92</v>
      </c>
      <c r="AV198" s="11" t="s">
        <v>92</v>
      </c>
      <c r="AW198" s="11" t="s">
        <v>45</v>
      </c>
      <c r="AX198" s="11" t="s">
        <v>90</v>
      </c>
      <c r="AY198" s="220" t="s">
        <v>131</v>
      </c>
    </row>
    <row r="199" s="1" customFormat="1" ht="25.5" customHeight="1">
      <c r="B199" s="203"/>
      <c r="C199" s="204" t="s">
        <v>411</v>
      </c>
      <c r="D199" s="204" t="s">
        <v>134</v>
      </c>
      <c r="E199" s="205" t="s">
        <v>412</v>
      </c>
      <c r="F199" s="206" t="s">
        <v>413</v>
      </c>
      <c r="G199" s="207" t="s">
        <v>288</v>
      </c>
      <c r="H199" s="208">
        <v>3</v>
      </c>
      <c r="I199" s="209"/>
      <c r="J199" s="210">
        <f>ROUND(I199*H199,2)</f>
        <v>0</v>
      </c>
      <c r="K199" s="206" t="s">
        <v>138</v>
      </c>
      <c r="L199" s="47"/>
      <c r="M199" s="211" t="s">
        <v>5</v>
      </c>
      <c r="N199" s="212" t="s">
        <v>53</v>
      </c>
      <c r="O199" s="48"/>
      <c r="P199" s="213">
        <f>O199*H199</f>
        <v>0</v>
      </c>
      <c r="Q199" s="213">
        <v>0.00034000000000000002</v>
      </c>
      <c r="R199" s="213">
        <f>Q199*H199</f>
        <v>0.0010200000000000001</v>
      </c>
      <c r="S199" s="213">
        <v>0</v>
      </c>
      <c r="T199" s="214">
        <f>S199*H199</f>
        <v>0</v>
      </c>
      <c r="AR199" s="24" t="s">
        <v>153</v>
      </c>
      <c r="AT199" s="24" t="s">
        <v>134</v>
      </c>
      <c r="AU199" s="24" t="s">
        <v>92</v>
      </c>
      <c r="AY199" s="24" t="s">
        <v>131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90</v>
      </c>
      <c r="BK199" s="215">
        <f>ROUND(I199*H199,2)</f>
        <v>0</v>
      </c>
      <c r="BL199" s="24" t="s">
        <v>153</v>
      </c>
      <c r="BM199" s="24" t="s">
        <v>414</v>
      </c>
    </row>
    <row r="200" s="11" customFormat="1">
      <c r="B200" s="219"/>
      <c r="D200" s="216" t="s">
        <v>143</v>
      </c>
      <c r="E200" s="220" t="s">
        <v>5</v>
      </c>
      <c r="F200" s="221" t="s">
        <v>415</v>
      </c>
      <c r="H200" s="222">
        <v>3</v>
      </c>
      <c r="I200" s="223"/>
      <c r="L200" s="219"/>
      <c r="M200" s="224"/>
      <c r="N200" s="225"/>
      <c r="O200" s="225"/>
      <c r="P200" s="225"/>
      <c r="Q200" s="225"/>
      <c r="R200" s="225"/>
      <c r="S200" s="225"/>
      <c r="T200" s="226"/>
      <c r="AT200" s="220" t="s">
        <v>143</v>
      </c>
      <c r="AU200" s="220" t="s">
        <v>92</v>
      </c>
      <c r="AV200" s="11" t="s">
        <v>92</v>
      </c>
      <c r="AW200" s="11" t="s">
        <v>45</v>
      </c>
      <c r="AX200" s="11" t="s">
        <v>90</v>
      </c>
      <c r="AY200" s="220" t="s">
        <v>131</v>
      </c>
    </row>
    <row r="201" s="1" customFormat="1" ht="16.5" customHeight="1">
      <c r="B201" s="203"/>
      <c r="C201" s="246" t="s">
        <v>416</v>
      </c>
      <c r="D201" s="246" t="s">
        <v>279</v>
      </c>
      <c r="E201" s="247" t="s">
        <v>417</v>
      </c>
      <c r="F201" s="248" t="s">
        <v>418</v>
      </c>
      <c r="G201" s="249" t="s">
        <v>288</v>
      </c>
      <c r="H201" s="250">
        <v>2.02</v>
      </c>
      <c r="I201" s="251"/>
      <c r="J201" s="252">
        <f>ROUND(I201*H201,2)</f>
        <v>0</v>
      </c>
      <c r="K201" s="248" t="s">
        <v>5</v>
      </c>
      <c r="L201" s="253"/>
      <c r="M201" s="254" t="s">
        <v>5</v>
      </c>
      <c r="N201" s="255" t="s">
        <v>53</v>
      </c>
      <c r="O201" s="48"/>
      <c r="P201" s="213">
        <f>O201*H201</f>
        <v>0</v>
      </c>
      <c r="Q201" s="213">
        <v>0.037999999999999999</v>
      </c>
      <c r="R201" s="213">
        <f>Q201*H201</f>
        <v>0.076759999999999995</v>
      </c>
      <c r="S201" s="213">
        <v>0</v>
      </c>
      <c r="T201" s="214">
        <f>S201*H201</f>
        <v>0</v>
      </c>
      <c r="AR201" s="24" t="s">
        <v>172</v>
      </c>
      <c r="AT201" s="24" t="s">
        <v>279</v>
      </c>
      <c r="AU201" s="24" t="s">
        <v>92</v>
      </c>
      <c r="AY201" s="24" t="s">
        <v>131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90</v>
      </c>
      <c r="BK201" s="215">
        <f>ROUND(I201*H201,2)</f>
        <v>0</v>
      </c>
      <c r="BL201" s="24" t="s">
        <v>153</v>
      </c>
      <c r="BM201" s="24" t="s">
        <v>419</v>
      </c>
    </row>
    <row r="202" s="11" customFormat="1">
      <c r="B202" s="219"/>
      <c r="D202" s="216" t="s">
        <v>143</v>
      </c>
      <c r="E202" s="220" t="s">
        <v>5</v>
      </c>
      <c r="F202" s="221" t="s">
        <v>323</v>
      </c>
      <c r="H202" s="222">
        <v>2.02</v>
      </c>
      <c r="I202" s="223"/>
      <c r="L202" s="219"/>
      <c r="M202" s="224"/>
      <c r="N202" s="225"/>
      <c r="O202" s="225"/>
      <c r="P202" s="225"/>
      <c r="Q202" s="225"/>
      <c r="R202" s="225"/>
      <c r="S202" s="225"/>
      <c r="T202" s="226"/>
      <c r="AT202" s="220" t="s">
        <v>143</v>
      </c>
      <c r="AU202" s="220" t="s">
        <v>92</v>
      </c>
      <c r="AV202" s="11" t="s">
        <v>92</v>
      </c>
      <c r="AW202" s="11" t="s">
        <v>45</v>
      </c>
      <c r="AX202" s="11" t="s">
        <v>90</v>
      </c>
      <c r="AY202" s="220" t="s">
        <v>131</v>
      </c>
    </row>
    <row r="203" s="1" customFormat="1" ht="16.5" customHeight="1">
      <c r="B203" s="203"/>
      <c r="C203" s="246" t="s">
        <v>420</v>
      </c>
      <c r="D203" s="246" t="s">
        <v>279</v>
      </c>
      <c r="E203" s="247" t="s">
        <v>421</v>
      </c>
      <c r="F203" s="248" t="s">
        <v>422</v>
      </c>
      <c r="G203" s="249" t="s">
        <v>327</v>
      </c>
      <c r="H203" s="250">
        <v>1.01</v>
      </c>
      <c r="I203" s="251"/>
      <c r="J203" s="252">
        <f>ROUND(I203*H203,2)</f>
        <v>0</v>
      </c>
      <c r="K203" s="248" t="s">
        <v>5</v>
      </c>
      <c r="L203" s="253"/>
      <c r="M203" s="254" t="s">
        <v>5</v>
      </c>
      <c r="N203" s="255" t="s">
        <v>53</v>
      </c>
      <c r="O203" s="48"/>
      <c r="P203" s="213">
        <f>O203*H203</f>
        <v>0</v>
      </c>
      <c r="Q203" s="213">
        <v>0.014</v>
      </c>
      <c r="R203" s="213">
        <f>Q203*H203</f>
        <v>0.01414</v>
      </c>
      <c r="S203" s="213">
        <v>0</v>
      </c>
      <c r="T203" s="214">
        <f>S203*H203</f>
        <v>0</v>
      </c>
      <c r="AR203" s="24" t="s">
        <v>172</v>
      </c>
      <c r="AT203" s="24" t="s">
        <v>279</v>
      </c>
      <c r="AU203" s="24" t="s">
        <v>92</v>
      </c>
      <c r="AY203" s="24" t="s">
        <v>131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90</v>
      </c>
      <c r="BK203" s="215">
        <f>ROUND(I203*H203,2)</f>
        <v>0</v>
      </c>
      <c r="BL203" s="24" t="s">
        <v>153</v>
      </c>
      <c r="BM203" s="24" t="s">
        <v>423</v>
      </c>
    </row>
    <row r="204" s="11" customFormat="1">
      <c r="B204" s="219"/>
      <c r="D204" s="216" t="s">
        <v>143</v>
      </c>
      <c r="E204" s="220" t="s">
        <v>5</v>
      </c>
      <c r="F204" s="221" t="s">
        <v>333</v>
      </c>
      <c r="H204" s="222">
        <v>1.01</v>
      </c>
      <c r="I204" s="223"/>
      <c r="L204" s="219"/>
      <c r="M204" s="224"/>
      <c r="N204" s="225"/>
      <c r="O204" s="225"/>
      <c r="P204" s="225"/>
      <c r="Q204" s="225"/>
      <c r="R204" s="225"/>
      <c r="S204" s="225"/>
      <c r="T204" s="226"/>
      <c r="AT204" s="220" t="s">
        <v>143</v>
      </c>
      <c r="AU204" s="220" t="s">
        <v>92</v>
      </c>
      <c r="AV204" s="11" t="s">
        <v>92</v>
      </c>
      <c r="AW204" s="11" t="s">
        <v>45</v>
      </c>
      <c r="AX204" s="11" t="s">
        <v>90</v>
      </c>
      <c r="AY204" s="220" t="s">
        <v>131</v>
      </c>
    </row>
    <row r="205" s="1" customFormat="1" ht="16.5" customHeight="1">
      <c r="B205" s="203"/>
      <c r="C205" s="246" t="s">
        <v>424</v>
      </c>
      <c r="D205" s="246" t="s">
        <v>279</v>
      </c>
      <c r="E205" s="247" t="s">
        <v>425</v>
      </c>
      <c r="F205" s="248" t="s">
        <v>426</v>
      </c>
      <c r="G205" s="249" t="s">
        <v>327</v>
      </c>
      <c r="H205" s="250">
        <v>2.02</v>
      </c>
      <c r="I205" s="251"/>
      <c r="J205" s="252">
        <f>ROUND(I205*H205,2)</f>
        <v>0</v>
      </c>
      <c r="K205" s="248" t="s">
        <v>5</v>
      </c>
      <c r="L205" s="253"/>
      <c r="M205" s="254" t="s">
        <v>5</v>
      </c>
      <c r="N205" s="255" t="s">
        <v>53</v>
      </c>
      <c r="O205" s="48"/>
      <c r="P205" s="213">
        <f>O205*H205</f>
        <v>0</v>
      </c>
      <c r="Q205" s="213">
        <v>0.0015</v>
      </c>
      <c r="R205" s="213">
        <f>Q205*H205</f>
        <v>0.0030300000000000001</v>
      </c>
      <c r="S205" s="213">
        <v>0</v>
      </c>
      <c r="T205" s="214">
        <f>S205*H205</f>
        <v>0</v>
      </c>
      <c r="AR205" s="24" t="s">
        <v>172</v>
      </c>
      <c r="AT205" s="24" t="s">
        <v>279</v>
      </c>
      <c r="AU205" s="24" t="s">
        <v>92</v>
      </c>
      <c r="AY205" s="24" t="s">
        <v>131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90</v>
      </c>
      <c r="BK205" s="215">
        <f>ROUND(I205*H205,2)</f>
        <v>0</v>
      </c>
      <c r="BL205" s="24" t="s">
        <v>153</v>
      </c>
      <c r="BM205" s="24" t="s">
        <v>427</v>
      </c>
    </row>
    <row r="206" s="11" customFormat="1">
      <c r="B206" s="219"/>
      <c r="D206" s="216" t="s">
        <v>143</v>
      </c>
      <c r="E206" s="220" t="s">
        <v>5</v>
      </c>
      <c r="F206" s="221" t="s">
        <v>323</v>
      </c>
      <c r="H206" s="222">
        <v>2.02</v>
      </c>
      <c r="I206" s="223"/>
      <c r="L206" s="219"/>
      <c r="M206" s="224"/>
      <c r="N206" s="225"/>
      <c r="O206" s="225"/>
      <c r="P206" s="225"/>
      <c r="Q206" s="225"/>
      <c r="R206" s="225"/>
      <c r="S206" s="225"/>
      <c r="T206" s="226"/>
      <c r="AT206" s="220" t="s">
        <v>143</v>
      </c>
      <c r="AU206" s="220" t="s">
        <v>92</v>
      </c>
      <c r="AV206" s="11" t="s">
        <v>92</v>
      </c>
      <c r="AW206" s="11" t="s">
        <v>45</v>
      </c>
      <c r="AX206" s="11" t="s">
        <v>90</v>
      </c>
      <c r="AY206" s="220" t="s">
        <v>131</v>
      </c>
    </row>
    <row r="207" s="1" customFormat="1" ht="16.5" customHeight="1">
      <c r="B207" s="203"/>
      <c r="C207" s="204" t="s">
        <v>428</v>
      </c>
      <c r="D207" s="204" t="s">
        <v>134</v>
      </c>
      <c r="E207" s="205" t="s">
        <v>429</v>
      </c>
      <c r="F207" s="206" t="s">
        <v>430</v>
      </c>
      <c r="G207" s="207" t="s">
        <v>212</v>
      </c>
      <c r="H207" s="208">
        <v>130</v>
      </c>
      <c r="I207" s="209"/>
      <c r="J207" s="210">
        <f>ROUND(I207*H207,2)</f>
        <v>0</v>
      </c>
      <c r="K207" s="206" t="s">
        <v>138</v>
      </c>
      <c r="L207" s="47"/>
      <c r="M207" s="211" t="s">
        <v>5</v>
      </c>
      <c r="N207" s="212" t="s">
        <v>53</v>
      </c>
      <c r="O207" s="48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4" t="s">
        <v>153</v>
      </c>
      <c r="AT207" s="24" t="s">
        <v>134</v>
      </c>
      <c r="AU207" s="24" t="s">
        <v>92</v>
      </c>
      <c r="AY207" s="24" t="s">
        <v>131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90</v>
      </c>
      <c r="BK207" s="215">
        <f>ROUND(I207*H207,2)</f>
        <v>0</v>
      </c>
      <c r="BL207" s="24" t="s">
        <v>153</v>
      </c>
      <c r="BM207" s="24" t="s">
        <v>431</v>
      </c>
    </row>
    <row r="208" s="11" customFormat="1">
      <c r="B208" s="219"/>
      <c r="D208" s="216" t="s">
        <v>143</v>
      </c>
      <c r="E208" s="220" t="s">
        <v>5</v>
      </c>
      <c r="F208" s="221" t="s">
        <v>350</v>
      </c>
      <c r="H208" s="222">
        <v>130</v>
      </c>
      <c r="I208" s="223"/>
      <c r="L208" s="219"/>
      <c r="M208" s="224"/>
      <c r="N208" s="225"/>
      <c r="O208" s="225"/>
      <c r="P208" s="225"/>
      <c r="Q208" s="225"/>
      <c r="R208" s="225"/>
      <c r="S208" s="225"/>
      <c r="T208" s="226"/>
      <c r="AT208" s="220" t="s">
        <v>143</v>
      </c>
      <c r="AU208" s="220" t="s">
        <v>92</v>
      </c>
      <c r="AV208" s="11" t="s">
        <v>92</v>
      </c>
      <c r="AW208" s="11" t="s">
        <v>45</v>
      </c>
      <c r="AX208" s="11" t="s">
        <v>90</v>
      </c>
      <c r="AY208" s="220" t="s">
        <v>131</v>
      </c>
    </row>
    <row r="209" s="1" customFormat="1" ht="16.5" customHeight="1">
      <c r="B209" s="203"/>
      <c r="C209" s="204" t="s">
        <v>432</v>
      </c>
      <c r="D209" s="204" t="s">
        <v>134</v>
      </c>
      <c r="E209" s="205" t="s">
        <v>433</v>
      </c>
      <c r="F209" s="206" t="s">
        <v>434</v>
      </c>
      <c r="G209" s="207" t="s">
        <v>212</v>
      </c>
      <c r="H209" s="208">
        <v>327</v>
      </c>
      <c r="I209" s="209"/>
      <c r="J209" s="210">
        <f>ROUND(I209*H209,2)</f>
        <v>0</v>
      </c>
      <c r="K209" s="206" t="s">
        <v>138</v>
      </c>
      <c r="L209" s="47"/>
      <c r="M209" s="211" t="s">
        <v>5</v>
      </c>
      <c r="N209" s="212" t="s">
        <v>53</v>
      </c>
      <c r="O209" s="48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4" t="s">
        <v>153</v>
      </c>
      <c r="AT209" s="24" t="s">
        <v>134</v>
      </c>
      <c r="AU209" s="24" t="s">
        <v>92</v>
      </c>
      <c r="AY209" s="24" t="s">
        <v>131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4" t="s">
        <v>90</v>
      </c>
      <c r="BK209" s="215">
        <f>ROUND(I209*H209,2)</f>
        <v>0</v>
      </c>
      <c r="BL209" s="24" t="s">
        <v>153</v>
      </c>
      <c r="BM209" s="24" t="s">
        <v>435</v>
      </c>
    </row>
    <row r="210" s="11" customFormat="1">
      <c r="B210" s="219"/>
      <c r="D210" s="216" t="s">
        <v>143</v>
      </c>
      <c r="E210" s="220" t="s">
        <v>5</v>
      </c>
      <c r="F210" s="221" t="s">
        <v>436</v>
      </c>
      <c r="H210" s="222">
        <v>327</v>
      </c>
      <c r="I210" s="223"/>
      <c r="L210" s="219"/>
      <c r="M210" s="224"/>
      <c r="N210" s="225"/>
      <c r="O210" s="225"/>
      <c r="P210" s="225"/>
      <c r="Q210" s="225"/>
      <c r="R210" s="225"/>
      <c r="S210" s="225"/>
      <c r="T210" s="226"/>
      <c r="AT210" s="220" t="s">
        <v>143</v>
      </c>
      <c r="AU210" s="220" t="s">
        <v>92</v>
      </c>
      <c r="AV210" s="11" t="s">
        <v>92</v>
      </c>
      <c r="AW210" s="11" t="s">
        <v>45</v>
      </c>
      <c r="AX210" s="11" t="s">
        <v>90</v>
      </c>
      <c r="AY210" s="220" t="s">
        <v>131</v>
      </c>
    </row>
    <row r="211" s="1" customFormat="1" ht="16.5" customHeight="1">
      <c r="B211" s="203"/>
      <c r="C211" s="204" t="s">
        <v>437</v>
      </c>
      <c r="D211" s="204" t="s">
        <v>134</v>
      </c>
      <c r="E211" s="205" t="s">
        <v>438</v>
      </c>
      <c r="F211" s="206" t="s">
        <v>439</v>
      </c>
      <c r="G211" s="207" t="s">
        <v>212</v>
      </c>
      <c r="H211" s="208">
        <v>197</v>
      </c>
      <c r="I211" s="209"/>
      <c r="J211" s="210">
        <f>ROUND(I211*H211,2)</f>
        <v>0</v>
      </c>
      <c r="K211" s="206" t="s">
        <v>138</v>
      </c>
      <c r="L211" s="47"/>
      <c r="M211" s="211" t="s">
        <v>5</v>
      </c>
      <c r="N211" s="212" t="s">
        <v>53</v>
      </c>
      <c r="O211" s="48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153</v>
      </c>
      <c r="AT211" s="24" t="s">
        <v>134</v>
      </c>
      <c r="AU211" s="24" t="s">
        <v>92</v>
      </c>
      <c r="AY211" s="24" t="s">
        <v>131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90</v>
      </c>
      <c r="BK211" s="215">
        <f>ROUND(I211*H211,2)</f>
        <v>0</v>
      </c>
      <c r="BL211" s="24" t="s">
        <v>153</v>
      </c>
      <c r="BM211" s="24" t="s">
        <v>440</v>
      </c>
    </row>
    <row r="212" s="11" customFormat="1">
      <c r="B212" s="219"/>
      <c r="D212" s="216" t="s">
        <v>143</v>
      </c>
      <c r="E212" s="220" t="s">
        <v>5</v>
      </c>
      <c r="F212" s="221" t="s">
        <v>360</v>
      </c>
      <c r="H212" s="222">
        <v>197</v>
      </c>
      <c r="I212" s="223"/>
      <c r="L212" s="219"/>
      <c r="M212" s="224"/>
      <c r="N212" s="225"/>
      <c r="O212" s="225"/>
      <c r="P212" s="225"/>
      <c r="Q212" s="225"/>
      <c r="R212" s="225"/>
      <c r="S212" s="225"/>
      <c r="T212" s="226"/>
      <c r="AT212" s="220" t="s">
        <v>143</v>
      </c>
      <c r="AU212" s="220" t="s">
        <v>92</v>
      </c>
      <c r="AV212" s="11" t="s">
        <v>92</v>
      </c>
      <c r="AW212" s="11" t="s">
        <v>45</v>
      </c>
      <c r="AX212" s="11" t="s">
        <v>90</v>
      </c>
      <c r="AY212" s="220" t="s">
        <v>131</v>
      </c>
    </row>
    <row r="213" s="1" customFormat="1" ht="25.5" customHeight="1">
      <c r="B213" s="203"/>
      <c r="C213" s="204" t="s">
        <v>441</v>
      </c>
      <c r="D213" s="204" t="s">
        <v>134</v>
      </c>
      <c r="E213" s="205" t="s">
        <v>442</v>
      </c>
      <c r="F213" s="206" t="s">
        <v>443</v>
      </c>
      <c r="G213" s="207" t="s">
        <v>288</v>
      </c>
      <c r="H213" s="208">
        <v>2</v>
      </c>
      <c r="I213" s="209"/>
      <c r="J213" s="210">
        <f>ROUND(I213*H213,2)</f>
        <v>0</v>
      </c>
      <c r="K213" s="206" t="s">
        <v>138</v>
      </c>
      <c r="L213" s="47"/>
      <c r="M213" s="211" t="s">
        <v>5</v>
      </c>
      <c r="N213" s="212" t="s">
        <v>53</v>
      </c>
      <c r="O213" s="48"/>
      <c r="P213" s="213">
        <f>O213*H213</f>
        <v>0</v>
      </c>
      <c r="Q213" s="213">
        <v>0.46009</v>
      </c>
      <c r="R213" s="213">
        <f>Q213*H213</f>
        <v>0.92018</v>
      </c>
      <c r="S213" s="213">
        <v>0</v>
      </c>
      <c r="T213" s="214">
        <f>S213*H213</f>
        <v>0</v>
      </c>
      <c r="AR213" s="24" t="s">
        <v>153</v>
      </c>
      <c r="AT213" s="24" t="s">
        <v>134</v>
      </c>
      <c r="AU213" s="24" t="s">
        <v>92</v>
      </c>
      <c r="AY213" s="24" t="s">
        <v>131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90</v>
      </c>
      <c r="BK213" s="215">
        <f>ROUND(I213*H213,2)</f>
        <v>0</v>
      </c>
      <c r="BL213" s="24" t="s">
        <v>153</v>
      </c>
      <c r="BM213" s="24" t="s">
        <v>444</v>
      </c>
    </row>
    <row r="214" s="11" customFormat="1">
      <c r="B214" s="219"/>
      <c r="D214" s="216" t="s">
        <v>143</v>
      </c>
      <c r="E214" s="220" t="s">
        <v>5</v>
      </c>
      <c r="F214" s="221" t="s">
        <v>92</v>
      </c>
      <c r="H214" s="222">
        <v>2</v>
      </c>
      <c r="I214" s="223"/>
      <c r="L214" s="219"/>
      <c r="M214" s="224"/>
      <c r="N214" s="225"/>
      <c r="O214" s="225"/>
      <c r="P214" s="225"/>
      <c r="Q214" s="225"/>
      <c r="R214" s="225"/>
      <c r="S214" s="225"/>
      <c r="T214" s="226"/>
      <c r="AT214" s="220" t="s">
        <v>143</v>
      </c>
      <c r="AU214" s="220" t="s">
        <v>92</v>
      </c>
      <c r="AV214" s="11" t="s">
        <v>92</v>
      </c>
      <c r="AW214" s="11" t="s">
        <v>45</v>
      </c>
      <c r="AX214" s="11" t="s">
        <v>90</v>
      </c>
      <c r="AY214" s="220" t="s">
        <v>131</v>
      </c>
    </row>
    <row r="215" s="1" customFormat="1" ht="16.5" customHeight="1">
      <c r="B215" s="203"/>
      <c r="C215" s="204" t="s">
        <v>445</v>
      </c>
      <c r="D215" s="204" t="s">
        <v>134</v>
      </c>
      <c r="E215" s="205" t="s">
        <v>446</v>
      </c>
      <c r="F215" s="206" t="s">
        <v>447</v>
      </c>
      <c r="G215" s="207" t="s">
        <v>288</v>
      </c>
      <c r="H215" s="208">
        <v>3</v>
      </c>
      <c r="I215" s="209"/>
      <c r="J215" s="210">
        <f>ROUND(I215*H215,2)</f>
        <v>0</v>
      </c>
      <c r="K215" s="206" t="s">
        <v>138</v>
      </c>
      <c r="L215" s="47"/>
      <c r="M215" s="211" t="s">
        <v>5</v>
      </c>
      <c r="N215" s="212" t="s">
        <v>53</v>
      </c>
      <c r="O215" s="48"/>
      <c r="P215" s="213">
        <f>O215*H215</f>
        <v>0</v>
      </c>
      <c r="Q215" s="213">
        <v>0.12303</v>
      </c>
      <c r="R215" s="213">
        <f>Q215*H215</f>
        <v>0.36909000000000003</v>
      </c>
      <c r="S215" s="213">
        <v>0</v>
      </c>
      <c r="T215" s="214">
        <f>S215*H215</f>
        <v>0</v>
      </c>
      <c r="AR215" s="24" t="s">
        <v>153</v>
      </c>
      <c r="AT215" s="24" t="s">
        <v>134</v>
      </c>
      <c r="AU215" s="24" t="s">
        <v>92</v>
      </c>
      <c r="AY215" s="24" t="s">
        <v>131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90</v>
      </c>
      <c r="BK215" s="215">
        <f>ROUND(I215*H215,2)</f>
        <v>0</v>
      </c>
      <c r="BL215" s="24" t="s">
        <v>153</v>
      </c>
      <c r="BM215" s="24" t="s">
        <v>448</v>
      </c>
    </row>
    <row r="216" s="11" customFormat="1">
      <c r="B216" s="219"/>
      <c r="D216" s="216" t="s">
        <v>143</v>
      </c>
      <c r="E216" s="220" t="s">
        <v>5</v>
      </c>
      <c r="F216" s="221" t="s">
        <v>415</v>
      </c>
      <c r="H216" s="222">
        <v>3</v>
      </c>
      <c r="I216" s="223"/>
      <c r="L216" s="219"/>
      <c r="M216" s="224"/>
      <c r="N216" s="225"/>
      <c r="O216" s="225"/>
      <c r="P216" s="225"/>
      <c r="Q216" s="225"/>
      <c r="R216" s="225"/>
      <c r="S216" s="225"/>
      <c r="T216" s="226"/>
      <c r="AT216" s="220" t="s">
        <v>143</v>
      </c>
      <c r="AU216" s="220" t="s">
        <v>92</v>
      </c>
      <c r="AV216" s="11" t="s">
        <v>92</v>
      </c>
      <c r="AW216" s="11" t="s">
        <v>45</v>
      </c>
      <c r="AX216" s="11" t="s">
        <v>90</v>
      </c>
      <c r="AY216" s="220" t="s">
        <v>131</v>
      </c>
    </row>
    <row r="217" s="1" customFormat="1" ht="25.5" customHeight="1">
      <c r="B217" s="203"/>
      <c r="C217" s="246" t="s">
        <v>449</v>
      </c>
      <c r="D217" s="246" t="s">
        <v>279</v>
      </c>
      <c r="E217" s="247" t="s">
        <v>450</v>
      </c>
      <c r="F217" s="248" t="s">
        <v>451</v>
      </c>
      <c r="G217" s="249" t="s">
        <v>288</v>
      </c>
      <c r="H217" s="250">
        <v>3</v>
      </c>
      <c r="I217" s="251"/>
      <c r="J217" s="252">
        <f>ROUND(I217*H217,2)</f>
        <v>0</v>
      </c>
      <c r="K217" s="248" t="s">
        <v>138</v>
      </c>
      <c r="L217" s="253"/>
      <c r="M217" s="254" t="s">
        <v>5</v>
      </c>
      <c r="N217" s="255" t="s">
        <v>53</v>
      </c>
      <c r="O217" s="48"/>
      <c r="P217" s="213">
        <f>O217*H217</f>
        <v>0</v>
      </c>
      <c r="Q217" s="213">
        <v>0.013299999999999999</v>
      </c>
      <c r="R217" s="213">
        <f>Q217*H217</f>
        <v>0.039899999999999998</v>
      </c>
      <c r="S217" s="213">
        <v>0</v>
      </c>
      <c r="T217" s="214">
        <f>S217*H217</f>
        <v>0</v>
      </c>
      <c r="AR217" s="24" t="s">
        <v>172</v>
      </c>
      <c r="AT217" s="24" t="s">
        <v>279</v>
      </c>
      <c r="AU217" s="24" t="s">
        <v>92</v>
      </c>
      <c r="AY217" s="24" t="s">
        <v>131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4" t="s">
        <v>90</v>
      </c>
      <c r="BK217" s="215">
        <f>ROUND(I217*H217,2)</f>
        <v>0</v>
      </c>
      <c r="BL217" s="24" t="s">
        <v>153</v>
      </c>
      <c r="BM217" s="24" t="s">
        <v>452</v>
      </c>
    </row>
    <row r="218" s="11" customFormat="1">
      <c r="B218" s="219"/>
      <c r="D218" s="216" t="s">
        <v>143</v>
      </c>
      <c r="E218" s="220" t="s">
        <v>5</v>
      </c>
      <c r="F218" s="221" t="s">
        <v>415</v>
      </c>
      <c r="H218" s="222">
        <v>3</v>
      </c>
      <c r="I218" s="223"/>
      <c r="L218" s="219"/>
      <c r="M218" s="224"/>
      <c r="N218" s="225"/>
      <c r="O218" s="225"/>
      <c r="P218" s="225"/>
      <c r="Q218" s="225"/>
      <c r="R218" s="225"/>
      <c r="S218" s="225"/>
      <c r="T218" s="226"/>
      <c r="AT218" s="220" t="s">
        <v>143</v>
      </c>
      <c r="AU218" s="220" t="s">
        <v>92</v>
      </c>
      <c r="AV218" s="11" t="s">
        <v>92</v>
      </c>
      <c r="AW218" s="11" t="s">
        <v>45</v>
      </c>
      <c r="AX218" s="11" t="s">
        <v>90</v>
      </c>
      <c r="AY218" s="220" t="s">
        <v>131</v>
      </c>
    </row>
    <row r="219" s="1" customFormat="1" ht="16.5" customHeight="1">
      <c r="B219" s="203"/>
      <c r="C219" s="246" t="s">
        <v>453</v>
      </c>
      <c r="D219" s="246" t="s">
        <v>279</v>
      </c>
      <c r="E219" s="247" t="s">
        <v>454</v>
      </c>
      <c r="F219" s="248" t="s">
        <v>455</v>
      </c>
      <c r="G219" s="249" t="s">
        <v>288</v>
      </c>
      <c r="H219" s="250">
        <v>3</v>
      </c>
      <c r="I219" s="251"/>
      <c r="J219" s="252">
        <f>ROUND(I219*H219,2)</f>
        <v>0</v>
      </c>
      <c r="K219" s="248" t="s">
        <v>138</v>
      </c>
      <c r="L219" s="253"/>
      <c r="M219" s="254" t="s">
        <v>5</v>
      </c>
      <c r="N219" s="255" t="s">
        <v>53</v>
      </c>
      <c r="O219" s="48"/>
      <c r="P219" s="213">
        <f>O219*H219</f>
        <v>0</v>
      </c>
      <c r="Q219" s="213">
        <v>0.00089999999999999998</v>
      </c>
      <c r="R219" s="213">
        <f>Q219*H219</f>
        <v>0.0027000000000000001</v>
      </c>
      <c r="S219" s="213">
        <v>0</v>
      </c>
      <c r="T219" s="214">
        <f>S219*H219</f>
        <v>0</v>
      </c>
      <c r="AR219" s="24" t="s">
        <v>172</v>
      </c>
      <c r="AT219" s="24" t="s">
        <v>279</v>
      </c>
      <c r="AU219" s="24" t="s">
        <v>92</v>
      </c>
      <c r="AY219" s="24" t="s">
        <v>131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90</v>
      </c>
      <c r="BK219" s="215">
        <f>ROUND(I219*H219,2)</f>
        <v>0</v>
      </c>
      <c r="BL219" s="24" t="s">
        <v>153</v>
      </c>
      <c r="BM219" s="24" t="s">
        <v>456</v>
      </c>
    </row>
    <row r="220" s="11" customFormat="1">
      <c r="B220" s="219"/>
      <c r="D220" s="216" t="s">
        <v>143</v>
      </c>
      <c r="E220" s="220" t="s">
        <v>5</v>
      </c>
      <c r="F220" s="221" t="s">
        <v>415</v>
      </c>
      <c r="H220" s="222">
        <v>3</v>
      </c>
      <c r="I220" s="223"/>
      <c r="L220" s="219"/>
      <c r="M220" s="224"/>
      <c r="N220" s="225"/>
      <c r="O220" s="225"/>
      <c r="P220" s="225"/>
      <c r="Q220" s="225"/>
      <c r="R220" s="225"/>
      <c r="S220" s="225"/>
      <c r="T220" s="226"/>
      <c r="AT220" s="220" t="s">
        <v>143</v>
      </c>
      <c r="AU220" s="220" t="s">
        <v>92</v>
      </c>
      <c r="AV220" s="11" t="s">
        <v>92</v>
      </c>
      <c r="AW220" s="11" t="s">
        <v>45</v>
      </c>
      <c r="AX220" s="11" t="s">
        <v>90</v>
      </c>
      <c r="AY220" s="220" t="s">
        <v>131</v>
      </c>
    </row>
    <row r="221" s="1" customFormat="1" ht="16.5" customHeight="1">
      <c r="B221" s="203"/>
      <c r="C221" s="204" t="s">
        <v>457</v>
      </c>
      <c r="D221" s="204" t="s">
        <v>134</v>
      </c>
      <c r="E221" s="205" t="s">
        <v>458</v>
      </c>
      <c r="F221" s="206" t="s">
        <v>459</v>
      </c>
      <c r="G221" s="207" t="s">
        <v>288</v>
      </c>
      <c r="H221" s="208">
        <v>3</v>
      </c>
      <c r="I221" s="209"/>
      <c r="J221" s="210">
        <f>ROUND(I221*H221,2)</f>
        <v>0</v>
      </c>
      <c r="K221" s="206" t="s">
        <v>138</v>
      </c>
      <c r="L221" s="47"/>
      <c r="M221" s="211" t="s">
        <v>5</v>
      </c>
      <c r="N221" s="212" t="s">
        <v>53</v>
      </c>
      <c r="O221" s="48"/>
      <c r="P221" s="213">
        <f>O221*H221</f>
        <v>0</v>
      </c>
      <c r="Q221" s="213">
        <v>0.32906000000000002</v>
      </c>
      <c r="R221" s="213">
        <f>Q221*H221</f>
        <v>0.98718000000000006</v>
      </c>
      <c r="S221" s="213">
        <v>0</v>
      </c>
      <c r="T221" s="214">
        <f>S221*H221</f>
        <v>0</v>
      </c>
      <c r="AR221" s="24" t="s">
        <v>153</v>
      </c>
      <c r="AT221" s="24" t="s">
        <v>134</v>
      </c>
      <c r="AU221" s="24" t="s">
        <v>92</v>
      </c>
      <c r="AY221" s="24" t="s">
        <v>131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90</v>
      </c>
      <c r="BK221" s="215">
        <f>ROUND(I221*H221,2)</f>
        <v>0</v>
      </c>
      <c r="BL221" s="24" t="s">
        <v>153</v>
      </c>
      <c r="BM221" s="24" t="s">
        <v>460</v>
      </c>
    </row>
    <row r="222" s="11" customFormat="1">
      <c r="B222" s="219"/>
      <c r="D222" s="216" t="s">
        <v>143</v>
      </c>
      <c r="E222" s="220" t="s">
        <v>5</v>
      </c>
      <c r="F222" s="221" t="s">
        <v>415</v>
      </c>
      <c r="H222" s="222">
        <v>3</v>
      </c>
      <c r="I222" s="223"/>
      <c r="L222" s="219"/>
      <c r="M222" s="224"/>
      <c r="N222" s="225"/>
      <c r="O222" s="225"/>
      <c r="P222" s="225"/>
      <c r="Q222" s="225"/>
      <c r="R222" s="225"/>
      <c r="S222" s="225"/>
      <c r="T222" s="226"/>
      <c r="AT222" s="220" t="s">
        <v>143</v>
      </c>
      <c r="AU222" s="220" t="s">
        <v>92</v>
      </c>
      <c r="AV222" s="11" t="s">
        <v>92</v>
      </c>
      <c r="AW222" s="11" t="s">
        <v>45</v>
      </c>
      <c r="AX222" s="11" t="s">
        <v>90</v>
      </c>
      <c r="AY222" s="220" t="s">
        <v>131</v>
      </c>
    </row>
    <row r="223" s="1" customFormat="1" ht="16.5" customHeight="1">
      <c r="B223" s="203"/>
      <c r="C223" s="246" t="s">
        <v>461</v>
      </c>
      <c r="D223" s="246" t="s">
        <v>279</v>
      </c>
      <c r="E223" s="247" t="s">
        <v>462</v>
      </c>
      <c r="F223" s="248" t="s">
        <v>463</v>
      </c>
      <c r="G223" s="249" t="s">
        <v>288</v>
      </c>
      <c r="H223" s="250">
        <v>3</v>
      </c>
      <c r="I223" s="251"/>
      <c r="J223" s="252">
        <f>ROUND(I223*H223,2)</f>
        <v>0</v>
      </c>
      <c r="K223" s="248" t="s">
        <v>138</v>
      </c>
      <c r="L223" s="253"/>
      <c r="M223" s="254" t="s">
        <v>5</v>
      </c>
      <c r="N223" s="255" t="s">
        <v>53</v>
      </c>
      <c r="O223" s="48"/>
      <c r="P223" s="213">
        <f>O223*H223</f>
        <v>0</v>
      </c>
      <c r="Q223" s="213">
        <v>0.029499999999999998</v>
      </c>
      <c r="R223" s="213">
        <f>Q223*H223</f>
        <v>0.088499999999999995</v>
      </c>
      <c r="S223" s="213">
        <v>0</v>
      </c>
      <c r="T223" s="214">
        <f>S223*H223</f>
        <v>0</v>
      </c>
      <c r="AR223" s="24" t="s">
        <v>172</v>
      </c>
      <c r="AT223" s="24" t="s">
        <v>279</v>
      </c>
      <c r="AU223" s="24" t="s">
        <v>92</v>
      </c>
      <c r="AY223" s="24" t="s">
        <v>131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90</v>
      </c>
      <c r="BK223" s="215">
        <f>ROUND(I223*H223,2)</f>
        <v>0</v>
      </c>
      <c r="BL223" s="24" t="s">
        <v>153</v>
      </c>
      <c r="BM223" s="24" t="s">
        <v>464</v>
      </c>
    </row>
    <row r="224" s="11" customFormat="1">
      <c r="B224" s="219"/>
      <c r="D224" s="216" t="s">
        <v>143</v>
      </c>
      <c r="E224" s="220" t="s">
        <v>5</v>
      </c>
      <c r="F224" s="221" t="s">
        <v>415</v>
      </c>
      <c r="H224" s="222">
        <v>3</v>
      </c>
      <c r="I224" s="223"/>
      <c r="L224" s="219"/>
      <c r="M224" s="224"/>
      <c r="N224" s="225"/>
      <c r="O224" s="225"/>
      <c r="P224" s="225"/>
      <c r="Q224" s="225"/>
      <c r="R224" s="225"/>
      <c r="S224" s="225"/>
      <c r="T224" s="226"/>
      <c r="AT224" s="220" t="s">
        <v>143</v>
      </c>
      <c r="AU224" s="220" t="s">
        <v>92</v>
      </c>
      <c r="AV224" s="11" t="s">
        <v>92</v>
      </c>
      <c r="AW224" s="11" t="s">
        <v>45</v>
      </c>
      <c r="AX224" s="11" t="s">
        <v>90</v>
      </c>
      <c r="AY224" s="220" t="s">
        <v>131</v>
      </c>
    </row>
    <row r="225" s="1" customFormat="1" ht="16.5" customHeight="1">
      <c r="B225" s="203"/>
      <c r="C225" s="246" t="s">
        <v>465</v>
      </c>
      <c r="D225" s="246" t="s">
        <v>279</v>
      </c>
      <c r="E225" s="247" t="s">
        <v>466</v>
      </c>
      <c r="F225" s="248" t="s">
        <v>467</v>
      </c>
      <c r="G225" s="249" t="s">
        <v>288</v>
      </c>
      <c r="H225" s="250">
        <v>3</v>
      </c>
      <c r="I225" s="251"/>
      <c r="J225" s="252">
        <f>ROUND(I225*H225,2)</f>
        <v>0</v>
      </c>
      <c r="K225" s="248" t="s">
        <v>138</v>
      </c>
      <c r="L225" s="253"/>
      <c r="M225" s="254" t="s">
        <v>5</v>
      </c>
      <c r="N225" s="255" t="s">
        <v>53</v>
      </c>
      <c r="O225" s="48"/>
      <c r="P225" s="213">
        <f>O225*H225</f>
        <v>0</v>
      </c>
      <c r="Q225" s="213">
        <v>0.0019</v>
      </c>
      <c r="R225" s="213">
        <f>Q225*H225</f>
        <v>0.0057000000000000002</v>
      </c>
      <c r="S225" s="213">
        <v>0</v>
      </c>
      <c r="T225" s="214">
        <f>S225*H225</f>
        <v>0</v>
      </c>
      <c r="AR225" s="24" t="s">
        <v>172</v>
      </c>
      <c r="AT225" s="24" t="s">
        <v>279</v>
      </c>
      <c r="AU225" s="24" t="s">
        <v>92</v>
      </c>
      <c r="AY225" s="24" t="s">
        <v>131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90</v>
      </c>
      <c r="BK225" s="215">
        <f>ROUND(I225*H225,2)</f>
        <v>0</v>
      </c>
      <c r="BL225" s="24" t="s">
        <v>153</v>
      </c>
      <c r="BM225" s="24" t="s">
        <v>468</v>
      </c>
    </row>
    <row r="226" s="11" customFormat="1">
      <c r="B226" s="219"/>
      <c r="D226" s="216" t="s">
        <v>143</v>
      </c>
      <c r="E226" s="220" t="s">
        <v>5</v>
      </c>
      <c r="F226" s="221" t="s">
        <v>415</v>
      </c>
      <c r="H226" s="222">
        <v>3</v>
      </c>
      <c r="I226" s="223"/>
      <c r="L226" s="219"/>
      <c r="M226" s="224"/>
      <c r="N226" s="225"/>
      <c r="O226" s="225"/>
      <c r="P226" s="225"/>
      <c r="Q226" s="225"/>
      <c r="R226" s="225"/>
      <c r="S226" s="225"/>
      <c r="T226" s="226"/>
      <c r="AT226" s="220" t="s">
        <v>143</v>
      </c>
      <c r="AU226" s="220" t="s">
        <v>92</v>
      </c>
      <c r="AV226" s="11" t="s">
        <v>92</v>
      </c>
      <c r="AW226" s="11" t="s">
        <v>45</v>
      </c>
      <c r="AX226" s="11" t="s">
        <v>90</v>
      </c>
      <c r="AY226" s="220" t="s">
        <v>131</v>
      </c>
    </row>
    <row r="227" s="1" customFormat="1" ht="25.5" customHeight="1">
      <c r="B227" s="203"/>
      <c r="C227" s="204" t="s">
        <v>469</v>
      </c>
      <c r="D227" s="204" t="s">
        <v>134</v>
      </c>
      <c r="E227" s="205" t="s">
        <v>470</v>
      </c>
      <c r="F227" s="206" t="s">
        <v>471</v>
      </c>
      <c r="G227" s="207" t="s">
        <v>288</v>
      </c>
      <c r="H227" s="208">
        <v>4</v>
      </c>
      <c r="I227" s="209"/>
      <c r="J227" s="210">
        <f>ROUND(I227*H227,2)</f>
        <v>0</v>
      </c>
      <c r="K227" s="206" t="s">
        <v>138</v>
      </c>
      <c r="L227" s="47"/>
      <c r="M227" s="211" t="s">
        <v>5</v>
      </c>
      <c r="N227" s="212" t="s">
        <v>53</v>
      </c>
      <c r="O227" s="48"/>
      <c r="P227" s="213">
        <f>O227*H227</f>
        <v>0</v>
      </c>
      <c r="Q227" s="213">
        <v>0.00016000000000000001</v>
      </c>
      <c r="R227" s="213">
        <f>Q227*H227</f>
        <v>0.00064000000000000005</v>
      </c>
      <c r="S227" s="213">
        <v>0</v>
      </c>
      <c r="T227" s="214">
        <f>S227*H227</f>
        <v>0</v>
      </c>
      <c r="AR227" s="24" t="s">
        <v>153</v>
      </c>
      <c r="AT227" s="24" t="s">
        <v>134</v>
      </c>
      <c r="AU227" s="24" t="s">
        <v>92</v>
      </c>
      <c r="AY227" s="24" t="s">
        <v>131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90</v>
      </c>
      <c r="BK227" s="215">
        <f>ROUND(I227*H227,2)</f>
        <v>0</v>
      </c>
      <c r="BL227" s="24" t="s">
        <v>153</v>
      </c>
      <c r="BM227" s="24" t="s">
        <v>472</v>
      </c>
    </row>
    <row r="228" s="11" customFormat="1">
      <c r="B228" s="219"/>
      <c r="D228" s="216" t="s">
        <v>143</v>
      </c>
      <c r="E228" s="220" t="s">
        <v>5</v>
      </c>
      <c r="F228" s="221" t="s">
        <v>153</v>
      </c>
      <c r="H228" s="222">
        <v>4</v>
      </c>
      <c r="I228" s="223"/>
      <c r="L228" s="219"/>
      <c r="M228" s="224"/>
      <c r="N228" s="225"/>
      <c r="O228" s="225"/>
      <c r="P228" s="225"/>
      <c r="Q228" s="225"/>
      <c r="R228" s="225"/>
      <c r="S228" s="225"/>
      <c r="T228" s="226"/>
      <c r="AT228" s="220" t="s">
        <v>143</v>
      </c>
      <c r="AU228" s="220" t="s">
        <v>92</v>
      </c>
      <c r="AV228" s="11" t="s">
        <v>92</v>
      </c>
      <c r="AW228" s="11" t="s">
        <v>45</v>
      </c>
      <c r="AX228" s="11" t="s">
        <v>90</v>
      </c>
      <c r="AY228" s="220" t="s">
        <v>131</v>
      </c>
    </row>
    <row r="229" s="1" customFormat="1" ht="16.5" customHeight="1">
      <c r="B229" s="203"/>
      <c r="C229" s="204" t="s">
        <v>473</v>
      </c>
      <c r="D229" s="204" t="s">
        <v>134</v>
      </c>
      <c r="E229" s="205" t="s">
        <v>474</v>
      </c>
      <c r="F229" s="206" t="s">
        <v>475</v>
      </c>
      <c r="G229" s="207" t="s">
        <v>212</v>
      </c>
      <c r="H229" s="208">
        <v>327</v>
      </c>
      <c r="I229" s="209"/>
      <c r="J229" s="210">
        <f>ROUND(I229*H229,2)</f>
        <v>0</v>
      </c>
      <c r="K229" s="206" t="s">
        <v>138</v>
      </c>
      <c r="L229" s="47"/>
      <c r="M229" s="211" t="s">
        <v>5</v>
      </c>
      <c r="N229" s="212" t="s">
        <v>53</v>
      </c>
      <c r="O229" s="48"/>
      <c r="P229" s="213">
        <f>O229*H229</f>
        <v>0</v>
      </c>
      <c r="Q229" s="213">
        <v>0.00019000000000000001</v>
      </c>
      <c r="R229" s="213">
        <f>Q229*H229</f>
        <v>0.062130000000000005</v>
      </c>
      <c r="S229" s="213">
        <v>0</v>
      </c>
      <c r="T229" s="214">
        <f>S229*H229</f>
        <v>0</v>
      </c>
      <c r="AR229" s="24" t="s">
        <v>153</v>
      </c>
      <c r="AT229" s="24" t="s">
        <v>134</v>
      </c>
      <c r="AU229" s="24" t="s">
        <v>92</v>
      </c>
      <c r="AY229" s="24" t="s">
        <v>131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4" t="s">
        <v>90</v>
      </c>
      <c r="BK229" s="215">
        <f>ROUND(I229*H229,2)</f>
        <v>0</v>
      </c>
      <c r="BL229" s="24" t="s">
        <v>153</v>
      </c>
      <c r="BM229" s="24" t="s">
        <v>476</v>
      </c>
    </row>
    <row r="230" s="11" customFormat="1">
      <c r="B230" s="219"/>
      <c r="D230" s="216" t="s">
        <v>143</v>
      </c>
      <c r="E230" s="220" t="s">
        <v>5</v>
      </c>
      <c r="F230" s="221" t="s">
        <v>436</v>
      </c>
      <c r="H230" s="222">
        <v>327</v>
      </c>
      <c r="I230" s="223"/>
      <c r="L230" s="219"/>
      <c r="M230" s="224"/>
      <c r="N230" s="225"/>
      <c r="O230" s="225"/>
      <c r="P230" s="225"/>
      <c r="Q230" s="225"/>
      <c r="R230" s="225"/>
      <c r="S230" s="225"/>
      <c r="T230" s="226"/>
      <c r="AT230" s="220" t="s">
        <v>143</v>
      </c>
      <c r="AU230" s="220" t="s">
        <v>92</v>
      </c>
      <c r="AV230" s="11" t="s">
        <v>92</v>
      </c>
      <c r="AW230" s="11" t="s">
        <v>45</v>
      </c>
      <c r="AX230" s="11" t="s">
        <v>90</v>
      </c>
      <c r="AY230" s="220" t="s">
        <v>131</v>
      </c>
    </row>
    <row r="231" s="1" customFormat="1" ht="16.5" customHeight="1">
      <c r="B231" s="203"/>
      <c r="C231" s="204" t="s">
        <v>477</v>
      </c>
      <c r="D231" s="204" t="s">
        <v>134</v>
      </c>
      <c r="E231" s="205" t="s">
        <v>478</v>
      </c>
      <c r="F231" s="206" t="s">
        <v>479</v>
      </c>
      <c r="G231" s="207" t="s">
        <v>212</v>
      </c>
      <c r="H231" s="208">
        <v>327</v>
      </c>
      <c r="I231" s="209"/>
      <c r="J231" s="210">
        <f>ROUND(I231*H231,2)</f>
        <v>0</v>
      </c>
      <c r="K231" s="206" t="s">
        <v>138</v>
      </c>
      <c r="L231" s="47"/>
      <c r="M231" s="211" t="s">
        <v>5</v>
      </c>
      <c r="N231" s="212" t="s">
        <v>53</v>
      </c>
      <c r="O231" s="48"/>
      <c r="P231" s="213">
        <f>O231*H231</f>
        <v>0</v>
      </c>
      <c r="Q231" s="213">
        <v>6.9999999999999994E-05</v>
      </c>
      <c r="R231" s="213">
        <f>Q231*H231</f>
        <v>0.022889999999999997</v>
      </c>
      <c r="S231" s="213">
        <v>0</v>
      </c>
      <c r="T231" s="214">
        <f>S231*H231</f>
        <v>0</v>
      </c>
      <c r="AR231" s="24" t="s">
        <v>153</v>
      </c>
      <c r="AT231" s="24" t="s">
        <v>134</v>
      </c>
      <c r="AU231" s="24" t="s">
        <v>92</v>
      </c>
      <c r="AY231" s="24" t="s">
        <v>131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90</v>
      </c>
      <c r="BK231" s="215">
        <f>ROUND(I231*H231,2)</f>
        <v>0</v>
      </c>
      <c r="BL231" s="24" t="s">
        <v>153</v>
      </c>
      <c r="BM231" s="24" t="s">
        <v>480</v>
      </c>
    </row>
    <row r="232" s="11" customFormat="1">
      <c r="B232" s="219"/>
      <c r="D232" s="216" t="s">
        <v>143</v>
      </c>
      <c r="E232" s="220" t="s">
        <v>5</v>
      </c>
      <c r="F232" s="221" t="s">
        <v>436</v>
      </c>
      <c r="H232" s="222">
        <v>327</v>
      </c>
      <c r="I232" s="223"/>
      <c r="L232" s="219"/>
      <c r="M232" s="224"/>
      <c r="N232" s="225"/>
      <c r="O232" s="225"/>
      <c r="P232" s="225"/>
      <c r="Q232" s="225"/>
      <c r="R232" s="225"/>
      <c r="S232" s="225"/>
      <c r="T232" s="226"/>
      <c r="AT232" s="220" t="s">
        <v>143</v>
      </c>
      <c r="AU232" s="220" t="s">
        <v>92</v>
      </c>
      <c r="AV232" s="11" t="s">
        <v>92</v>
      </c>
      <c r="AW232" s="11" t="s">
        <v>45</v>
      </c>
      <c r="AX232" s="11" t="s">
        <v>90</v>
      </c>
      <c r="AY232" s="220" t="s">
        <v>131</v>
      </c>
    </row>
    <row r="233" s="10" customFormat="1" ht="29.88" customHeight="1">
      <c r="B233" s="190"/>
      <c r="D233" s="191" t="s">
        <v>81</v>
      </c>
      <c r="E233" s="201" t="s">
        <v>178</v>
      </c>
      <c r="F233" s="201" t="s">
        <v>481</v>
      </c>
      <c r="I233" s="193"/>
      <c r="J233" s="202">
        <f>BK233</f>
        <v>0</v>
      </c>
      <c r="L233" s="190"/>
      <c r="M233" s="195"/>
      <c r="N233" s="196"/>
      <c r="O233" s="196"/>
      <c r="P233" s="197">
        <f>SUM(P234:P235)</f>
        <v>0</v>
      </c>
      <c r="Q233" s="196"/>
      <c r="R233" s="197">
        <f>SUM(R234:R235)</f>
        <v>0</v>
      </c>
      <c r="S233" s="196"/>
      <c r="T233" s="198">
        <f>SUM(T234:T235)</f>
        <v>0</v>
      </c>
      <c r="AR233" s="191" t="s">
        <v>90</v>
      </c>
      <c r="AT233" s="199" t="s">
        <v>81</v>
      </c>
      <c r="AU233" s="199" t="s">
        <v>90</v>
      </c>
      <c r="AY233" s="191" t="s">
        <v>131</v>
      </c>
      <c r="BK233" s="200">
        <f>SUM(BK234:BK235)</f>
        <v>0</v>
      </c>
    </row>
    <row r="234" s="1" customFormat="1" ht="51" customHeight="1">
      <c r="B234" s="203"/>
      <c r="C234" s="204" t="s">
        <v>482</v>
      </c>
      <c r="D234" s="204" t="s">
        <v>134</v>
      </c>
      <c r="E234" s="205" t="s">
        <v>483</v>
      </c>
      <c r="F234" s="206" t="s">
        <v>484</v>
      </c>
      <c r="G234" s="207" t="s">
        <v>197</v>
      </c>
      <c r="H234" s="208">
        <v>390</v>
      </c>
      <c r="I234" s="209"/>
      <c r="J234" s="210">
        <f>ROUND(I234*H234,2)</f>
        <v>0</v>
      </c>
      <c r="K234" s="206" t="s">
        <v>138</v>
      </c>
      <c r="L234" s="47"/>
      <c r="M234" s="211" t="s">
        <v>5</v>
      </c>
      <c r="N234" s="212" t="s">
        <v>53</v>
      </c>
      <c r="O234" s="48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153</v>
      </c>
      <c r="AT234" s="24" t="s">
        <v>134</v>
      </c>
      <c r="AU234" s="24" t="s">
        <v>92</v>
      </c>
      <c r="AY234" s="24" t="s">
        <v>131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90</v>
      </c>
      <c r="BK234" s="215">
        <f>ROUND(I234*H234,2)</f>
        <v>0</v>
      </c>
      <c r="BL234" s="24" t="s">
        <v>153</v>
      </c>
      <c r="BM234" s="24" t="s">
        <v>485</v>
      </c>
    </row>
    <row r="235" s="11" customFormat="1">
      <c r="B235" s="219"/>
      <c r="D235" s="216" t="s">
        <v>143</v>
      </c>
      <c r="E235" s="220" t="s">
        <v>5</v>
      </c>
      <c r="F235" s="221" t="s">
        <v>199</v>
      </c>
      <c r="H235" s="222">
        <v>390</v>
      </c>
      <c r="I235" s="223"/>
      <c r="L235" s="219"/>
      <c r="M235" s="224"/>
      <c r="N235" s="225"/>
      <c r="O235" s="225"/>
      <c r="P235" s="225"/>
      <c r="Q235" s="225"/>
      <c r="R235" s="225"/>
      <c r="S235" s="225"/>
      <c r="T235" s="226"/>
      <c r="AT235" s="220" t="s">
        <v>143</v>
      </c>
      <c r="AU235" s="220" t="s">
        <v>92</v>
      </c>
      <c r="AV235" s="11" t="s">
        <v>92</v>
      </c>
      <c r="AW235" s="11" t="s">
        <v>45</v>
      </c>
      <c r="AX235" s="11" t="s">
        <v>90</v>
      </c>
      <c r="AY235" s="220" t="s">
        <v>131</v>
      </c>
    </row>
    <row r="236" s="10" customFormat="1" ht="29.88" customHeight="1">
      <c r="B236" s="190"/>
      <c r="D236" s="191" t="s">
        <v>81</v>
      </c>
      <c r="E236" s="201" t="s">
        <v>486</v>
      </c>
      <c r="F236" s="201" t="s">
        <v>487</v>
      </c>
      <c r="I236" s="193"/>
      <c r="J236" s="202">
        <f>BK236</f>
        <v>0</v>
      </c>
      <c r="L236" s="190"/>
      <c r="M236" s="195"/>
      <c r="N236" s="196"/>
      <c r="O236" s="196"/>
      <c r="P236" s="197">
        <f>P237</f>
        <v>0</v>
      </c>
      <c r="Q236" s="196"/>
      <c r="R236" s="197">
        <f>R237</f>
        <v>0</v>
      </c>
      <c r="S236" s="196"/>
      <c r="T236" s="198">
        <f>T237</f>
        <v>0</v>
      </c>
      <c r="AR236" s="191" t="s">
        <v>90</v>
      </c>
      <c r="AT236" s="199" t="s">
        <v>81</v>
      </c>
      <c r="AU236" s="199" t="s">
        <v>90</v>
      </c>
      <c r="AY236" s="191" t="s">
        <v>131</v>
      </c>
      <c r="BK236" s="200">
        <f>BK237</f>
        <v>0</v>
      </c>
    </row>
    <row r="237" s="1" customFormat="1" ht="38.25" customHeight="1">
      <c r="B237" s="203"/>
      <c r="C237" s="204" t="s">
        <v>488</v>
      </c>
      <c r="D237" s="204" t="s">
        <v>134</v>
      </c>
      <c r="E237" s="205" t="s">
        <v>489</v>
      </c>
      <c r="F237" s="206" t="s">
        <v>490</v>
      </c>
      <c r="G237" s="207" t="s">
        <v>262</v>
      </c>
      <c r="H237" s="208">
        <v>38.703000000000003</v>
      </c>
      <c r="I237" s="209"/>
      <c r="J237" s="210">
        <f>ROUND(I237*H237,2)</f>
        <v>0</v>
      </c>
      <c r="K237" s="206" t="s">
        <v>138</v>
      </c>
      <c r="L237" s="47"/>
      <c r="M237" s="211" t="s">
        <v>5</v>
      </c>
      <c r="N237" s="256" t="s">
        <v>53</v>
      </c>
      <c r="O237" s="257"/>
      <c r="P237" s="258">
        <f>O237*H237</f>
        <v>0</v>
      </c>
      <c r="Q237" s="258">
        <v>0</v>
      </c>
      <c r="R237" s="258">
        <f>Q237*H237</f>
        <v>0</v>
      </c>
      <c r="S237" s="258">
        <v>0</v>
      </c>
      <c r="T237" s="259">
        <f>S237*H237</f>
        <v>0</v>
      </c>
      <c r="AR237" s="24" t="s">
        <v>153</v>
      </c>
      <c r="AT237" s="24" t="s">
        <v>134</v>
      </c>
      <c r="AU237" s="24" t="s">
        <v>92</v>
      </c>
      <c r="AY237" s="24" t="s">
        <v>131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4" t="s">
        <v>90</v>
      </c>
      <c r="BK237" s="215">
        <f>ROUND(I237*H237,2)</f>
        <v>0</v>
      </c>
      <c r="BL237" s="24" t="s">
        <v>153</v>
      </c>
      <c r="BM237" s="24" t="s">
        <v>491</v>
      </c>
    </row>
    <row r="238" s="1" customFormat="1" ht="6.96" customHeight="1">
      <c r="B238" s="68"/>
      <c r="C238" s="69"/>
      <c r="D238" s="69"/>
      <c r="E238" s="69"/>
      <c r="F238" s="69"/>
      <c r="G238" s="69"/>
      <c r="H238" s="69"/>
      <c r="I238" s="154"/>
      <c r="J238" s="69"/>
      <c r="K238" s="69"/>
      <c r="L238" s="47"/>
    </row>
  </sheetData>
  <autoFilter ref="C83:K237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0" customWidth="1"/>
    <col min="2" max="2" width="1.664063" style="260" customWidth="1"/>
    <col min="3" max="4" width="5" style="260" customWidth="1"/>
    <col min="5" max="5" width="11.67" style="260" customWidth="1"/>
    <col min="6" max="6" width="9.17" style="260" customWidth="1"/>
    <col min="7" max="7" width="5" style="260" customWidth="1"/>
    <col min="8" max="8" width="77.83" style="260" customWidth="1"/>
    <col min="9" max="10" width="20" style="260" customWidth="1"/>
    <col min="11" max="11" width="1.664063" style="260" customWidth="1"/>
  </cols>
  <sheetData>
    <row r="1" ht="37.5" customHeight="1"/>
    <row r="2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="14" customFormat="1" ht="45" customHeight="1">
      <c r="B3" s="264"/>
      <c r="C3" s="265" t="s">
        <v>492</v>
      </c>
      <c r="D3" s="265"/>
      <c r="E3" s="265"/>
      <c r="F3" s="265"/>
      <c r="G3" s="265"/>
      <c r="H3" s="265"/>
      <c r="I3" s="265"/>
      <c r="J3" s="265"/>
      <c r="K3" s="266"/>
    </row>
    <row r="4" ht="25.5" customHeight="1">
      <c r="B4" s="267"/>
      <c r="C4" s="268" t="s">
        <v>493</v>
      </c>
      <c r="D4" s="268"/>
      <c r="E4" s="268"/>
      <c r="F4" s="268"/>
      <c r="G4" s="268"/>
      <c r="H4" s="268"/>
      <c r="I4" s="268"/>
      <c r="J4" s="268"/>
      <c r="K4" s="269"/>
    </row>
    <row r="5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ht="15" customHeight="1">
      <c r="B6" s="267"/>
      <c r="C6" s="271" t="s">
        <v>494</v>
      </c>
      <c r="D6" s="271"/>
      <c r="E6" s="271"/>
      <c r="F6" s="271"/>
      <c r="G6" s="271"/>
      <c r="H6" s="271"/>
      <c r="I6" s="271"/>
      <c r="J6" s="271"/>
      <c r="K6" s="269"/>
    </row>
    <row r="7" ht="15" customHeight="1">
      <c r="B7" s="272"/>
      <c r="C7" s="271" t="s">
        <v>495</v>
      </c>
      <c r="D7" s="271"/>
      <c r="E7" s="271"/>
      <c r="F7" s="271"/>
      <c r="G7" s="271"/>
      <c r="H7" s="271"/>
      <c r="I7" s="271"/>
      <c r="J7" s="271"/>
      <c r="K7" s="269"/>
    </row>
    <row r="8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ht="15" customHeight="1">
      <c r="B9" s="272"/>
      <c r="C9" s="271" t="s">
        <v>496</v>
      </c>
      <c r="D9" s="271"/>
      <c r="E9" s="271"/>
      <c r="F9" s="271"/>
      <c r="G9" s="271"/>
      <c r="H9" s="271"/>
      <c r="I9" s="271"/>
      <c r="J9" s="271"/>
      <c r="K9" s="269"/>
    </row>
    <row r="10" ht="15" customHeight="1">
      <c r="B10" s="272"/>
      <c r="C10" s="271"/>
      <c r="D10" s="271" t="s">
        <v>497</v>
      </c>
      <c r="E10" s="271"/>
      <c r="F10" s="271"/>
      <c r="G10" s="271"/>
      <c r="H10" s="271"/>
      <c r="I10" s="271"/>
      <c r="J10" s="271"/>
      <c r="K10" s="269"/>
    </row>
    <row r="11" ht="15" customHeight="1">
      <c r="B11" s="272"/>
      <c r="C11" s="273"/>
      <c r="D11" s="271" t="s">
        <v>498</v>
      </c>
      <c r="E11" s="271"/>
      <c r="F11" s="271"/>
      <c r="G11" s="271"/>
      <c r="H11" s="271"/>
      <c r="I11" s="271"/>
      <c r="J11" s="271"/>
      <c r="K11" s="269"/>
    </row>
    <row r="12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ht="15" customHeight="1">
      <c r="B13" s="272"/>
      <c r="C13" s="273"/>
      <c r="D13" s="271" t="s">
        <v>499</v>
      </c>
      <c r="E13" s="271"/>
      <c r="F13" s="271"/>
      <c r="G13" s="271"/>
      <c r="H13" s="271"/>
      <c r="I13" s="271"/>
      <c r="J13" s="271"/>
      <c r="K13" s="269"/>
    </row>
    <row r="14" ht="15" customHeight="1">
      <c r="B14" s="272"/>
      <c r="C14" s="273"/>
      <c r="D14" s="271" t="s">
        <v>500</v>
      </c>
      <c r="E14" s="271"/>
      <c r="F14" s="271"/>
      <c r="G14" s="271"/>
      <c r="H14" s="271"/>
      <c r="I14" s="271"/>
      <c r="J14" s="271"/>
      <c r="K14" s="269"/>
    </row>
    <row r="15" ht="15" customHeight="1">
      <c r="B15" s="272"/>
      <c r="C15" s="273"/>
      <c r="D15" s="271" t="s">
        <v>501</v>
      </c>
      <c r="E15" s="271"/>
      <c r="F15" s="271"/>
      <c r="G15" s="271"/>
      <c r="H15" s="271"/>
      <c r="I15" s="271"/>
      <c r="J15" s="271"/>
      <c r="K15" s="269"/>
    </row>
    <row r="16" ht="15" customHeight="1">
      <c r="B16" s="272"/>
      <c r="C16" s="273"/>
      <c r="D16" s="273"/>
      <c r="E16" s="274" t="s">
        <v>95</v>
      </c>
      <c r="F16" s="271" t="s">
        <v>502</v>
      </c>
      <c r="G16" s="271"/>
      <c r="H16" s="271"/>
      <c r="I16" s="271"/>
      <c r="J16" s="271"/>
      <c r="K16" s="269"/>
    </row>
    <row r="17" ht="15" customHeight="1">
      <c r="B17" s="272"/>
      <c r="C17" s="273"/>
      <c r="D17" s="273"/>
      <c r="E17" s="274" t="s">
        <v>503</v>
      </c>
      <c r="F17" s="271" t="s">
        <v>504</v>
      </c>
      <c r="G17" s="271"/>
      <c r="H17" s="271"/>
      <c r="I17" s="271"/>
      <c r="J17" s="271"/>
      <c r="K17" s="269"/>
    </row>
    <row r="18" ht="15" customHeight="1">
      <c r="B18" s="272"/>
      <c r="C18" s="273"/>
      <c r="D18" s="273"/>
      <c r="E18" s="274" t="s">
        <v>505</v>
      </c>
      <c r="F18" s="271" t="s">
        <v>506</v>
      </c>
      <c r="G18" s="271"/>
      <c r="H18" s="271"/>
      <c r="I18" s="271"/>
      <c r="J18" s="271"/>
      <c r="K18" s="269"/>
    </row>
    <row r="19" ht="15" customHeight="1">
      <c r="B19" s="272"/>
      <c r="C19" s="273"/>
      <c r="D19" s="273"/>
      <c r="E19" s="274" t="s">
        <v>89</v>
      </c>
      <c r="F19" s="271" t="s">
        <v>507</v>
      </c>
      <c r="G19" s="271"/>
      <c r="H19" s="271"/>
      <c r="I19" s="271"/>
      <c r="J19" s="271"/>
      <c r="K19" s="269"/>
    </row>
    <row r="20" ht="15" customHeight="1">
      <c r="B20" s="272"/>
      <c r="C20" s="273"/>
      <c r="D20" s="273"/>
      <c r="E20" s="274" t="s">
        <v>508</v>
      </c>
      <c r="F20" s="271" t="s">
        <v>509</v>
      </c>
      <c r="G20" s="271"/>
      <c r="H20" s="271"/>
      <c r="I20" s="271"/>
      <c r="J20" s="271"/>
      <c r="K20" s="269"/>
    </row>
    <row r="21" ht="15" customHeight="1">
      <c r="B21" s="272"/>
      <c r="C21" s="273"/>
      <c r="D21" s="273"/>
      <c r="E21" s="274" t="s">
        <v>510</v>
      </c>
      <c r="F21" s="271" t="s">
        <v>511</v>
      </c>
      <c r="G21" s="271"/>
      <c r="H21" s="271"/>
      <c r="I21" s="271"/>
      <c r="J21" s="271"/>
      <c r="K21" s="269"/>
    </row>
    <row r="22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ht="15" customHeight="1">
      <c r="B23" s="272"/>
      <c r="C23" s="271" t="s">
        <v>512</v>
      </c>
      <c r="D23" s="271"/>
      <c r="E23" s="271"/>
      <c r="F23" s="271"/>
      <c r="G23" s="271"/>
      <c r="H23" s="271"/>
      <c r="I23" s="271"/>
      <c r="J23" s="271"/>
      <c r="K23" s="269"/>
    </row>
    <row r="24" ht="15" customHeight="1">
      <c r="B24" s="272"/>
      <c r="C24" s="271" t="s">
        <v>513</v>
      </c>
      <c r="D24" s="271"/>
      <c r="E24" s="271"/>
      <c r="F24" s="271"/>
      <c r="G24" s="271"/>
      <c r="H24" s="271"/>
      <c r="I24" s="271"/>
      <c r="J24" s="271"/>
      <c r="K24" s="269"/>
    </row>
    <row r="25" ht="15" customHeight="1">
      <c r="B25" s="272"/>
      <c r="C25" s="271"/>
      <c r="D25" s="271" t="s">
        <v>514</v>
      </c>
      <c r="E25" s="271"/>
      <c r="F25" s="271"/>
      <c r="G25" s="271"/>
      <c r="H25" s="271"/>
      <c r="I25" s="271"/>
      <c r="J25" s="271"/>
      <c r="K25" s="269"/>
    </row>
    <row r="26" ht="15" customHeight="1">
      <c r="B26" s="272"/>
      <c r="C26" s="273"/>
      <c r="D26" s="271" t="s">
        <v>515</v>
      </c>
      <c r="E26" s="271"/>
      <c r="F26" s="271"/>
      <c r="G26" s="271"/>
      <c r="H26" s="271"/>
      <c r="I26" s="271"/>
      <c r="J26" s="271"/>
      <c r="K26" s="269"/>
    </row>
    <row r="27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ht="15" customHeight="1">
      <c r="B28" s="272"/>
      <c r="C28" s="273"/>
      <c r="D28" s="271" t="s">
        <v>516</v>
      </c>
      <c r="E28" s="271"/>
      <c r="F28" s="271"/>
      <c r="G28" s="271"/>
      <c r="H28" s="271"/>
      <c r="I28" s="271"/>
      <c r="J28" s="271"/>
      <c r="K28" s="269"/>
    </row>
    <row r="29" ht="15" customHeight="1">
      <c r="B29" s="272"/>
      <c r="C29" s="273"/>
      <c r="D29" s="271" t="s">
        <v>517</v>
      </c>
      <c r="E29" s="271"/>
      <c r="F29" s="271"/>
      <c r="G29" s="271"/>
      <c r="H29" s="271"/>
      <c r="I29" s="271"/>
      <c r="J29" s="271"/>
      <c r="K29" s="269"/>
    </row>
    <row r="30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ht="15" customHeight="1">
      <c r="B31" s="272"/>
      <c r="C31" s="273"/>
      <c r="D31" s="271" t="s">
        <v>518</v>
      </c>
      <c r="E31" s="271"/>
      <c r="F31" s="271"/>
      <c r="G31" s="271"/>
      <c r="H31" s="271"/>
      <c r="I31" s="271"/>
      <c r="J31" s="271"/>
      <c r="K31" s="269"/>
    </row>
    <row r="32" ht="15" customHeight="1">
      <c r="B32" s="272"/>
      <c r="C32" s="273"/>
      <c r="D32" s="271" t="s">
        <v>519</v>
      </c>
      <c r="E32" s="271"/>
      <c r="F32" s="271"/>
      <c r="G32" s="271"/>
      <c r="H32" s="271"/>
      <c r="I32" s="271"/>
      <c r="J32" s="271"/>
      <c r="K32" s="269"/>
    </row>
    <row r="33" ht="15" customHeight="1">
      <c r="B33" s="272"/>
      <c r="C33" s="273"/>
      <c r="D33" s="271" t="s">
        <v>520</v>
      </c>
      <c r="E33" s="271"/>
      <c r="F33" s="271"/>
      <c r="G33" s="271"/>
      <c r="H33" s="271"/>
      <c r="I33" s="271"/>
      <c r="J33" s="271"/>
      <c r="K33" s="269"/>
    </row>
    <row r="34" ht="15" customHeight="1">
      <c r="B34" s="272"/>
      <c r="C34" s="273"/>
      <c r="D34" s="271"/>
      <c r="E34" s="275" t="s">
        <v>116</v>
      </c>
      <c r="F34" s="271"/>
      <c r="G34" s="271" t="s">
        <v>521</v>
      </c>
      <c r="H34" s="271"/>
      <c r="I34" s="271"/>
      <c r="J34" s="271"/>
      <c r="K34" s="269"/>
    </row>
    <row r="35" ht="30.75" customHeight="1">
      <c r="B35" s="272"/>
      <c r="C35" s="273"/>
      <c r="D35" s="271"/>
      <c r="E35" s="275" t="s">
        <v>522</v>
      </c>
      <c r="F35" s="271"/>
      <c r="G35" s="271" t="s">
        <v>523</v>
      </c>
      <c r="H35" s="271"/>
      <c r="I35" s="271"/>
      <c r="J35" s="271"/>
      <c r="K35" s="269"/>
    </row>
    <row r="36" ht="15" customHeight="1">
      <c r="B36" s="272"/>
      <c r="C36" s="273"/>
      <c r="D36" s="271"/>
      <c r="E36" s="275" t="s">
        <v>63</v>
      </c>
      <c r="F36" s="271"/>
      <c r="G36" s="271" t="s">
        <v>524</v>
      </c>
      <c r="H36" s="271"/>
      <c r="I36" s="271"/>
      <c r="J36" s="271"/>
      <c r="K36" s="269"/>
    </row>
    <row r="37" ht="15" customHeight="1">
      <c r="B37" s="272"/>
      <c r="C37" s="273"/>
      <c r="D37" s="271"/>
      <c r="E37" s="275" t="s">
        <v>117</v>
      </c>
      <c r="F37" s="271"/>
      <c r="G37" s="271" t="s">
        <v>525</v>
      </c>
      <c r="H37" s="271"/>
      <c r="I37" s="271"/>
      <c r="J37" s="271"/>
      <c r="K37" s="269"/>
    </row>
    <row r="38" ht="15" customHeight="1">
      <c r="B38" s="272"/>
      <c r="C38" s="273"/>
      <c r="D38" s="271"/>
      <c r="E38" s="275" t="s">
        <v>118</v>
      </c>
      <c r="F38" s="271"/>
      <c r="G38" s="271" t="s">
        <v>526</v>
      </c>
      <c r="H38" s="271"/>
      <c r="I38" s="271"/>
      <c r="J38" s="271"/>
      <c r="K38" s="269"/>
    </row>
    <row r="39" ht="15" customHeight="1">
      <c r="B39" s="272"/>
      <c r="C39" s="273"/>
      <c r="D39" s="271"/>
      <c r="E39" s="275" t="s">
        <v>119</v>
      </c>
      <c r="F39" s="271"/>
      <c r="G39" s="271" t="s">
        <v>527</v>
      </c>
      <c r="H39" s="271"/>
      <c r="I39" s="271"/>
      <c r="J39" s="271"/>
      <c r="K39" s="269"/>
    </row>
    <row r="40" ht="15" customHeight="1">
      <c r="B40" s="272"/>
      <c r="C40" s="273"/>
      <c r="D40" s="271"/>
      <c r="E40" s="275" t="s">
        <v>528</v>
      </c>
      <c r="F40" s="271"/>
      <c r="G40" s="271" t="s">
        <v>529</v>
      </c>
      <c r="H40" s="271"/>
      <c r="I40" s="271"/>
      <c r="J40" s="271"/>
      <c r="K40" s="269"/>
    </row>
    <row r="41" ht="15" customHeight="1">
      <c r="B41" s="272"/>
      <c r="C41" s="273"/>
      <c r="D41" s="271"/>
      <c r="E41" s="275"/>
      <c r="F41" s="271"/>
      <c r="G41" s="271" t="s">
        <v>530</v>
      </c>
      <c r="H41" s="271"/>
      <c r="I41" s="271"/>
      <c r="J41" s="271"/>
      <c r="K41" s="269"/>
    </row>
    <row r="42" ht="15" customHeight="1">
      <c r="B42" s="272"/>
      <c r="C42" s="273"/>
      <c r="D42" s="271"/>
      <c r="E42" s="275" t="s">
        <v>531</v>
      </c>
      <c r="F42" s="271"/>
      <c r="G42" s="271" t="s">
        <v>532</v>
      </c>
      <c r="H42" s="271"/>
      <c r="I42" s="271"/>
      <c r="J42" s="271"/>
      <c r="K42" s="269"/>
    </row>
    <row r="43" ht="15" customHeight="1">
      <c r="B43" s="272"/>
      <c r="C43" s="273"/>
      <c r="D43" s="271"/>
      <c r="E43" s="275" t="s">
        <v>121</v>
      </c>
      <c r="F43" s="271"/>
      <c r="G43" s="271" t="s">
        <v>533</v>
      </c>
      <c r="H43" s="271"/>
      <c r="I43" s="271"/>
      <c r="J43" s="271"/>
      <c r="K43" s="269"/>
    </row>
    <row r="44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ht="15" customHeight="1">
      <c r="B45" s="272"/>
      <c r="C45" s="273"/>
      <c r="D45" s="271" t="s">
        <v>534</v>
      </c>
      <c r="E45" s="271"/>
      <c r="F45" s="271"/>
      <c r="G45" s="271"/>
      <c r="H45" s="271"/>
      <c r="I45" s="271"/>
      <c r="J45" s="271"/>
      <c r="K45" s="269"/>
    </row>
    <row r="46" ht="15" customHeight="1">
      <c r="B46" s="272"/>
      <c r="C46" s="273"/>
      <c r="D46" s="273"/>
      <c r="E46" s="271" t="s">
        <v>535</v>
      </c>
      <c r="F46" s="271"/>
      <c r="G46" s="271"/>
      <c r="H46" s="271"/>
      <c r="I46" s="271"/>
      <c r="J46" s="271"/>
      <c r="K46" s="269"/>
    </row>
    <row r="47" ht="15" customHeight="1">
      <c r="B47" s="272"/>
      <c r="C47" s="273"/>
      <c r="D47" s="273"/>
      <c r="E47" s="271" t="s">
        <v>536</v>
      </c>
      <c r="F47" s="271"/>
      <c r="G47" s="271"/>
      <c r="H47" s="271"/>
      <c r="I47" s="271"/>
      <c r="J47" s="271"/>
      <c r="K47" s="269"/>
    </row>
    <row r="48" ht="15" customHeight="1">
      <c r="B48" s="272"/>
      <c r="C48" s="273"/>
      <c r="D48" s="273"/>
      <c r="E48" s="271" t="s">
        <v>537</v>
      </c>
      <c r="F48" s="271"/>
      <c r="G48" s="271"/>
      <c r="H48" s="271"/>
      <c r="I48" s="271"/>
      <c r="J48" s="271"/>
      <c r="K48" s="269"/>
    </row>
    <row r="49" ht="15" customHeight="1">
      <c r="B49" s="272"/>
      <c r="C49" s="273"/>
      <c r="D49" s="271" t="s">
        <v>538</v>
      </c>
      <c r="E49" s="271"/>
      <c r="F49" s="271"/>
      <c r="G49" s="271"/>
      <c r="H49" s="271"/>
      <c r="I49" s="271"/>
      <c r="J49" s="271"/>
      <c r="K49" s="269"/>
    </row>
    <row r="50" ht="25.5" customHeight="1">
      <c r="B50" s="267"/>
      <c r="C50" s="268" t="s">
        <v>539</v>
      </c>
      <c r="D50" s="268"/>
      <c r="E50" s="268"/>
      <c r="F50" s="268"/>
      <c r="G50" s="268"/>
      <c r="H50" s="268"/>
      <c r="I50" s="268"/>
      <c r="J50" s="268"/>
      <c r="K50" s="269"/>
    </row>
    <row r="51" ht="5.25" customHeight="1">
      <c r="B51" s="267"/>
      <c r="C51" s="270"/>
      <c r="D51" s="270"/>
      <c r="E51" s="270"/>
      <c r="F51" s="270"/>
      <c r="G51" s="270"/>
      <c r="H51" s="270"/>
      <c r="I51" s="270"/>
      <c r="J51" s="270"/>
      <c r="K51" s="269"/>
    </row>
    <row r="52" ht="15" customHeight="1">
      <c r="B52" s="267"/>
      <c r="C52" s="271" t="s">
        <v>540</v>
      </c>
      <c r="D52" s="271"/>
      <c r="E52" s="271"/>
      <c r="F52" s="271"/>
      <c r="G52" s="271"/>
      <c r="H52" s="271"/>
      <c r="I52" s="271"/>
      <c r="J52" s="271"/>
      <c r="K52" s="269"/>
    </row>
    <row r="53" ht="15" customHeight="1">
      <c r="B53" s="267"/>
      <c r="C53" s="271" t="s">
        <v>541</v>
      </c>
      <c r="D53" s="271"/>
      <c r="E53" s="271"/>
      <c r="F53" s="271"/>
      <c r="G53" s="271"/>
      <c r="H53" s="271"/>
      <c r="I53" s="271"/>
      <c r="J53" s="271"/>
      <c r="K53" s="269"/>
    </row>
    <row r="54" ht="12.75" customHeight="1">
      <c r="B54" s="267"/>
      <c r="C54" s="271"/>
      <c r="D54" s="271"/>
      <c r="E54" s="271"/>
      <c r="F54" s="271"/>
      <c r="G54" s="271"/>
      <c r="H54" s="271"/>
      <c r="I54" s="271"/>
      <c r="J54" s="271"/>
      <c r="K54" s="269"/>
    </row>
    <row r="55" ht="15" customHeight="1">
      <c r="B55" s="267"/>
      <c r="C55" s="271" t="s">
        <v>542</v>
      </c>
      <c r="D55" s="271"/>
      <c r="E55" s="271"/>
      <c r="F55" s="271"/>
      <c r="G55" s="271"/>
      <c r="H55" s="271"/>
      <c r="I55" s="271"/>
      <c r="J55" s="271"/>
      <c r="K55" s="269"/>
    </row>
    <row r="56" ht="15" customHeight="1">
      <c r="B56" s="267"/>
      <c r="C56" s="273"/>
      <c r="D56" s="271" t="s">
        <v>543</v>
      </c>
      <c r="E56" s="271"/>
      <c r="F56" s="271"/>
      <c r="G56" s="271"/>
      <c r="H56" s="271"/>
      <c r="I56" s="271"/>
      <c r="J56" s="271"/>
      <c r="K56" s="269"/>
    </row>
    <row r="57" ht="15" customHeight="1">
      <c r="B57" s="267"/>
      <c r="C57" s="273"/>
      <c r="D57" s="271" t="s">
        <v>544</v>
      </c>
      <c r="E57" s="271"/>
      <c r="F57" s="271"/>
      <c r="G57" s="271"/>
      <c r="H57" s="271"/>
      <c r="I57" s="271"/>
      <c r="J57" s="271"/>
      <c r="K57" s="269"/>
    </row>
    <row r="58" ht="15" customHeight="1">
      <c r="B58" s="267"/>
      <c r="C58" s="273"/>
      <c r="D58" s="271" t="s">
        <v>545</v>
      </c>
      <c r="E58" s="271"/>
      <c r="F58" s="271"/>
      <c r="G58" s="271"/>
      <c r="H58" s="271"/>
      <c r="I58" s="271"/>
      <c r="J58" s="271"/>
      <c r="K58" s="269"/>
    </row>
    <row r="59" ht="15" customHeight="1">
      <c r="B59" s="267"/>
      <c r="C59" s="273"/>
      <c r="D59" s="271" t="s">
        <v>546</v>
      </c>
      <c r="E59" s="271"/>
      <c r="F59" s="271"/>
      <c r="G59" s="271"/>
      <c r="H59" s="271"/>
      <c r="I59" s="271"/>
      <c r="J59" s="271"/>
      <c r="K59" s="269"/>
    </row>
    <row r="60" ht="15" customHeight="1">
      <c r="B60" s="267"/>
      <c r="C60" s="273"/>
      <c r="D60" s="276" t="s">
        <v>547</v>
      </c>
      <c r="E60" s="276"/>
      <c r="F60" s="276"/>
      <c r="G60" s="276"/>
      <c r="H60" s="276"/>
      <c r="I60" s="276"/>
      <c r="J60" s="276"/>
      <c r="K60" s="269"/>
    </row>
    <row r="61" ht="15" customHeight="1">
      <c r="B61" s="267"/>
      <c r="C61" s="273"/>
      <c r="D61" s="271" t="s">
        <v>548</v>
      </c>
      <c r="E61" s="271"/>
      <c r="F61" s="271"/>
      <c r="G61" s="271"/>
      <c r="H61" s="271"/>
      <c r="I61" s="271"/>
      <c r="J61" s="271"/>
      <c r="K61" s="269"/>
    </row>
    <row r="62" ht="12.75" customHeight="1">
      <c r="B62" s="267"/>
      <c r="C62" s="273"/>
      <c r="D62" s="273"/>
      <c r="E62" s="277"/>
      <c r="F62" s="273"/>
      <c r="G62" s="273"/>
      <c r="H62" s="273"/>
      <c r="I62" s="273"/>
      <c r="J62" s="273"/>
      <c r="K62" s="269"/>
    </row>
    <row r="63" ht="15" customHeight="1">
      <c r="B63" s="267"/>
      <c r="C63" s="273"/>
      <c r="D63" s="271" t="s">
        <v>549</v>
      </c>
      <c r="E63" s="271"/>
      <c r="F63" s="271"/>
      <c r="G63" s="271"/>
      <c r="H63" s="271"/>
      <c r="I63" s="271"/>
      <c r="J63" s="271"/>
      <c r="K63" s="269"/>
    </row>
    <row r="64" ht="15" customHeight="1">
      <c r="B64" s="267"/>
      <c r="C64" s="273"/>
      <c r="D64" s="276" t="s">
        <v>550</v>
      </c>
      <c r="E64" s="276"/>
      <c r="F64" s="276"/>
      <c r="G64" s="276"/>
      <c r="H64" s="276"/>
      <c r="I64" s="276"/>
      <c r="J64" s="276"/>
      <c r="K64" s="269"/>
    </row>
    <row r="65" ht="15" customHeight="1">
      <c r="B65" s="267"/>
      <c r="C65" s="273"/>
      <c r="D65" s="271" t="s">
        <v>551</v>
      </c>
      <c r="E65" s="271"/>
      <c r="F65" s="271"/>
      <c r="G65" s="271"/>
      <c r="H65" s="271"/>
      <c r="I65" s="271"/>
      <c r="J65" s="271"/>
      <c r="K65" s="269"/>
    </row>
    <row r="66" ht="15" customHeight="1">
      <c r="B66" s="267"/>
      <c r="C66" s="273"/>
      <c r="D66" s="271" t="s">
        <v>552</v>
      </c>
      <c r="E66" s="271"/>
      <c r="F66" s="271"/>
      <c r="G66" s="271"/>
      <c r="H66" s="271"/>
      <c r="I66" s="271"/>
      <c r="J66" s="271"/>
      <c r="K66" s="269"/>
    </row>
    <row r="67" ht="15" customHeight="1">
      <c r="B67" s="267"/>
      <c r="C67" s="273"/>
      <c r="D67" s="271" t="s">
        <v>553</v>
      </c>
      <c r="E67" s="271"/>
      <c r="F67" s="271"/>
      <c r="G67" s="271"/>
      <c r="H67" s="271"/>
      <c r="I67" s="271"/>
      <c r="J67" s="271"/>
      <c r="K67" s="269"/>
    </row>
    <row r="68" ht="15" customHeight="1">
      <c r="B68" s="267"/>
      <c r="C68" s="273"/>
      <c r="D68" s="271" t="s">
        <v>554</v>
      </c>
      <c r="E68" s="271"/>
      <c r="F68" s="271"/>
      <c r="G68" s="271"/>
      <c r="H68" s="271"/>
      <c r="I68" s="271"/>
      <c r="J68" s="271"/>
      <c r="K68" s="269"/>
    </row>
    <row r="69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ht="45" customHeight="1">
      <c r="B73" s="286"/>
      <c r="C73" s="287" t="s">
        <v>101</v>
      </c>
      <c r="D73" s="287"/>
      <c r="E73" s="287"/>
      <c r="F73" s="287"/>
      <c r="G73" s="287"/>
      <c r="H73" s="287"/>
      <c r="I73" s="287"/>
      <c r="J73" s="287"/>
      <c r="K73" s="288"/>
    </row>
    <row r="74" ht="17.25" customHeight="1">
      <c r="B74" s="286"/>
      <c r="C74" s="289" t="s">
        <v>555</v>
      </c>
      <c r="D74" s="289"/>
      <c r="E74" s="289"/>
      <c r="F74" s="289" t="s">
        <v>556</v>
      </c>
      <c r="G74" s="290"/>
      <c r="H74" s="289" t="s">
        <v>117</v>
      </c>
      <c r="I74" s="289" t="s">
        <v>67</v>
      </c>
      <c r="J74" s="289" t="s">
        <v>557</v>
      </c>
      <c r="K74" s="288"/>
    </row>
    <row r="75" ht="17.25" customHeight="1">
      <c r="B75" s="286"/>
      <c r="C75" s="291" t="s">
        <v>558</v>
      </c>
      <c r="D75" s="291"/>
      <c r="E75" s="291"/>
      <c r="F75" s="292" t="s">
        <v>559</v>
      </c>
      <c r="G75" s="293"/>
      <c r="H75" s="291"/>
      <c r="I75" s="291"/>
      <c r="J75" s="291" t="s">
        <v>560</v>
      </c>
      <c r="K75" s="288"/>
    </row>
    <row r="76" ht="5.25" customHeight="1">
      <c r="B76" s="286"/>
      <c r="C76" s="294"/>
      <c r="D76" s="294"/>
      <c r="E76" s="294"/>
      <c r="F76" s="294"/>
      <c r="G76" s="295"/>
      <c r="H76" s="294"/>
      <c r="I76" s="294"/>
      <c r="J76" s="294"/>
      <c r="K76" s="288"/>
    </row>
    <row r="77" ht="15" customHeight="1">
      <c r="B77" s="286"/>
      <c r="C77" s="275" t="s">
        <v>63</v>
      </c>
      <c r="D77" s="294"/>
      <c r="E77" s="294"/>
      <c r="F77" s="296" t="s">
        <v>561</v>
      </c>
      <c r="G77" s="295"/>
      <c r="H77" s="275" t="s">
        <v>562</v>
      </c>
      <c r="I77" s="275" t="s">
        <v>563</v>
      </c>
      <c r="J77" s="275">
        <v>20</v>
      </c>
      <c r="K77" s="288"/>
    </row>
    <row r="78" ht="15" customHeight="1">
      <c r="B78" s="286"/>
      <c r="C78" s="275" t="s">
        <v>564</v>
      </c>
      <c r="D78" s="275"/>
      <c r="E78" s="275"/>
      <c r="F78" s="296" t="s">
        <v>561</v>
      </c>
      <c r="G78" s="295"/>
      <c r="H78" s="275" t="s">
        <v>565</v>
      </c>
      <c r="I78" s="275" t="s">
        <v>563</v>
      </c>
      <c r="J78" s="275">
        <v>120</v>
      </c>
      <c r="K78" s="288"/>
    </row>
    <row r="79" ht="15" customHeight="1">
      <c r="B79" s="297"/>
      <c r="C79" s="275" t="s">
        <v>566</v>
      </c>
      <c r="D79" s="275"/>
      <c r="E79" s="275"/>
      <c r="F79" s="296" t="s">
        <v>567</v>
      </c>
      <c r="G79" s="295"/>
      <c r="H79" s="275" t="s">
        <v>568</v>
      </c>
      <c r="I79" s="275" t="s">
        <v>563</v>
      </c>
      <c r="J79" s="275">
        <v>50</v>
      </c>
      <c r="K79" s="288"/>
    </row>
    <row r="80" ht="15" customHeight="1">
      <c r="B80" s="297"/>
      <c r="C80" s="275" t="s">
        <v>569</v>
      </c>
      <c r="D80" s="275"/>
      <c r="E80" s="275"/>
      <c r="F80" s="296" t="s">
        <v>561</v>
      </c>
      <c r="G80" s="295"/>
      <c r="H80" s="275" t="s">
        <v>570</v>
      </c>
      <c r="I80" s="275" t="s">
        <v>571</v>
      </c>
      <c r="J80" s="275"/>
      <c r="K80" s="288"/>
    </row>
    <row r="81" ht="15" customHeight="1">
      <c r="B81" s="297"/>
      <c r="C81" s="298" t="s">
        <v>572</v>
      </c>
      <c r="D81" s="298"/>
      <c r="E81" s="298"/>
      <c r="F81" s="299" t="s">
        <v>567</v>
      </c>
      <c r="G81" s="298"/>
      <c r="H81" s="298" t="s">
        <v>573</v>
      </c>
      <c r="I81" s="298" t="s">
        <v>563</v>
      </c>
      <c r="J81" s="298">
        <v>15</v>
      </c>
      <c r="K81" s="288"/>
    </row>
    <row r="82" ht="15" customHeight="1">
      <c r="B82" s="297"/>
      <c r="C82" s="298" t="s">
        <v>574</v>
      </c>
      <c r="D82" s="298"/>
      <c r="E82" s="298"/>
      <c r="F82" s="299" t="s">
        <v>567</v>
      </c>
      <c r="G82" s="298"/>
      <c r="H82" s="298" t="s">
        <v>575</v>
      </c>
      <c r="I82" s="298" t="s">
        <v>563</v>
      </c>
      <c r="J82" s="298">
        <v>15</v>
      </c>
      <c r="K82" s="288"/>
    </row>
    <row r="83" ht="15" customHeight="1">
      <c r="B83" s="297"/>
      <c r="C83" s="298" t="s">
        <v>576</v>
      </c>
      <c r="D83" s="298"/>
      <c r="E83" s="298"/>
      <c r="F83" s="299" t="s">
        <v>567</v>
      </c>
      <c r="G83" s="298"/>
      <c r="H83" s="298" t="s">
        <v>577</v>
      </c>
      <c r="I83" s="298" t="s">
        <v>563</v>
      </c>
      <c r="J83" s="298">
        <v>20</v>
      </c>
      <c r="K83" s="288"/>
    </row>
    <row r="84" ht="15" customHeight="1">
      <c r="B84" s="297"/>
      <c r="C84" s="298" t="s">
        <v>578</v>
      </c>
      <c r="D84" s="298"/>
      <c r="E84" s="298"/>
      <c r="F84" s="299" t="s">
        <v>567</v>
      </c>
      <c r="G84" s="298"/>
      <c r="H84" s="298" t="s">
        <v>579</v>
      </c>
      <c r="I84" s="298" t="s">
        <v>563</v>
      </c>
      <c r="J84" s="298">
        <v>20</v>
      </c>
      <c r="K84" s="288"/>
    </row>
    <row r="85" ht="15" customHeight="1">
      <c r="B85" s="297"/>
      <c r="C85" s="275" t="s">
        <v>580</v>
      </c>
      <c r="D85" s="275"/>
      <c r="E85" s="275"/>
      <c r="F85" s="296" t="s">
        <v>567</v>
      </c>
      <c r="G85" s="295"/>
      <c r="H85" s="275" t="s">
        <v>581</v>
      </c>
      <c r="I85" s="275" t="s">
        <v>563</v>
      </c>
      <c r="J85" s="275">
        <v>50</v>
      </c>
      <c r="K85" s="288"/>
    </row>
    <row r="86" ht="15" customHeight="1">
      <c r="B86" s="297"/>
      <c r="C86" s="275" t="s">
        <v>582</v>
      </c>
      <c r="D86" s="275"/>
      <c r="E86" s="275"/>
      <c r="F86" s="296" t="s">
        <v>567</v>
      </c>
      <c r="G86" s="295"/>
      <c r="H86" s="275" t="s">
        <v>583</v>
      </c>
      <c r="I86" s="275" t="s">
        <v>563</v>
      </c>
      <c r="J86" s="275">
        <v>20</v>
      </c>
      <c r="K86" s="288"/>
    </row>
    <row r="87" ht="15" customHeight="1">
      <c r="B87" s="297"/>
      <c r="C87" s="275" t="s">
        <v>584</v>
      </c>
      <c r="D87" s="275"/>
      <c r="E87" s="275"/>
      <c r="F87" s="296" t="s">
        <v>567</v>
      </c>
      <c r="G87" s="295"/>
      <c r="H87" s="275" t="s">
        <v>585</v>
      </c>
      <c r="I87" s="275" t="s">
        <v>563</v>
      </c>
      <c r="J87" s="275">
        <v>20</v>
      </c>
      <c r="K87" s="288"/>
    </row>
    <row r="88" ht="15" customHeight="1">
      <c r="B88" s="297"/>
      <c r="C88" s="275" t="s">
        <v>586</v>
      </c>
      <c r="D88" s="275"/>
      <c r="E88" s="275"/>
      <c r="F88" s="296" t="s">
        <v>567</v>
      </c>
      <c r="G88" s="295"/>
      <c r="H88" s="275" t="s">
        <v>587</v>
      </c>
      <c r="I88" s="275" t="s">
        <v>563</v>
      </c>
      <c r="J88" s="275">
        <v>50</v>
      </c>
      <c r="K88" s="288"/>
    </row>
    <row r="89" ht="15" customHeight="1">
      <c r="B89" s="297"/>
      <c r="C89" s="275" t="s">
        <v>588</v>
      </c>
      <c r="D89" s="275"/>
      <c r="E89" s="275"/>
      <c r="F89" s="296" t="s">
        <v>567</v>
      </c>
      <c r="G89" s="295"/>
      <c r="H89" s="275" t="s">
        <v>588</v>
      </c>
      <c r="I89" s="275" t="s">
        <v>563</v>
      </c>
      <c r="J89" s="275">
        <v>50</v>
      </c>
      <c r="K89" s="288"/>
    </row>
    <row r="90" ht="15" customHeight="1">
      <c r="B90" s="297"/>
      <c r="C90" s="275" t="s">
        <v>122</v>
      </c>
      <c r="D90" s="275"/>
      <c r="E90" s="275"/>
      <c r="F90" s="296" t="s">
        <v>567</v>
      </c>
      <c r="G90" s="295"/>
      <c r="H90" s="275" t="s">
        <v>589</v>
      </c>
      <c r="I90" s="275" t="s">
        <v>563</v>
      </c>
      <c r="J90" s="275">
        <v>255</v>
      </c>
      <c r="K90" s="288"/>
    </row>
    <row r="91" ht="15" customHeight="1">
      <c r="B91" s="297"/>
      <c r="C91" s="275" t="s">
        <v>590</v>
      </c>
      <c r="D91" s="275"/>
      <c r="E91" s="275"/>
      <c r="F91" s="296" t="s">
        <v>561</v>
      </c>
      <c r="G91" s="295"/>
      <c r="H91" s="275" t="s">
        <v>591</v>
      </c>
      <c r="I91" s="275" t="s">
        <v>592</v>
      </c>
      <c r="J91" s="275"/>
      <c r="K91" s="288"/>
    </row>
    <row r="92" ht="15" customHeight="1">
      <c r="B92" s="297"/>
      <c r="C92" s="275" t="s">
        <v>593</v>
      </c>
      <c r="D92" s="275"/>
      <c r="E92" s="275"/>
      <c r="F92" s="296" t="s">
        <v>561</v>
      </c>
      <c r="G92" s="295"/>
      <c r="H92" s="275" t="s">
        <v>594</v>
      </c>
      <c r="I92" s="275" t="s">
        <v>595</v>
      </c>
      <c r="J92" s="275"/>
      <c r="K92" s="288"/>
    </row>
    <row r="93" ht="15" customHeight="1">
      <c r="B93" s="297"/>
      <c r="C93" s="275" t="s">
        <v>596</v>
      </c>
      <c r="D93" s="275"/>
      <c r="E93" s="275"/>
      <c r="F93" s="296" t="s">
        <v>561</v>
      </c>
      <c r="G93" s="295"/>
      <c r="H93" s="275" t="s">
        <v>596</v>
      </c>
      <c r="I93" s="275" t="s">
        <v>595</v>
      </c>
      <c r="J93" s="275"/>
      <c r="K93" s="288"/>
    </row>
    <row r="94" ht="15" customHeight="1">
      <c r="B94" s="297"/>
      <c r="C94" s="275" t="s">
        <v>48</v>
      </c>
      <c r="D94" s="275"/>
      <c r="E94" s="275"/>
      <c r="F94" s="296" t="s">
        <v>561</v>
      </c>
      <c r="G94" s="295"/>
      <c r="H94" s="275" t="s">
        <v>597</v>
      </c>
      <c r="I94" s="275" t="s">
        <v>595</v>
      </c>
      <c r="J94" s="275"/>
      <c r="K94" s="288"/>
    </row>
    <row r="95" ht="15" customHeight="1">
      <c r="B95" s="297"/>
      <c r="C95" s="275" t="s">
        <v>58</v>
      </c>
      <c r="D95" s="275"/>
      <c r="E95" s="275"/>
      <c r="F95" s="296" t="s">
        <v>561</v>
      </c>
      <c r="G95" s="295"/>
      <c r="H95" s="275" t="s">
        <v>598</v>
      </c>
      <c r="I95" s="275" t="s">
        <v>595</v>
      </c>
      <c r="J95" s="275"/>
      <c r="K95" s="288"/>
    </row>
    <row r="96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ht="45" customHeight="1">
      <c r="B100" s="286"/>
      <c r="C100" s="287" t="s">
        <v>599</v>
      </c>
      <c r="D100" s="287"/>
      <c r="E100" s="287"/>
      <c r="F100" s="287"/>
      <c r="G100" s="287"/>
      <c r="H100" s="287"/>
      <c r="I100" s="287"/>
      <c r="J100" s="287"/>
      <c r="K100" s="288"/>
    </row>
    <row r="101" ht="17.25" customHeight="1">
      <c r="B101" s="286"/>
      <c r="C101" s="289" t="s">
        <v>555</v>
      </c>
      <c r="D101" s="289"/>
      <c r="E101" s="289"/>
      <c r="F101" s="289" t="s">
        <v>556</v>
      </c>
      <c r="G101" s="290"/>
      <c r="H101" s="289" t="s">
        <v>117</v>
      </c>
      <c r="I101" s="289" t="s">
        <v>67</v>
      </c>
      <c r="J101" s="289" t="s">
        <v>557</v>
      </c>
      <c r="K101" s="288"/>
    </row>
    <row r="102" ht="17.25" customHeight="1">
      <c r="B102" s="286"/>
      <c r="C102" s="291" t="s">
        <v>558</v>
      </c>
      <c r="D102" s="291"/>
      <c r="E102" s="291"/>
      <c r="F102" s="292" t="s">
        <v>559</v>
      </c>
      <c r="G102" s="293"/>
      <c r="H102" s="291"/>
      <c r="I102" s="291"/>
      <c r="J102" s="291" t="s">
        <v>560</v>
      </c>
      <c r="K102" s="288"/>
    </row>
    <row r="103" ht="5.25" customHeight="1">
      <c r="B103" s="286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ht="15" customHeight="1">
      <c r="B104" s="286"/>
      <c r="C104" s="275" t="s">
        <v>63</v>
      </c>
      <c r="D104" s="294"/>
      <c r="E104" s="294"/>
      <c r="F104" s="296" t="s">
        <v>561</v>
      </c>
      <c r="G104" s="305"/>
      <c r="H104" s="275" t="s">
        <v>600</v>
      </c>
      <c r="I104" s="275" t="s">
        <v>563</v>
      </c>
      <c r="J104" s="275">
        <v>20</v>
      </c>
      <c r="K104" s="288"/>
    </row>
    <row r="105" ht="15" customHeight="1">
      <c r="B105" s="286"/>
      <c r="C105" s="275" t="s">
        <v>564</v>
      </c>
      <c r="D105" s="275"/>
      <c r="E105" s="275"/>
      <c r="F105" s="296" t="s">
        <v>561</v>
      </c>
      <c r="G105" s="275"/>
      <c r="H105" s="275" t="s">
        <v>600</v>
      </c>
      <c r="I105" s="275" t="s">
        <v>563</v>
      </c>
      <c r="J105" s="275">
        <v>120</v>
      </c>
      <c r="K105" s="288"/>
    </row>
    <row r="106" ht="15" customHeight="1">
      <c r="B106" s="297"/>
      <c r="C106" s="275" t="s">
        <v>566</v>
      </c>
      <c r="D106" s="275"/>
      <c r="E106" s="275"/>
      <c r="F106" s="296" t="s">
        <v>567</v>
      </c>
      <c r="G106" s="275"/>
      <c r="H106" s="275" t="s">
        <v>600</v>
      </c>
      <c r="I106" s="275" t="s">
        <v>563</v>
      </c>
      <c r="J106" s="275">
        <v>50</v>
      </c>
      <c r="K106" s="288"/>
    </row>
    <row r="107" ht="15" customHeight="1">
      <c r="B107" s="297"/>
      <c r="C107" s="275" t="s">
        <v>569</v>
      </c>
      <c r="D107" s="275"/>
      <c r="E107" s="275"/>
      <c r="F107" s="296" t="s">
        <v>561</v>
      </c>
      <c r="G107" s="275"/>
      <c r="H107" s="275" t="s">
        <v>600</v>
      </c>
      <c r="I107" s="275" t="s">
        <v>571</v>
      </c>
      <c r="J107" s="275"/>
      <c r="K107" s="288"/>
    </row>
    <row r="108" ht="15" customHeight="1">
      <c r="B108" s="297"/>
      <c r="C108" s="275" t="s">
        <v>580</v>
      </c>
      <c r="D108" s="275"/>
      <c r="E108" s="275"/>
      <c r="F108" s="296" t="s">
        <v>567</v>
      </c>
      <c r="G108" s="275"/>
      <c r="H108" s="275" t="s">
        <v>600</v>
      </c>
      <c r="I108" s="275" t="s">
        <v>563</v>
      </c>
      <c r="J108" s="275">
        <v>50</v>
      </c>
      <c r="K108" s="288"/>
    </row>
    <row r="109" ht="15" customHeight="1">
      <c r="B109" s="297"/>
      <c r="C109" s="275" t="s">
        <v>588</v>
      </c>
      <c r="D109" s="275"/>
      <c r="E109" s="275"/>
      <c r="F109" s="296" t="s">
        <v>567</v>
      </c>
      <c r="G109" s="275"/>
      <c r="H109" s="275" t="s">
        <v>600</v>
      </c>
      <c r="I109" s="275" t="s">
        <v>563</v>
      </c>
      <c r="J109" s="275">
        <v>50</v>
      </c>
      <c r="K109" s="288"/>
    </row>
    <row r="110" ht="15" customHeight="1">
      <c r="B110" s="297"/>
      <c r="C110" s="275" t="s">
        <v>586</v>
      </c>
      <c r="D110" s="275"/>
      <c r="E110" s="275"/>
      <c r="F110" s="296" t="s">
        <v>567</v>
      </c>
      <c r="G110" s="275"/>
      <c r="H110" s="275" t="s">
        <v>600</v>
      </c>
      <c r="I110" s="275" t="s">
        <v>563</v>
      </c>
      <c r="J110" s="275">
        <v>50</v>
      </c>
      <c r="K110" s="288"/>
    </row>
    <row r="111" ht="15" customHeight="1">
      <c r="B111" s="297"/>
      <c r="C111" s="275" t="s">
        <v>63</v>
      </c>
      <c r="D111" s="275"/>
      <c r="E111" s="275"/>
      <c r="F111" s="296" t="s">
        <v>561</v>
      </c>
      <c r="G111" s="275"/>
      <c r="H111" s="275" t="s">
        <v>601</v>
      </c>
      <c r="I111" s="275" t="s">
        <v>563</v>
      </c>
      <c r="J111" s="275">
        <v>20</v>
      </c>
      <c r="K111" s="288"/>
    </row>
    <row r="112" ht="15" customHeight="1">
      <c r="B112" s="297"/>
      <c r="C112" s="275" t="s">
        <v>602</v>
      </c>
      <c r="D112" s="275"/>
      <c r="E112" s="275"/>
      <c r="F112" s="296" t="s">
        <v>561</v>
      </c>
      <c r="G112" s="275"/>
      <c r="H112" s="275" t="s">
        <v>603</v>
      </c>
      <c r="I112" s="275" t="s">
        <v>563</v>
      </c>
      <c r="J112" s="275">
        <v>120</v>
      </c>
      <c r="K112" s="288"/>
    </row>
    <row r="113" ht="15" customHeight="1">
      <c r="B113" s="297"/>
      <c r="C113" s="275" t="s">
        <v>48</v>
      </c>
      <c r="D113" s="275"/>
      <c r="E113" s="275"/>
      <c r="F113" s="296" t="s">
        <v>561</v>
      </c>
      <c r="G113" s="275"/>
      <c r="H113" s="275" t="s">
        <v>604</v>
      </c>
      <c r="I113" s="275" t="s">
        <v>595</v>
      </c>
      <c r="J113" s="275"/>
      <c r="K113" s="288"/>
    </row>
    <row r="114" ht="15" customHeight="1">
      <c r="B114" s="297"/>
      <c r="C114" s="275" t="s">
        <v>58</v>
      </c>
      <c r="D114" s="275"/>
      <c r="E114" s="275"/>
      <c r="F114" s="296" t="s">
        <v>561</v>
      </c>
      <c r="G114" s="275"/>
      <c r="H114" s="275" t="s">
        <v>605</v>
      </c>
      <c r="I114" s="275" t="s">
        <v>595</v>
      </c>
      <c r="J114" s="275"/>
      <c r="K114" s="288"/>
    </row>
    <row r="115" ht="15" customHeight="1">
      <c r="B115" s="297"/>
      <c r="C115" s="275" t="s">
        <v>67</v>
      </c>
      <c r="D115" s="275"/>
      <c r="E115" s="275"/>
      <c r="F115" s="296" t="s">
        <v>561</v>
      </c>
      <c r="G115" s="275"/>
      <c r="H115" s="275" t="s">
        <v>606</v>
      </c>
      <c r="I115" s="275" t="s">
        <v>607</v>
      </c>
      <c r="J115" s="275"/>
      <c r="K115" s="288"/>
    </row>
    <row r="116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ht="18.75" customHeight="1">
      <c r="B117" s="307"/>
      <c r="C117" s="271"/>
      <c r="D117" s="271"/>
      <c r="E117" s="271"/>
      <c r="F117" s="308"/>
      <c r="G117" s="271"/>
      <c r="H117" s="271"/>
      <c r="I117" s="271"/>
      <c r="J117" s="271"/>
      <c r="K117" s="307"/>
    </row>
    <row r="118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ht="45" customHeight="1">
      <c r="B120" s="312"/>
      <c r="C120" s="265" t="s">
        <v>608</v>
      </c>
      <c r="D120" s="265"/>
      <c r="E120" s="265"/>
      <c r="F120" s="265"/>
      <c r="G120" s="265"/>
      <c r="H120" s="265"/>
      <c r="I120" s="265"/>
      <c r="J120" s="265"/>
      <c r="K120" s="313"/>
    </row>
    <row r="121" ht="17.25" customHeight="1">
      <c r="B121" s="314"/>
      <c r="C121" s="289" t="s">
        <v>555</v>
      </c>
      <c r="D121" s="289"/>
      <c r="E121" s="289"/>
      <c r="F121" s="289" t="s">
        <v>556</v>
      </c>
      <c r="G121" s="290"/>
      <c r="H121" s="289" t="s">
        <v>117</v>
      </c>
      <c r="I121" s="289" t="s">
        <v>67</v>
      </c>
      <c r="J121" s="289" t="s">
        <v>557</v>
      </c>
      <c r="K121" s="315"/>
    </row>
    <row r="122" ht="17.25" customHeight="1">
      <c r="B122" s="314"/>
      <c r="C122" s="291" t="s">
        <v>558</v>
      </c>
      <c r="D122" s="291"/>
      <c r="E122" s="291"/>
      <c r="F122" s="292" t="s">
        <v>559</v>
      </c>
      <c r="G122" s="293"/>
      <c r="H122" s="291"/>
      <c r="I122" s="291"/>
      <c r="J122" s="291" t="s">
        <v>560</v>
      </c>
      <c r="K122" s="315"/>
    </row>
    <row r="123" ht="5.25" customHeight="1">
      <c r="B123" s="316"/>
      <c r="C123" s="294"/>
      <c r="D123" s="294"/>
      <c r="E123" s="294"/>
      <c r="F123" s="294"/>
      <c r="G123" s="275"/>
      <c r="H123" s="294"/>
      <c r="I123" s="294"/>
      <c r="J123" s="294"/>
      <c r="K123" s="317"/>
    </row>
    <row r="124" ht="15" customHeight="1">
      <c r="B124" s="316"/>
      <c r="C124" s="275" t="s">
        <v>564</v>
      </c>
      <c r="D124" s="294"/>
      <c r="E124" s="294"/>
      <c r="F124" s="296" t="s">
        <v>561</v>
      </c>
      <c r="G124" s="275"/>
      <c r="H124" s="275" t="s">
        <v>600</v>
      </c>
      <c r="I124" s="275" t="s">
        <v>563</v>
      </c>
      <c r="J124" s="275">
        <v>120</v>
      </c>
      <c r="K124" s="318"/>
    </row>
    <row r="125" ht="15" customHeight="1">
      <c r="B125" s="316"/>
      <c r="C125" s="275" t="s">
        <v>609</v>
      </c>
      <c r="D125" s="275"/>
      <c r="E125" s="275"/>
      <c r="F125" s="296" t="s">
        <v>561</v>
      </c>
      <c r="G125" s="275"/>
      <c r="H125" s="275" t="s">
        <v>610</v>
      </c>
      <c r="I125" s="275" t="s">
        <v>563</v>
      </c>
      <c r="J125" s="275" t="s">
        <v>611</v>
      </c>
      <c r="K125" s="318"/>
    </row>
    <row r="126" ht="15" customHeight="1">
      <c r="B126" s="316"/>
      <c r="C126" s="275" t="s">
        <v>510</v>
      </c>
      <c r="D126" s="275"/>
      <c r="E126" s="275"/>
      <c r="F126" s="296" t="s">
        <v>561</v>
      </c>
      <c r="G126" s="275"/>
      <c r="H126" s="275" t="s">
        <v>612</v>
      </c>
      <c r="I126" s="275" t="s">
        <v>563</v>
      </c>
      <c r="J126" s="275" t="s">
        <v>611</v>
      </c>
      <c r="K126" s="318"/>
    </row>
    <row r="127" ht="15" customHeight="1">
      <c r="B127" s="316"/>
      <c r="C127" s="275" t="s">
        <v>572</v>
      </c>
      <c r="D127" s="275"/>
      <c r="E127" s="275"/>
      <c r="F127" s="296" t="s">
        <v>567</v>
      </c>
      <c r="G127" s="275"/>
      <c r="H127" s="275" t="s">
        <v>573</v>
      </c>
      <c r="I127" s="275" t="s">
        <v>563</v>
      </c>
      <c r="J127" s="275">
        <v>15</v>
      </c>
      <c r="K127" s="318"/>
    </row>
    <row r="128" ht="15" customHeight="1">
      <c r="B128" s="316"/>
      <c r="C128" s="298" t="s">
        <v>574</v>
      </c>
      <c r="D128" s="298"/>
      <c r="E128" s="298"/>
      <c r="F128" s="299" t="s">
        <v>567</v>
      </c>
      <c r="G128" s="298"/>
      <c r="H128" s="298" t="s">
        <v>575</v>
      </c>
      <c r="I128" s="298" t="s">
        <v>563</v>
      </c>
      <c r="J128" s="298">
        <v>15</v>
      </c>
      <c r="K128" s="318"/>
    </row>
    <row r="129" ht="15" customHeight="1">
      <c r="B129" s="316"/>
      <c r="C129" s="298" t="s">
        <v>576</v>
      </c>
      <c r="D129" s="298"/>
      <c r="E129" s="298"/>
      <c r="F129" s="299" t="s">
        <v>567</v>
      </c>
      <c r="G129" s="298"/>
      <c r="H129" s="298" t="s">
        <v>577</v>
      </c>
      <c r="I129" s="298" t="s">
        <v>563</v>
      </c>
      <c r="J129" s="298">
        <v>20</v>
      </c>
      <c r="K129" s="318"/>
    </row>
    <row r="130" ht="15" customHeight="1">
      <c r="B130" s="316"/>
      <c r="C130" s="298" t="s">
        <v>578</v>
      </c>
      <c r="D130" s="298"/>
      <c r="E130" s="298"/>
      <c r="F130" s="299" t="s">
        <v>567</v>
      </c>
      <c r="G130" s="298"/>
      <c r="H130" s="298" t="s">
        <v>579</v>
      </c>
      <c r="I130" s="298" t="s">
        <v>563</v>
      </c>
      <c r="J130" s="298">
        <v>20</v>
      </c>
      <c r="K130" s="318"/>
    </row>
    <row r="131" ht="15" customHeight="1">
      <c r="B131" s="316"/>
      <c r="C131" s="275" t="s">
        <v>566</v>
      </c>
      <c r="D131" s="275"/>
      <c r="E131" s="275"/>
      <c r="F131" s="296" t="s">
        <v>567</v>
      </c>
      <c r="G131" s="275"/>
      <c r="H131" s="275" t="s">
        <v>600</v>
      </c>
      <c r="I131" s="275" t="s">
        <v>563</v>
      </c>
      <c r="J131" s="275">
        <v>50</v>
      </c>
      <c r="K131" s="318"/>
    </row>
    <row r="132" ht="15" customHeight="1">
      <c r="B132" s="316"/>
      <c r="C132" s="275" t="s">
        <v>580</v>
      </c>
      <c r="D132" s="275"/>
      <c r="E132" s="275"/>
      <c r="F132" s="296" t="s">
        <v>567</v>
      </c>
      <c r="G132" s="275"/>
      <c r="H132" s="275" t="s">
        <v>600</v>
      </c>
      <c r="I132" s="275" t="s">
        <v>563</v>
      </c>
      <c r="J132" s="275">
        <v>50</v>
      </c>
      <c r="K132" s="318"/>
    </row>
    <row r="133" ht="15" customHeight="1">
      <c r="B133" s="316"/>
      <c r="C133" s="275" t="s">
        <v>586</v>
      </c>
      <c r="D133" s="275"/>
      <c r="E133" s="275"/>
      <c r="F133" s="296" t="s">
        <v>567</v>
      </c>
      <c r="G133" s="275"/>
      <c r="H133" s="275" t="s">
        <v>600</v>
      </c>
      <c r="I133" s="275" t="s">
        <v>563</v>
      </c>
      <c r="J133" s="275">
        <v>50</v>
      </c>
      <c r="K133" s="318"/>
    </row>
    <row r="134" ht="15" customHeight="1">
      <c r="B134" s="316"/>
      <c r="C134" s="275" t="s">
        <v>588</v>
      </c>
      <c r="D134" s="275"/>
      <c r="E134" s="275"/>
      <c r="F134" s="296" t="s">
        <v>567</v>
      </c>
      <c r="G134" s="275"/>
      <c r="H134" s="275" t="s">
        <v>600</v>
      </c>
      <c r="I134" s="275" t="s">
        <v>563</v>
      </c>
      <c r="J134" s="275">
        <v>50</v>
      </c>
      <c r="K134" s="318"/>
    </row>
    <row r="135" ht="15" customHeight="1">
      <c r="B135" s="316"/>
      <c r="C135" s="275" t="s">
        <v>122</v>
      </c>
      <c r="D135" s="275"/>
      <c r="E135" s="275"/>
      <c r="F135" s="296" t="s">
        <v>567</v>
      </c>
      <c r="G135" s="275"/>
      <c r="H135" s="275" t="s">
        <v>613</v>
      </c>
      <c r="I135" s="275" t="s">
        <v>563</v>
      </c>
      <c r="J135" s="275">
        <v>255</v>
      </c>
      <c r="K135" s="318"/>
    </row>
    <row r="136" ht="15" customHeight="1">
      <c r="B136" s="316"/>
      <c r="C136" s="275" t="s">
        <v>590</v>
      </c>
      <c r="D136" s="275"/>
      <c r="E136" s="275"/>
      <c r="F136" s="296" t="s">
        <v>561</v>
      </c>
      <c r="G136" s="275"/>
      <c r="H136" s="275" t="s">
        <v>614</v>
      </c>
      <c r="I136" s="275" t="s">
        <v>592</v>
      </c>
      <c r="J136" s="275"/>
      <c r="K136" s="318"/>
    </row>
    <row r="137" ht="15" customHeight="1">
      <c r="B137" s="316"/>
      <c r="C137" s="275" t="s">
        <v>593</v>
      </c>
      <c r="D137" s="275"/>
      <c r="E137" s="275"/>
      <c r="F137" s="296" t="s">
        <v>561</v>
      </c>
      <c r="G137" s="275"/>
      <c r="H137" s="275" t="s">
        <v>615</v>
      </c>
      <c r="I137" s="275" t="s">
        <v>595</v>
      </c>
      <c r="J137" s="275"/>
      <c r="K137" s="318"/>
    </row>
    <row r="138" ht="15" customHeight="1">
      <c r="B138" s="316"/>
      <c r="C138" s="275" t="s">
        <v>596</v>
      </c>
      <c r="D138" s="275"/>
      <c r="E138" s="275"/>
      <c r="F138" s="296" t="s">
        <v>561</v>
      </c>
      <c r="G138" s="275"/>
      <c r="H138" s="275" t="s">
        <v>596</v>
      </c>
      <c r="I138" s="275" t="s">
        <v>595</v>
      </c>
      <c r="J138" s="275"/>
      <c r="K138" s="318"/>
    </row>
    <row r="139" ht="15" customHeight="1">
      <c r="B139" s="316"/>
      <c r="C139" s="275" t="s">
        <v>48</v>
      </c>
      <c r="D139" s="275"/>
      <c r="E139" s="275"/>
      <c r="F139" s="296" t="s">
        <v>561</v>
      </c>
      <c r="G139" s="275"/>
      <c r="H139" s="275" t="s">
        <v>616</v>
      </c>
      <c r="I139" s="275" t="s">
        <v>595</v>
      </c>
      <c r="J139" s="275"/>
      <c r="K139" s="318"/>
    </row>
    <row r="140" ht="15" customHeight="1">
      <c r="B140" s="316"/>
      <c r="C140" s="275" t="s">
        <v>617</v>
      </c>
      <c r="D140" s="275"/>
      <c r="E140" s="275"/>
      <c r="F140" s="296" t="s">
        <v>561</v>
      </c>
      <c r="G140" s="275"/>
      <c r="H140" s="275" t="s">
        <v>618</v>
      </c>
      <c r="I140" s="275" t="s">
        <v>595</v>
      </c>
      <c r="J140" s="275"/>
      <c r="K140" s="318"/>
    </row>
    <row r="14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ht="18.75" customHeight="1">
      <c r="B142" s="271"/>
      <c r="C142" s="271"/>
      <c r="D142" s="271"/>
      <c r="E142" s="271"/>
      <c r="F142" s="308"/>
      <c r="G142" s="271"/>
      <c r="H142" s="271"/>
      <c r="I142" s="271"/>
      <c r="J142" s="271"/>
      <c r="K142" s="271"/>
    </row>
    <row r="143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ht="45" customHeight="1">
      <c r="B145" s="286"/>
      <c r="C145" s="287" t="s">
        <v>619</v>
      </c>
      <c r="D145" s="287"/>
      <c r="E145" s="287"/>
      <c r="F145" s="287"/>
      <c r="G145" s="287"/>
      <c r="H145" s="287"/>
      <c r="I145" s="287"/>
      <c r="J145" s="287"/>
      <c r="K145" s="288"/>
    </row>
    <row r="146" ht="17.25" customHeight="1">
      <c r="B146" s="286"/>
      <c r="C146" s="289" t="s">
        <v>555</v>
      </c>
      <c r="D146" s="289"/>
      <c r="E146" s="289"/>
      <c r="F146" s="289" t="s">
        <v>556</v>
      </c>
      <c r="G146" s="290"/>
      <c r="H146" s="289" t="s">
        <v>117</v>
      </c>
      <c r="I146" s="289" t="s">
        <v>67</v>
      </c>
      <c r="J146" s="289" t="s">
        <v>557</v>
      </c>
      <c r="K146" s="288"/>
    </row>
    <row r="147" ht="17.25" customHeight="1">
      <c r="B147" s="286"/>
      <c r="C147" s="291" t="s">
        <v>558</v>
      </c>
      <c r="D147" s="291"/>
      <c r="E147" s="291"/>
      <c r="F147" s="292" t="s">
        <v>559</v>
      </c>
      <c r="G147" s="293"/>
      <c r="H147" s="291"/>
      <c r="I147" s="291"/>
      <c r="J147" s="291" t="s">
        <v>560</v>
      </c>
      <c r="K147" s="288"/>
    </row>
    <row r="148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ht="15" customHeight="1">
      <c r="B149" s="297"/>
      <c r="C149" s="322" t="s">
        <v>564</v>
      </c>
      <c r="D149" s="275"/>
      <c r="E149" s="275"/>
      <c r="F149" s="323" t="s">
        <v>561</v>
      </c>
      <c r="G149" s="275"/>
      <c r="H149" s="322" t="s">
        <v>600</v>
      </c>
      <c r="I149" s="322" t="s">
        <v>563</v>
      </c>
      <c r="J149" s="322">
        <v>120</v>
      </c>
      <c r="K149" s="318"/>
    </row>
    <row r="150" ht="15" customHeight="1">
      <c r="B150" s="297"/>
      <c r="C150" s="322" t="s">
        <v>609</v>
      </c>
      <c r="D150" s="275"/>
      <c r="E150" s="275"/>
      <c r="F150" s="323" t="s">
        <v>561</v>
      </c>
      <c r="G150" s="275"/>
      <c r="H150" s="322" t="s">
        <v>620</v>
      </c>
      <c r="I150" s="322" t="s">
        <v>563</v>
      </c>
      <c r="J150" s="322" t="s">
        <v>611</v>
      </c>
      <c r="K150" s="318"/>
    </row>
    <row r="151" ht="15" customHeight="1">
      <c r="B151" s="297"/>
      <c r="C151" s="322" t="s">
        <v>510</v>
      </c>
      <c r="D151" s="275"/>
      <c r="E151" s="275"/>
      <c r="F151" s="323" t="s">
        <v>561</v>
      </c>
      <c r="G151" s="275"/>
      <c r="H151" s="322" t="s">
        <v>621</v>
      </c>
      <c r="I151" s="322" t="s">
        <v>563</v>
      </c>
      <c r="J151" s="322" t="s">
        <v>611</v>
      </c>
      <c r="K151" s="318"/>
    </row>
    <row r="152" ht="15" customHeight="1">
      <c r="B152" s="297"/>
      <c r="C152" s="322" t="s">
        <v>566</v>
      </c>
      <c r="D152" s="275"/>
      <c r="E152" s="275"/>
      <c r="F152" s="323" t="s">
        <v>567</v>
      </c>
      <c r="G152" s="275"/>
      <c r="H152" s="322" t="s">
        <v>600</v>
      </c>
      <c r="I152" s="322" t="s">
        <v>563</v>
      </c>
      <c r="J152" s="322">
        <v>50</v>
      </c>
      <c r="K152" s="318"/>
    </row>
    <row r="153" ht="15" customHeight="1">
      <c r="B153" s="297"/>
      <c r="C153" s="322" t="s">
        <v>569</v>
      </c>
      <c r="D153" s="275"/>
      <c r="E153" s="275"/>
      <c r="F153" s="323" t="s">
        <v>561</v>
      </c>
      <c r="G153" s="275"/>
      <c r="H153" s="322" t="s">
        <v>600</v>
      </c>
      <c r="I153" s="322" t="s">
        <v>571</v>
      </c>
      <c r="J153" s="322"/>
      <c r="K153" s="318"/>
    </row>
    <row r="154" ht="15" customHeight="1">
      <c r="B154" s="297"/>
      <c r="C154" s="322" t="s">
        <v>580</v>
      </c>
      <c r="D154" s="275"/>
      <c r="E154" s="275"/>
      <c r="F154" s="323" t="s">
        <v>567</v>
      </c>
      <c r="G154" s="275"/>
      <c r="H154" s="322" t="s">
        <v>600</v>
      </c>
      <c r="I154" s="322" t="s">
        <v>563</v>
      </c>
      <c r="J154" s="322">
        <v>50</v>
      </c>
      <c r="K154" s="318"/>
    </row>
    <row r="155" ht="15" customHeight="1">
      <c r="B155" s="297"/>
      <c r="C155" s="322" t="s">
        <v>588</v>
      </c>
      <c r="D155" s="275"/>
      <c r="E155" s="275"/>
      <c r="F155" s="323" t="s">
        <v>567</v>
      </c>
      <c r="G155" s="275"/>
      <c r="H155" s="322" t="s">
        <v>600</v>
      </c>
      <c r="I155" s="322" t="s">
        <v>563</v>
      </c>
      <c r="J155" s="322">
        <v>50</v>
      </c>
      <c r="K155" s="318"/>
    </row>
    <row r="156" ht="15" customHeight="1">
      <c r="B156" s="297"/>
      <c r="C156" s="322" t="s">
        <v>586</v>
      </c>
      <c r="D156" s="275"/>
      <c r="E156" s="275"/>
      <c r="F156" s="323" t="s">
        <v>567</v>
      </c>
      <c r="G156" s="275"/>
      <c r="H156" s="322" t="s">
        <v>600</v>
      </c>
      <c r="I156" s="322" t="s">
        <v>563</v>
      </c>
      <c r="J156" s="322">
        <v>50</v>
      </c>
      <c r="K156" s="318"/>
    </row>
    <row r="157" ht="15" customHeight="1">
      <c r="B157" s="297"/>
      <c r="C157" s="322" t="s">
        <v>107</v>
      </c>
      <c r="D157" s="275"/>
      <c r="E157" s="275"/>
      <c r="F157" s="323" t="s">
        <v>561</v>
      </c>
      <c r="G157" s="275"/>
      <c r="H157" s="322" t="s">
        <v>622</v>
      </c>
      <c r="I157" s="322" t="s">
        <v>563</v>
      </c>
      <c r="J157" s="322" t="s">
        <v>623</v>
      </c>
      <c r="K157" s="318"/>
    </row>
    <row r="158" ht="15" customHeight="1">
      <c r="B158" s="297"/>
      <c r="C158" s="322" t="s">
        <v>624</v>
      </c>
      <c r="D158" s="275"/>
      <c r="E158" s="275"/>
      <c r="F158" s="323" t="s">
        <v>561</v>
      </c>
      <c r="G158" s="275"/>
      <c r="H158" s="322" t="s">
        <v>625</v>
      </c>
      <c r="I158" s="322" t="s">
        <v>595</v>
      </c>
      <c r="J158" s="322"/>
      <c r="K158" s="318"/>
    </row>
    <row r="159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ht="18.75" customHeight="1">
      <c r="B160" s="271"/>
      <c r="C160" s="275"/>
      <c r="D160" s="275"/>
      <c r="E160" s="275"/>
      <c r="F160" s="296"/>
      <c r="G160" s="275"/>
      <c r="H160" s="275"/>
      <c r="I160" s="275"/>
      <c r="J160" s="275"/>
      <c r="K160" s="271"/>
    </row>
    <row r="16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ht="45" customHeight="1">
      <c r="B163" s="264"/>
      <c r="C163" s="265" t="s">
        <v>626</v>
      </c>
      <c r="D163" s="265"/>
      <c r="E163" s="265"/>
      <c r="F163" s="265"/>
      <c r="G163" s="265"/>
      <c r="H163" s="265"/>
      <c r="I163" s="265"/>
      <c r="J163" s="265"/>
      <c r="K163" s="266"/>
    </row>
    <row r="164" ht="17.25" customHeight="1">
      <c r="B164" s="264"/>
      <c r="C164" s="289" t="s">
        <v>555</v>
      </c>
      <c r="D164" s="289"/>
      <c r="E164" s="289"/>
      <c r="F164" s="289" t="s">
        <v>556</v>
      </c>
      <c r="G164" s="326"/>
      <c r="H164" s="327" t="s">
        <v>117</v>
      </c>
      <c r="I164" s="327" t="s">
        <v>67</v>
      </c>
      <c r="J164" s="289" t="s">
        <v>557</v>
      </c>
      <c r="K164" s="266"/>
    </row>
    <row r="165" ht="17.25" customHeight="1">
      <c r="B165" s="267"/>
      <c r="C165" s="291" t="s">
        <v>558</v>
      </c>
      <c r="D165" s="291"/>
      <c r="E165" s="291"/>
      <c r="F165" s="292" t="s">
        <v>559</v>
      </c>
      <c r="G165" s="328"/>
      <c r="H165" s="329"/>
      <c r="I165" s="329"/>
      <c r="J165" s="291" t="s">
        <v>560</v>
      </c>
      <c r="K165" s="269"/>
    </row>
    <row r="166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ht="15" customHeight="1">
      <c r="B167" s="297"/>
      <c r="C167" s="275" t="s">
        <v>564</v>
      </c>
      <c r="D167" s="275"/>
      <c r="E167" s="275"/>
      <c r="F167" s="296" t="s">
        <v>561</v>
      </c>
      <c r="G167" s="275"/>
      <c r="H167" s="275" t="s">
        <v>600</v>
      </c>
      <c r="I167" s="275" t="s">
        <v>563</v>
      </c>
      <c r="J167" s="275">
        <v>120</v>
      </c>
      <c r="K167" s="318"/>
    </row>
    <row r="168" ht="15" customHeight="1">
      <c r="B168" s="297"/>
      <c r="C168" s="275" t="s">
        <v>609</v>
      </c>
      <c r="D168" s="275"/>
      <c r="E168" s="275"/>
      <c r="F168" s="296" t="s">
        <v>561</v>
      </c>
      <c r="G168" s="275"/>
      <c r="H168" s="275" t="s">
        <v>610</v>
      </c>
      <c r="I168" s="275" t="s">
        <v>563</v>
      </c>
      <c r="J168" s="275" t="s">
        <v>611</v>
      </c>
      <c r="K168" s="318"/>
    </row>
    <row r="169" ht="15" customHeight="1">
      <c r="B169" s="297"/>
      <c r="C169" s="275" t="s">
        <v>510</v>
      </c>
      <c r="D169" s="275"/>
      <c r="E169" s="275"/>
      <c r="F169" s="296" t="s">
        <v>561</v>
      </c>
      <c r="G169" s="275"/>
      <c r="H169" s="275" t="s">
        <v>627</v>
      </c>
      <c r="I169" s="275" t="s">
        <v>563</v>
      </c>
      <c r="J169" s="275" t="s">
        <v>611</v>
      </c>
      <c r="K169" s="318"/>
    </row>
    <row r="170" ht="15" customHeight="1">
      <c r="B170" s="297"/>
      <c r="C170" s="275" t="s">
        <v>566</v>
      </c>
      <c r="D170" s="275"/>
      <c r="E170" s="275"/>
      <c r="F170" s="296" t="s">
        <v>567</v>
      </c>
      <c r="G170" s="275"/>
      <c r="H170" s="275" t="s">
        <v>627</v>
      </c>
      <c r="I170" s="275" t="s">
        <v>563</v>
      </c>
      <c r="J170" s="275">
        <v>50</v>
      </c>
      <c r="K170" s="318"/>
    </row>
    <row r="171" ht="15" customHeight="1">
      <c r="B171" s="297"/>
      <c r="C171" s="275" t="s">
        <v>569</v>
      </c>
      <c r="D171" s="275"/>
      <c r="E171" s="275"/>
      <c r="F171" s="296" t="s">
        <v>561</v>
      </c>
      <c r="G171" s="275"/>
      <c r="H171" s="275" t="s">
        <v>627</v>
      </c>
      <c r="I171" s="275" t="s">
        <v>571</v>
      </c>
      <c r="J171" s="275"/>
      <c r="K171" s="318"/>
    </row>
    <row r="172" ht="15" customHeight="1">
      <c r="B172" s="297"/>
      <c r="C172" s="275" t="s">
        <v>580</v>
      </c>
      <c r="D172" s="275"/>
      <c r="E172" s="275"/>
      <c r="F172" s="296" t="s">
        <v>567</v>
      </c>
      <c r="G172" s="275"/>
      <c r="H172" s="275" t="s">
        <v>627</v>
      </c>
      <c r="I172" s="275" t="s">
        <v>563</v>
      </c>
      <c r="J172" s="275">
        <v>50</v>
      </c>
      <c r="K172" s="318"/>
    </row>
    <row r="173" ht="15" customHeight="1">
      <c r="B173" s="297"/>
      <c r="C173" s="275" t="s">
        <v>588</v>
      </c>
      <c r="D173" s="275"/>
      <c r="E173" s="275"/>
      <c r="F173" s="296" t="s">
        <v>567</v>
      </c>
      <c r="G173" s="275"/>
      <c r="H173" s="275" t="s">
        <v>627</v>
      </c>
      <c r="I173" s="275" t="s">
        <v>563</v>
      </c>
      <c r="J173" s="275">
        <v>50</v>
      </c>
      <c r="K173" s="318"/>
    </row>
    <row r="174" ht="15" customHeight="1">
      <c r="B174" s="297"/>
      <c r="C174" s="275" t="s">
        <v>586</v>
      </c>
      <c r="D174" s="275"/>
      <c r="E174" s="275"/>
      <c r="F174" s="296" t="s">
        <v>567</v>
      </c>
      <c r="G174" s="275"/>
      <c r="H174" s="275" t="s">
        <v>627</v>
      </c>
      <c r="I174" s="275" t="s">
        <v>563</v>
      </c>
      <c r="J174" s="275">
        <v>50</v>
      </c>
      <c r="K174" s="318"/>
    </row>
    <row r="175" ht="15" customHeight="1">
      <c r="B175" s="297"/>
      <c r="C175" s="275" t="s">
        <v>116</v>
      </c>
      <c r="D175" s="275"/>
      <c r="E175" s="275"/>
      <c r="F175" s="296" t="s">
        <v>561</v>
      </c>
      <c r="G175" s="275"/>
      <c r="H175" s="275" t="s">
        <v>628</v>
      </c>
      <c r="I175" s="275" t="s">
        <v>629</v>
      </c>
      <c r="J175" s="275"/>
      <c r="K175" s="318"/>
    </row>
    <row r="176" ht="15" customHeight="1">
      <c r="B176" s="297"/>
      <c r="C176" s="275" t="s">
        <v>67</v>
      </c>
      <c r="D176" s="275"/>
      <c r="E176" s="275"/>
      <c r="F176" s="296" t="s">
        <v>561</v>
      </c>
      <c r="G176" s="275"/>
      <c r="H176" s="275" t="s">
        <v>630</v>
      </c>
      <c r="I176" s="275" t="s">
        <v>631</v>
      </c>
      <c r="J176" s="275">
        <v>1</v>
      </c>
      <c r="K176" s="318"/>
    </row>
    <row r="177" ht="15" customHeight="1">
      <c r="B177" s="297"/>
      <c r="C177" s="275" t="s">
        <v>63</v>
      </c>
      <c r="D177" s="275"/>
      <c r="E177" s="275"/>
      <c r="F177" s="296" t="s">
        <v>561</v>
      </c>
      <c r="G177" s="275"/>
      <c r="H177" s="275" t="s">
        <v>632</v>
      </c>
      <c r="I177" s="275" t="s">
        <v>563</v>
      </c>
      <c r="J177" s="275">
        <v>20</v>
      </c>
      <c r="K177" s="318"/>
    </row>
    <row r="178" ht="15" customHeight="1">
      <c r="B178" s="297"/>
      <c r="C178" s="275" t="s">
        <v>117</v>
      </c>
      <c r="D178" s="275"/>
      <c r="E178" s="275"/>
      <c r="F178" s="296" t="s">
        <v>561</v>
      </c>
      <c r="G178" s="275"/>
      <c r="H178" s="275" t="s">
        <v>633</v>
      </c>
      <c r="I178" s="275" t="s">
        <v>563</v>
      </c>
      <c r="J178" s="275">
        <v>255</v>
      </c>
      <c r="K178" s="318"/>
    </row>
    <row r="179" ht="15" customHeight="1">
      <c r="B179" s="297"/>
      <c r="C179" s="275" t="s">
        <v>118</v>
      </c>
      <c r="D179" s="275"/>
      <c r="E179" s="275"/>
      <c r="F179" s="296" t="s">
        <v>561</v>
      </c>
      <c r="G179" s="275"/>
      <c r="H179" s="275" t="s">
        <v>526</v>
      </c>
      <c r="I179" s="275" t="s">
        <v>563</v>
      </c>
      <c r="J179" s="275">
        <v>10</v>
      </c>
      <c r="K179" s="318"/>
    </row>
    <row r="180" ht="15" customHeight="1">
      <c r="B180" s="297"/>
      <c r="C180" s="275" t="s">
        <v>119</v>
      </c>
      <c r="D180" s="275"/>
      <c r="E180" s="275"/>
      <c r="F180" s="296" t="s">
        <v>561</v>
      </c>
      <c r="G180" s="275"/>
      <c r="H180" s="275" t="s">
        <v>634</v>
      </c>
      <c r="I180" s="275" t="s">
        <v>595</v>
      </c>
      <c r="J180" s="275"/>
      <c r="K180" s="318"/>
    </row>
    <row r="181" ht="15" customHeight="1">
      <c r="B181" s="297"/>
      <c r="C181" s="275" t="s">
        <v>635</v>
      </c>
      <c r="D181" s="275"/>
      <c r="E181" s="275"/>
      <c r="F181" s="296" t="s">
        <v>561</v>
      </c>
      <c r="G181" s="275"/>
      <c r="H181" s="275" t="s">
        <v>636</v>
      </c>
      <c r="I181" s="275" t="s">
        <v>595</v>
      </c>
      <c r="J181" s="275"/>
      <c r="K181" s="318"/>
    </row>
    <row r="182" ht="15" customHeight="1">
      <c r="B182" s="297"/>
      <c r="C182" s="275" t="s">
        <v>624</v>
      </c>
      <c r="D182" s="275"/>
      <c r="E182" s="275"/>
      <c r="F182" s="296" t="s">
        <v>561</v>
      </c>
      <c r="G182" s="275"/>
      <c r="H182" s="275" t="s">
        <v>637</v>
      </c>
      <c r="I182" s="275" t="s">
        <v>595</v>
      </c>
      <c r="J182" s="275"/>
      <c r="K182" s="318"/>
    </row>
    <row r="183" ht="15" customHeight="1">
      <c r="B183" s="297"/>
      <c r="C183" s="275" t="s">
        <v>121</v>
      </c>
      <c r="D183" s="275"/>
      <c r="E183" s="275"/>
      <c r="F183" s="296" t="s">
        <v>567</v>
      </c>
      <c r="G183" s="275"/>
      <c r="H183" s="275" t="s">
        <v>638</v>
      </c>
      <c r="I183" s="275" t="s">
        <v>563</v>
      </c>
      <c r="J183" s="275">
        <v>50</v>
      </c>
      <c r="K183" s="318"/>
    </row>
    <row r="184" ht="15" customHeight="1">
      <c r="B184" s="297"/>
      <c r="C184" s="275" t="s">
        <v>639</v>
      </c>
      <c r="D184" s="275"/>
      <c r="E184" s="275"/>
      <c r="F184" s="296" t="s">
        <v>567</v>
      </c>
      <c r="G184" s="275"/>
      <c r="H184" s="275" t="s">
        <v>640</v>
      </c>
      <c r="I184" s="275" t="s">
        <v>641</v>
      </c>
      <c r="J184" s="275"/>
      <c r="K184" s="318"/>
    </row>
    <row r="185" ht="15" customHeight="1">
      <c r="B185" s="297"/>
      <c r="C185" s="275" t="s">
        <v>642</v>
      </c>
      <c r="D185" s="275"/>
      <c r="E185" s="275"/>
      <c r="F185" s="296" t="s">
        <v>567</v>
      </c>
      <c r="G185" s="275"/>
      <c r="H185" s="275" t="s">
        <v>643</v>
      </c>
      <c r="I185" s="275" t="s">
        <v>641</v>
      </c>
      <c r="J185" s="275"/>
      <c r="K185" s="318"/>
    </row>
    <row r="186" ht="15" customHeight="1">
      <c r="B186" s="297"/>
      <c r="C186" s="275" t="s">
        <v>644</v>
      </c>
      <c r="D186" s="275"/>
      <c r="E186" s="275"/>
      <c r="F186" s="296" t="s">
        <v>567</v>
      </c>
      <c r="G186" s="275"/>
      <c r="H186" s="275" t="s">
        <v>645</v>
      </c>
      <c r="I186" s="275" t="s">
        <v>641</v>
      </c>
      <c r="J186" s="275"/>
      <c r="K186" s="318"/>
    </row>
    <row r="187" ht="15" customHeight="1">
      <c r="B187" s="297"/>
      <c r="C187" s="330" t="s">
        <v>646</v>
      </c>
      <c r="D187" s="275"/>
      <c r="E187" s="275"/>
      <c r="F187" s="296" t="s">
        <v>567</v>
      </c>
      <c r="G187" s="275"/>
      <c r="H187" s="275" t="s">
        <v>647</v>
      </c>
      <c r="I187" s="275" t="s">
        <v>648</v>
      </c>
      <c r="J187" s="331" t="s">
        <v>649</v>
      </c>
      <c r="K187" s="318"/>
    </row>
    <row r="188" ht="15" customHeight="1">
      <c r="B188" s="297"/>
      <c r="C188" s="281" t="s">
        <v>52</v>
      </c>
      <c r="D188" s="275"/>
      <c r="E188" s="275"/>
      <c r="F188" s="296" t="s">
        <v>561</v>
      </c>
      <c r="G188" s="275"/>
      <c r="H188" s="271" t="s">
        <v>650</v>
      </c>
      <c r="I188" s="275" t="s">
        <v>651</v>
      </c>
      <c r="J188" s="275"/>
      <c r="K188" s="318"/>
    </row>
    <row r="189" ht="15" customHeight="1">
      <c r="B189" s="297"/>
      <c r="C189" s="281" t="s">
        <v>652</v>
      </c>
      <c r="D189" s="275"/>
      <c r="E189" s="275"/>
      <c r="F189" s="296" t="s">
        <v>561</v>
      </c>
      <c r="G189" s="275"/>
      <c r="H189" s="275" t="s">
        <v>653</v>
      </c>
      <c r="I189" s="275" t="s">
        <v>595</v>
      </c>
      <c r="J189" s="275"/>
      <c r="K189" s="318"/>
    </row>
    <row r="190" ht="15" customHeight="1">
      <c r="B190" s="297"/>
      <c r="C190" s="281" t="s">
        <v>654</v>
      </c>
      <c r="D190" s="275"/>
      <c r="E190" s="275"/>
      <c r="F190" s="296" t="s">
        <v>561</v>
      </c>
      <c r="G190" s="275"/>
      <c r="H190" s="275" t="s">
        <v>655</v>
      </c>
      <c r="I190" s="275" t="s">
        <v>595</v>
      </c>
      <c r="J190" s="275"/>
      <c r="K190" s="318"/>
    </row>
    <row r="191" ht="15" customHeight="1">
      <c r="B191" s="297"/>
      <c r="C191" s="281" t="s">
        <v>656</v>
      </c>
      <c r="D191" s="275"/>
      <c r="E191" s="275"/>
      <c r="F191" s="296" t="s">
        <v>567</v>
      </c>
      <c r="G191" s="275"/>
      <c r="H191" s="275" t="s">
        <v>657</v>
      </c>
      <c r="I191" s="275" t="s">
        <v>595</v>
      </c>
      <c r="J191" s="275"/>
      <c r="K191" s="318"/>
    </row>
    <row r="192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ht="18.75" customHeight="1">
      <c r="B193" s="271"/>
      <c r="C193" s="275"/>
      <c r="D193" s="275"/>
      <c r="E193" s="275"/>
      <c r="F193" s="296"/>
      <c r="G193" s="275"/>
      <c r="H193" s="275"/>
      <c r="I193" s="275"/>
      <c r="J193" s="275"/>
      <c r="K193" s="271"/>
    </row>
    <row r="194" ht="18.75" customHeight="1">
      <c r="B194" s="271"/>
      <c r="C194" s="275"/>
      <c r="D194" s="275"/>
      <c r="E194" s="275"/>
      <c r="F194" s="296"/>
      <c r="G194" s="275"/>
      <c r="H194" s="275"/>
      <c r="I194" s="275"/>
      <c r="J194" s="275"/>
      <c r="K194" s="271"/>
    </row>
    <row r="195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ht="13.5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ht="21">
      <c r="B197" s="264"/>
      <c r="C197" s="265" t="s">
        <v>658</v>
      </c>
      <c r="D197" s="265"/>
      <c r="E197" s="265"/>
      <c r="F197" s="265"/>
      <c r="G197" s="265"/>
      <c r="H197" s="265"/>
      <c r="I197" s="265"/>
      <c r="J197" s="265"/>
      <c r="K197" s="266"/>
    </row>
    <row r="198" ht="25.5" customHeight="1">
      <c r="B198" s="264"/>
      <c r="C198" s="333" t="s">
        <v>659</v>
      </c>
      <c r="D198" s="333"/>
      <c r="E198" s="333"/>
      <c r="F198" s="333" t="s">
        <v>660</v>
      </c>
      <c r="G198" s="334"/>
      <c r="H198" s="333" t="s">
        <v>661</v>
      </c>
      <c r="I198" s="333"/>
      <c r="J198" s="333"/>
      <c r="K198" s="266"/>
    </row>
    <row r="199" ht="5.25" customHeight="1">
      <c r="B199" s="297"/>
      <c r="C199" s="294"/>
      <c r="D199" s="294"/>
      <c r="E199" s="294"/>
      <c r="F199" s="294"/>
      <c r="G199" s="275"/>
      <c r="H199" s="294"/>
      <c r="I199" s="294"/>
      <c r="J199" s="294"/>
      <c r="K199" s="318"/>
    </row>
    <row r="200" ht="15" customHeight="1">
      <c r="B200" s="297"/>
      <c r="C200" s="275" t="s">
        <v>651</v>
      </c>
      <c r="D200" s="275"/>
      <c r="E200" s="275"/>
      <c r="F200" s="296" t="s">
        <v>53</v>
      </c>
      <c r="G200" s="275"/>
      <c r="H200" s="275" t="s">
        <v>662</v>
      </c>
      <c r="I200" s="275"/>
      <c r="J200" s="275"/>
      <c r="K200" s="318"/>
    </row>
    <row r="201" ht="15" customHeight="1">
      <c r="B201" s="297"/>
      <c r="C201" s="303"/>
      <c r="D201" s="275"/>
      <c r="E201" s="275"/>
      <c r="F201" s="296" t="s">
        <v>54</v>
      </c>
      <c r="G201" s="275"/>
      <c r="H201" s="275" t="s">
        <v>663</v>
      </c>
      <c r="I201" s="275"/>
      <c r="J201" s="275"/>
      <c r="K201" s="318"/>
    </row>
    <row r="202" ht="15" customHeight="1">
      <c r="B202" s="297"/>
      <c r="C202" s="303"/>
      <c r="D202" s="275"/>
      <c r="E202" s="275"/>
      <c r="F202" s="296" t="s">
        <v>57</v>
      </c>
      <c r="G202" s="275"/>
      <c r="H202" s="275" t="s">
        <v>664</v>
      </c>
      <c r="I202" s="275"/>
      <c r="J202" s="275"/>
      <c r="K202" s="318"/>
    </row>
    <row r="203" ht="15" customHeight="1">
      <c r="B203" s="297"/>
      <c r="C203" s="275"/>
      <c r="D203" s="275"/>
      <c r="E203" s="275"/>
      <c r="F203" s="296" t="s">
        <v>55</v>
      </c>
      <c r="G203" s="275"/>
      <c r="H203" s="275" t="s">
        <v>665</v>
      </c>
      <c r="I203" s="275"/>
      <c r="J203" s="275"/>
      <c r="K203" s="318"/>
    </row>
    <row r="204" ht="15" customHeight="1">
      <c r="B204" s="297"/>
      <c r="C204" s="275"/>
      <c r="D204" s="275"/>
      <c r="E204" s="275"/>
      <c r="F204" s="296" t="s">
        <v>56</v>
      </c>
      <c r="G204" s="275"/>
      <c r="H204" s="275" t="s">
        <v>666</v>
      </c>
      <c r="I204" s="275"/>
      <c r="J204" s="275"/>
      <c r="K204" s="318"/>
    </row>
    <row r="205" ht="15" customHeight="1">
      <c r="B205" s="297"/>
      <c r="C205" s="275"/>
      <c r="D205" s="275"/>
      <c r="E205" s="275"/>
      <c r="F205" s="296"/>
      <c r="G205" s="275"/>
      <c r="H205" s="275"/>
      <c r="I205" s="275"/>
      <c r="J205" s="275"/>
      <c r="K205" s="318"/>
    </row>
    <row r="206" ht="15" customHeight="1">
      <c r="B206" s="297"/>
      <c r="C206" s="275" t="s">
        <v>607</v>
      </c>
      <c r="D206" s="275"/>
      <c r="E206" s="275"/>
      <c r="F206" s="296" t="s">
        <v>95</v>
      </c>
      <c r="G206" s="275"/>
      <c r="H206" s="275" t="s">
        <v>667</v>
      </c>
      <c r="I206" s="275"/>
      <c r="J206" s="275"/>
      <c r="K206" s="318"/>
    </row>
    <row r="207" ht="15" customHeight="1">
      <c r="B207" s="297"/>
      <c r="C207" s="303"/>
      <c r="D207" s="275"/>
      <c r="E207" s="275"/>
      <c r="F207" s="296" t="s">
        <v>505</v>
      </c>
      <c r="G207" s="275"/>
      <c r="H207" s="275" t="s">
        <v>506</v>
      </c>
      <c r="I207" s="275"/>
      <c r="J207" s="275"/>
      <c r="K207" s="318"/>
    </row>
    <row r="208" ht="15" customHeight="1">
      <c r="B208" s="297"/>
      <c r="C208" s="275"/>
      <c r="D208" s="275"/>
      <c r="E208" s="275"/>
      <c r="F208" s="296" t="s">
        <v>503</v>
      </c>
      <c r="G208" s="275"/>
      <c r="H208" s="275" t="s">
        <v>668</v>
      </c>
      <c r="I208" s="275"/>
      <c r="J208" s="275"/>
      <c r="K208" s="318"/>
    </row>
    <row r="209" ht="15" customHeight="1">
      <c r="B209" s="335"/>
      <c r="C209" s="303"/>
      <c r="D209" s="303"/>
      <c r="E209" s="303"/>
      <c r="F209" s="296" t="s">
        <v>89</v>
      </c>
      <c r="G209" s="281"/>
      <c r="H209" s="322" t="s">
        <v>507</v>
      </c>
      <c r="I209" s="322"/>
      <c r="J209" s="322"/>
      <c r="K209" s="336"/>
    </row>
    <row r="210" ht="15" customHeight="1">
      <c r="B210" s="335"/>
      <c r="C210" s="303"/>
      <c r="D210" s="303"/>
      <c r="E210" s="303"/>
      <c r="F210" s="296" t="s">
        <v>508</v>
      </c>
      <c r="G210" s="281"/>
      <c r="H210" s="322" t="s">
        <v>669</v>
      </c>
      <c r="I210" s="322"/>
      <c r="J210" s="322"/>
      <c r="K210" s="336"/>
    </row>
    <row r="211" ht="15" customHeight="1">
      <c r="B211" s="335"/>
      <c r="C211" s="303"/>
      <c r="D211" s="303"/>
      <c r="E211" s="303"/>
      <c r="F211" s="337"/>
      <c r="G211" s="281"/>
      <c r="H211" s="338"/>
      <c r="I211" s="338"/>
      <c r="J211" s="338"/>
      <c r="K211" s="336"/>
    </row>
    <row r="212" ht="15" customHeight="1">
      <c r="B212" s="335"/>
      <c r="C212" s="275" t="s">
        <v>631</v>
      </c>
      <c r="D212" s="303"/>
      <c r="E212" s="303"/>
      <c r="F212" s="296">
        <v>1</v>
      </c>
      <c r="G212" s="281"/>
      <c r="H212" s="322" t="s">
        <v>670</v>
      </c>
      <c r="I212" s="322"/>
      <c r="J212" s="322"/>
      <c r="K212" s="336"/>
    </row>
    <row r="213" ht="15" customHeight="1">
      <c r="B213" s="335"/>
      <c r="C213" s="303"/>
      <c r="D213" s="303"/>
      <c r="E213" s="303"/>
      <c r="F213" s="296">
        <v>2</v>
      </c>
      <c r="G213" s="281"/>
      <c r="H213" s="322" t="s">
        <v>671</v>
      </c>
      <c r="I213" s="322"/>
      <c r="J213" s="322"/>
      <c r="K213" s="336"/>
    </row>
    <row r="214" ht="15" customHeight="1">
      <c r="B214" s="335"/>
      <c r="C214" s="303"/>
      <c r="D214" s="303"/>
      <c r="E214" s="303"/>
      <c r="F214" s="296">
        <v>3</v>
      </c>
      <c r="G214" s="281"/>
      <c r="H214" s="322" t="s">
        <v>672</v>
      </c>
      <c r="I214" s="322"/>
      <c r="J214" s="322"/>
      <c r="K214" s="336"/>
    </row>
    <row r="215" ht="15" customHeight="1">
      <c r="B215" s="335"/>
      <c r="C215" s="303"/>
      <c r="D215" s="303"/>
      <c r="E215" s="303"/>
      <c r="F215" s="296">
        <v>4</v>
      </c>
      <c r="G215" s="281"/>
      <c r="H215" s="322" t="s">
        <v>673</v>
      </c>
      <c r="I215" s="322"/>
      <c r="J215" s="322"/>
      <c r="K215" s="336"/>
    </row>
    <row r="216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Martina\Martina Zamlinská</dc:creator>
  <cp:lastModifiedBy>Martina\Martina Zamlinská</cp:lastModifiedBy>
  <dcterms:created xsi:type="dcterms:W3CDTF">2018-07-23T14:05:01Z</dcterms:created>
  <dcterms:modified xsi:type="dcterms:W3CDTF">2018-07-23T14:05:08Z</dcterms:modified>
</cp:coreProperties>
</file>