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vran\VR_MS\final zverejneno a k odesilani\DI_3\"/>
    </mc:Choice>
  </mc:AlternateContent>
  <bookViews>
    <workbookView xWindow="0" yWindow="0" windowWidth="19200" windowHeight="7300" activeTab="3"/>
  </bookViews>
  <sheets>
    <sheet name="Stavba" sheetId="1" r:id="rId1"/>
    <sheet name="SO01 SO01 KL" sheetId="2" r:id="rId2"/>
    <sheet name="SO01 SO01 Rek" sheetId="3" r:id="rId3"/>
    <sheet name="SO01 SO01 Pol" sheetId="4" r:id="rId4"/>
    <sheet name="SO02 SO02 KL" sheetId="5" r:id="rId5"/>
    <sheet name="SO02 SO02 Rek" sheetId="6" r:id="rId6"/>
    <sheet name="SO02 SO02 Pol" sheetId="7" r:id="rId7"/>
  </sheets>
  <definedNames>
    <definedName name="CelkemObjekty" localSheetId="0">Stavba!$F$32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'SO01 SO01 Pol'!$1:$6</definedName>
    <definedName name="_xlnm.Print_Titles" localSheetId="2">'SO01 SO01 Rek'!$1:$6</definedName>
    <definedName name="_xlnm.Print_Titles" localSheetId="6">'SO02 SO02 Pol'!$1:$6</definedName>
    <definedName name="_xlnm.Print_Titles" localSheetId="5">'SO02 SO02 Rek'!$1:$6</definedName>
    <definedName name="Objednatel" localSheetId="0">Stavba!$D$11</definedName>
    <definedName name="Objekt" localSheetId="0">Stavba!$B$29</definedName>
    <definedName name="_xlnm.Print_Area" localSheetId="1">'SO01 SO01 KL'!$A$1:$G$45</definedName>
    <definedName name="_xlnm.Print_Area" localSheetId="3">'SO01 SO01 Pol'!$A$1:$K$1034</definedName>
    <definedName name="_xlnm.Print_Area" localSheetId="2">'SO01 SO01 Rek'!$A$1:$I$61</definedName>
    <definedName name="_xlnm.Print_Area" localSheetId="4">'SO02 SO02 KL'!$A$1:$G$45</definedName>
    <definedName name="_xlnm.Print_Area" localSheetId="6">'SO02 SO02 Pol'!$A$1:$K$196</definedName>
    <definedName name="_xlnm.Print_Area" localSheetId="5">'SO02 SO02 Rek'!$A$1:$I$34</definedName>
    <definedName name="_xlnm.Print_Area" localSheetId="0">Stavba!$B$1:$J$109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'SO01 SO01 Pol'!#REF!</definedName>
    <definedName name="solver_opt" localSheetId="6" hidden="1">'SO02 SO02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Stavba!$F$90:$J$90</definedName>
    <definedName name="StavbaCelkem" localSheetId="0">Stavba!$H$32</definedName>
    <definedName name="Zhotovitel" localSheetId="0">Stavba!$D$7</definedName>
  </definedNames>
  <calcPr calcId="152511"/>
</workbook>
</file>

<file path=xl/calcChain.xml><?xml version="1.0" encoding="utf-8"?>
<calcChain xmlns="http://schemas.openxmlformats.org/spreadsheetml/2006/main">
  <c r="I32" i="6" l="1"/>
  <c r="D21" i="5"/>
  <c r="I31" i="6"/>
  <c r="G21" i="5" s="1"/>
  <c r="D20" i="5"/>
  <c r="I30" i="6"/>
  <c r="G20" i="5" s="1"/>
  <c r="D19" i="5"/>
  <c r="I29" i="6"/>
  <c r="G19" i="5" s="1"/>
  <c r="D18" i="5"/>
  <c r="I28" i="6"/>
  <c r="G18" i="5" s="1"/>
  <c r="D17" i="5"/>
  <c r="I27" i="6"/>
  <c r="G17" i="5" s="1"/>
  <c r="D16" i="5"/>
  <c r="I26" i="6"/>
  <c r="G16" i="5" s="1"/>
  <c r="D15" i="5"/>
  <c r="I25" i="6"/>
  <c r="G15" i="5" s="1"/>
  <c r="BE195" i="7"/>
  <c r="BD195" i="7"/>
  <c r="BC195" i="7"/>
  <c r="BB195" i="7"/>
  <c r="BA195" i="7"/>
  <c r="K195" i="7"/>
  <c r="I195" i="7"/>
  <c r="G195" i="7"/>
  <c r="BE194" i="7"/>
  <c r="BD194" i="7"/>
  <c r="BC194" i="7"/>
  <c r="BB194" i="7"/>
  <c r="BA194" i="7"/>
  <c r="K194" i="7"/>
  <c r="I194" i="7"/>
  <c r="G194" i="7"/>
  <c r="BE193" i="7"/>
  <c r="BE196" i="7" s="1"/>
  <c r="I19" i="6" s="1"/>
  <c r="BD193" i="7"/>
  <c r="BD196" i="7" s="1"/>
  <c r="H19" i="6" s="1"/>
  <c r="BC193" i="7"/>
  <c r="BC196" i="7" s="1"/>
  <c r="G19" i="6" s="1"/>
  <c r="BB193" i="7"/>
  <c r="BA193" i="7"/>
  <c r="BA196" i="7" s="1"/>
  <c r="E19" i="6" s="1"/>
  <c r="K193" i="7"/>
  <c r="I193" i="7"/>
  <c r="G193" i="7"/>
  <c r="B19" i="6"/>
  <c r="A19" i="6"/>
  <c r="BB196" i="7"/>
  <c r="F19" i="6" s="1"/>
  <c r="K196" i="7"/>
  <c r="I196" i="7"/>
  <c r="G196" i="7"/>
  <c r="BE189" i="7"/>
  <c r="BD189" i="7"/>
  <c r="BD191" i="7" s="1"/>
  <c r="H18" i="6" s="1"/>
  <c r="BC189" i="7"/>
  <c r="BA189" i="7"/>
  <c r="K189" i="7"/>
  <c r="K191" i="7" s="1"/>
  <c r="I189" i="7"/>
  <c r="I191" i="7" s="1"/>
  <c r="G189" i="7"/>
  <c r="BB189" i="7" s="1"/>
  <c r="BB191" i="7" s="1"/>
  <c r="F18" i="6" s="1"/>
  <c r="B18" i="6"/>
  <c r="A18" i="6"/>
  <c r="BE191" i="7"/>
  <c r="I18" i="6" s="1"/>
  <c r="BC191" i="7"/>
  <c r="G18" i="6" s="1"/>
  <c r="BA191" i="7"/>
  <c r="E18" i="6" s="1"/>
  <c r="BE186" i="7"/>
  <c r="BD186" i="7"/>
  <c r="BC186" i="7"/>
  <c r="BA186" i="7"/>
  <c r="K186" i="7"/>
  <c r="I186" i="7"/>
  <c r="G186" i="7"/>
  <c r="BB186" i="7" s="1"/>
  <c r="BE185" i="7"/>
  <c r="BD185" i="7"/>
  <c r="BC185" i="7"/>
  <c r="BA185" i="7"/>
  <c r="K185" i="7"/>
  <c r="I185" i="7"/>
  <c r="G185" i="7"/>
  <c r="BB185" i="7" s="1"/>
  <c r="BE183" i="7"/>
  <c r="BD183" i="7"/>
  <c r="BC183" i="7"/>
  <c r="BA183" i="7"/>
  <c r="K183" i="7"/>
  <c r="I183" i="7"/>
  <c r="G183" i="7"/>
  <c r="BB183" i="7" s="1"/>
  <c r="BE182" i="7"/>
  <c r="BD182" i="7"/>
  <c r="BC182" i="7"/>
  <c r="BA182" i="7"/>
  <c r="K182" i="7"/>
  <c r="I182" i="7"/>
  <c r="G182" i="7"/>
  <c r="BB182" i="7" s="1"/>
  <c r="BE181" i="7"/>
  <c r="BD181" i="7"/>
  <c r="BC181" i="7"/>
  <c r="BA181" i="7"/>
  <c r="K181" i="7"/>
  <c r="I181" i="7"/>
  <c r="G181" i="7"/>
  <c r="BB181" i="7" s="1"/>
  <c r="BE180" i="7"/>
  <c r="BD180" i="7"/>
  <c r="BC180" i="7"/>
  <c r="BA180" i="7"/>
  <c r="K180" i="7"/>
  <c r="I180" i="7"/>
  <c r="G180" i="7"/>
  <c r="BB180" i="7" s="1"/>
  <c r="BE179" i="7"/>
  <c r="BD179" i="7"/>
  <c r="BC179" i="7"/>
  <c r="BA179" i="7"/>
  <c r="K179" i="7"/>
  <c r="I179" i="7"/>
  <c r="G179" i="7"/>
  <c r="BB179" i="7" s="1"/>
  <c r="BE177" i="7"/>
  <c r="BD177" i="7"/>
  <c r="BC177" i="7"/>
  <c r="BA177" i="7"/>
  <c r="K177" i="7"/>
  <c r="I177" i="7"/>
  <c r="G177" i="7"/>
  <c r="BB177" i="7" s="1"/>
  <c r="BE175" i="7"/>
  <c r="BD175" i="7"/>
  <c r="BC175" i="7"/>
  <c r="BA175" i="7"/>
  <c r="K175" i="7"/>
  <c r="I175" i="7"/>
  <c r="G175" i="7"/>
  <c r="BB175" i="7" s="1"/>
  <c r="B17" i="6"/>
  <c r="A17" i="6"/>
  <c r="K187" i="7"/>
  <c r="BE172" i="7"/>
  <c r="BD172" i="7"/>
  <c r="BC172" i="7"/>
  <c r="BA172" i="7"/>
  <c r="K172" i="7"/>
  <c r="I172" i="7"/>
  <c r="G172" i="7"/>
  <c r="BB172" i="7" s="1"/>
  <c r="BE170" i="7"/>
  <c r="BD170" i="7"/>
  <c r="BC170" i="7"/>
  <c r="BA170" i="7"/>
  <c r="K170" i="7"/>
  <c r="I170" i="7"/>
  <c r="G170" i="7"/>
  <c r="BB170" i="7" s="1"/>
  <c r="BE166" i="7"/>
  <c r="BD166" i="7"/>
  <c r="BC166" i="7"/>
  <c r="BA166" i="7"/>
  <c r="K166" i="7"/>
  <c r="I166" i="7"/>
  <c r="G166" i="7"/>
  <c r="BB166" i="7" s="1"/>
  <c r="BE162" i="7"/>
  <c r="BD162" i="7"/>
  <c r="BC162" i="7"/>
  <c r="BA162" i="7"/>
  <c r="K162" i="7"/>
  <c r="I162" i="7"/>
  <c r="G162" i="7"/>
  <c r="BB162" i="7" s="1"/>
  <c r="BE158" i="7"/>
  <c r="BD158" i="7"/>
  <c r="BC158" i="7"/>
  <c r="BA158" i="7"/>
  <c r="K158" i="7"/>
  <c r="I158" i="7"/>
  <c r="G158" i="7"/>
  <c r="BB158" i="7" s="1"/>
  <c r="BE154" i="7"/>
  <c r="BD154" i="7"/>
  <c r="BC154" i="7"/>
  <c r="BA154" i="7"/>
  <c r="K154" i="7"/>
  <c r="I154" i="7"/>
  <c r="G154" i="7"/>
  <c r="BB154" i="7" s="1"/>
  <c r="BE151" i="7"/>
  <c r="BE173" i="7" s="1"/>
  <c r="I16" i="6" s="1"/>
  <c r="BD151" i="7"/>
  <c r="BC151" i="7"/>
  <c r="BA151" i="7"/>
  <c r="K151" i="7"/>
  <c r="I151" i="7"/>
  <c r="I173" i="7" s="1"/>
  <c r="G151" i="7"/>
  <c r="G173" i="7" s="1"/>
  <c r="B16" i="6"/>
  <c r="A16" i="6"/>
  <c r="BD173" i="7"/>
  <c r="H16" i="6" s="1"/>
  <c r="BC173" i="7"/>
  <c r="G16" i="6" s="1"/>
  <c r="BE148" i="7"/>
  <c r="BD148" i="7"/>
  <c r="BC148" i="7"/>
  <c r="BA148" i="7"/>
  <c r="K148" i="7"/>
  <c r="I148" i="7"/>
  <c r="G148" i="7"/>
  <c r="BB148" i="7" s="1"/>
  <c r="BE144" i="7"/>
  <c r="BD144" i="7"/>
  <c r="BC144" i="7"/>
  <c r="BA144" i="7"/>
  <c r="K144" i="7"/>
  <c r="I144" i="7"/>
  <c r="G144" i="7"/>
  <c r="BB144" i="7" s="1"/>
  <c r="B15" i="6"/>
  <c r="A15" i="6"/>
  <c r="BD149" i="7"/>
  <c r="H15" i="6" s="1"/>
  <c r="BC149" i="7"/>
  <c r="G15" i="6" s="1"/>
  <c r="I149" i="7"/>
  <c r="BE141" i="7"/>
  <c r="BD141" i="7"/>
  <c r="BD142" i="7" s="1"/>
  <c r="H14" i="6" s="1"/>
  <c r="BC141" i="7"/>
  <c r="BB141" i="7"/>
  <c r="K141" i="7"/>
  <c r="K142" i="7" s="1"/>
  <c r="I141" i="7"/>
  <c r="G141" i="7"/>
  <c r="BA141" i="7" s="1"/>
  <c r="BA142" i="7" s="1"/>
  <c r="E14" i="6" s="1"/>
  <c r="B14" i="6"/>
  <c r="A14" i="6"/>
  <c r="BE142" i="7"/>
  <c r="I14" i="6" s="1"/>
  <c r="BC142" i="7"/>
  <c r="G14" i="6" s="1"/>
  <c r="BB142" i="7"/>
  <c r="F14" i="6" s="1"/>
  <c r="I142" i="7"/>
  <c r="BE137" i="7"/>
  <c r="BD137" i="7"/>
  <c r="BD139" i="7" s="1"/>
  <c r="H13" i="6" s="1"/>
  <c r="BC137" i="7"/>
  <c r="BC139" i="7" s="1"/>
  <c r="G13" i="6" s="1"/>
  <c r="BB137" i="7"/>
  <c r="BB139" i="7" s="1"/>
  <c r="F13" i="6" s="1"/>
  <c r="K137" i="7"/>
  <c r="I137" i="7"/>
  <c r="I139" i="7" s="1"/>
  <c r="G137" i="7"/>
  <c r="BA137" i="7" s="1"/>
  <c r="BA139" i="7" s="1"/>
  <c r="E13" i="6" s="1"/>
  <c r="B13" i="6"/>
  <c r="A13" i="6"/>
  <c r="BE139" i="7"/>
  <c r="I13" i="6" s="1"/>
  <c r="K139" i="7"/>
  <c r="G139" i="7"/>
  <c r="BE134" i="7"/>
  <c r="BE135" i="7" s="1"/>
  <c r="I12" i="6" s="1"/>
  <c r="BD134" i="7"/>
  <c r="BC134" i="7"/>
  <c r="BB134" i="7"/>
  <c r="BB135" i="7" s="1"/>
  <c r="F12" i="6" s="1"/>
  <c r="K134" i="7"/>
  <c r="I134" i="7"/>
  <c r="G134" i="7"/>
  <c r="BA134" i="7" s="1"/>
  <c r="BA135" i="7" s="1"/>
  <c r="E12" i="6" s="1"/>
  <c r="B12" i="6"/>
  <c r="A12" i="6"/>
  <c r="BD135" i="7"/>
  <c r="H12" i="6" s="1"/>
  <c r="BC135" i="7"/>
  <c r="G12" i="6" s="1"/>
  <c r="K135" i="7"/>
  <c r="I135" i="7"/>
  <c r="BE130" i="7"/>
  <c r="BD130" i="7"/>
  <c r="BC130" i="7"/>
  <c r="BB130" i="7"/>
  <c r="BA130" i="7"/>
  <c r="K130" i="7"/>
  <c r="I130" i="7"/>
  <c r="G130" i="7"/>
  <c r="BE127" i="7"/>
  <c r="BD127" i="7"/>
  <c r="BC127" i="7"/>
  <c r="BB127" i="7"/>
  <c r="BA127" i="7"/>
  <c r="K127" i="7"/>
  <c r="I127" i="7"/>
  <c r="G127" i="7"/>
  <c r="BE125" i="7"/>
  <c r="BD125" i="7"/>
  <c r="BC125" i="7"/>
  <c r="BB125" i="7"/>
  <c r="BA125" i="7"/>
  <c r="K125" i="7"/>
  <c r="I125" i="7"/>
  <c r="G125" i="7"/>
  <c r="BE123" i="7"/>
  <c r="BE132" i="7" s="1"/>
  <c r="I11" i="6" s="1"/>
  <c r="BD123" i="7"/>
  <c r="BD132" i="7" s="1"/>
  <c r="H11" i="6" s="1"/>
  <c r="BC123" i="7"/>
  <c r="BB123" i="7"/>
  <c r="BA123" i="7"/>
  <c r="BA132" i="7" s="1"/>
  <c r="E11" i="6" s="1"/>
  <c r="K123" i="7"/>
  <c r="I123" i="7"/>
  <c r="G123" i="7"/>
  <c r="B11" i="6"/>
  <c r="A11" i="6"/>
  <c r="BC132" i="7"/>
  <c r="G11" i="6" s="1"/>
  <c r="BB132" i="7"/>
  <c r="F11" i="6" s="1"/>
  <c r="K132" i="7"/>
  <c r="I132" i="7"/>
  <c r="G132" i="7"/>
  <c r="BE112" i="7"/>
  <c r="BE121" i="7" s="1"/>
  <c r="I10" i="6" s="1"/>
  <c r="BD112" i="7"/>
  <c r="BD121" i="7" s="1"/>
  <c r="H10" i="6" s="1"/>
  <c r="BC112" i="7"/>
  <c r="BB112" i="7"/>
  <c r="K112" i="7"/>
  <c r="K121" i="7" s="1"/>
  <c r="I112" i="7"/>
  <c r="I121" i="7" s="1"/>
  <c r="G112" i="7"/>
  <c r="BA112" i="7" s="1"/>
  <c r="BA121" i="7" s="1"/>
  <c r="E10" i="6" s="1"/>
  <c r="B10" i="6"/>
  <c r="A10" i="6"/>
  <c r="BC121" i="7"/>
  <c r="G10" i="6" s="1"/>
  <c r="BB121" i="7"/>
  <c r="F10" i="6" s="1"/>
  <c r="G121" i="7"/>
  <c r="BE105" i="7"/>
  <c r="BD105" i="7"/>
  <c r="BC105" i="7"/>
  <c r="BB105" i="7"/>
  <c r="K105" i="7"/>
  <c r="I105" i="7"/>
  <c r="G105" i="7"/>
  <c r="BA105" i="7" s="1"/>
  <c r="BE99" i="7"/>
  <c r="BD99" i="7"/>
  <c r="BC99" i="7"/>
  <c r="BB99" i="7"/>
  <c r="K99" i="7"/>
  <c r="I99" i="7"/>
  <c r="G99" i="7"/>
  <c r="BA99" i="7" s="1"/>
  <c r="BE97" i="7"/>
  <c r="BD97" i="7"/>
  <c r="BC97" i="7"/>
  <c r="BB97" i="7"/>
  <c r="K97" i="7"/>
  <c r="I97" i="7"/>
  <c r="G97" i="7"/>
  <c r="BA97" i="7" s="1"/>
  <c r="BE95" i="7"/>
  <c r="BD95" i="7"/>
  <c r="BC95" i="7"/>
  <c r="BB95" i="7"/>
  <c r="K95" i="7"/>
  <c r="I95" i="7"/>
  <c r="G95" i="7"/>
  <c r="BA95" i="7" s="1"/>
  <c r="BE93" i="7"/>
  <c r="BD93" i="7"/>
  <c r="BC93" i="7"/>
  <c r="BB93" i="7"/>
  <c r="K93" i="7"/>
  <c r="I93" i="7"/>
  <c r="G93" i="7"/>
  <c r="BA93" i="7" s="1"/>
  <c r="BE91" i="7"/>
  <c r="BD91" i="7"/>
  <c r="BC91" i="7"/>
  <c r="BB91" i="7"/>
  <c r="K91" i="7"/>
  <c r="I91" i="7"/>
  <c r="G91" i="7"/>
  <c r="BA91" i="7" s="1"/>
  <c r="BE87" i="7"/>
  <c r="BD87" i="7"/>
  <c r="BC87" i="7"/>
  <c r="BB87" i="7"/>
  <c r="K87" i="7"/>
  <c r="I87" i="7"/>
  <c r="G87" i="7"/>
  <c r="BA87" i="7" s="1"/>
  <c r="BE85" i="7"/>
  <c r="BD85" i="7"/>
  <c r="BD110" i="7" s="1"/>
  <c r="H9" i="6" s="1"/>
  <c r="BC85" i="7"/>
  <c r="BB85" i="7"/>
  <c r="K85" i="7"/>
  <c r="I85" i="7"/>
  <c r="G85" i="7"/>
  <c r="BA85" i="7" s="1"/>
  <c r="BE81" i="7"/>
  <c r="BD81" i="7"/>
  <c r="BC81" i="7"/>
  <c r="BC110" i="7" s="1"/>
  <c r="G9" i="6" s="1"/>
  <c r="BB81" i="7"/>
  <c r="K81" i="7"/>
  <c r="I81" i="7"/>
  <c r="G81" i="7"/>
  <c r="BA81" i="7" s="1"/>
  <c r="B9" i="6"/>
  <c r="A9" i="6"/>
  <c r="BB110" i="7"/>
  <c r="F9" i="6" s="1"/>
  <c r="BE77" i="7"/>
  <c r="BD77" i="7"/>
  <c r="BC77" i="7"/>
  <c r="BB77" i="7"/>
  <c r="K77" i="7"/>
  <c r="I77" i="7"/>
  <c r="G77" i="7"/>
  <c r="BA77" i="7" s="1"/>
  <c r="BE75" i="7"/>
  <c r="BD75" i="7"/>
  <c r="BC75" i="7"/>
  <c r="BB75" i="7"/>
  <c r="K75" i="7"/>
  <c r="I75" i="7"/>
  <c r="G75" i="7"/>
  <c r="BA75" i="7" s="1"/>
  <c r="BE72" i="7"/>
  <c r="BD72" i="7"/>
  <c r="BC72" i="7"/>
  <c r="BB72" i="7"/>
  <c r="K72" i="7"/>
  <c r="I72" i="7"/>
  <c r="G72" i="7"/>
  <c r="BA72" i="7" s="1"/>
  <c r="BE67" i="7"/>
  <c r="BD67" i="7"/>
  <c r="BC67" i="7"/>
  <c r="BB67" i="7"/>
  <c r="K67" i="7"/>
  <c r="I67" i="7"/>
  <c r="G67" i="7"/>
  <c r="BA67" i="7" s="1"/>
  <c r="BE65" i="7"/>
  <c r="BD65" i="7"/>
  <c r="BC65" i="7"/>
  <c r="BB65" i="7"/>
  <c r="K65" i="7"/>
  <c r="I65" i="7"/>
  <c r="G65" i="7"/>
  <c r="BA65" i="7" s="1"/>
  <c r="BE61" i="7"/>
  <c r="BE79" i="7" s="1"/>
  <c r="I8" i="6" s="1"/>
  <c r="BD61" i="7"/>
  <c r="BC61" i="7"/>
  <c r="BC79" i="7" s="1"/>
  <c r="G8" i="6" s="1"/>
  <c r="BB61" i="7"/>
  <c r="K61" i="7"/>
  <c r="I61" i="7"/>
  <c r="G61" i="7"/>
  <c r="BA61" i="7" s="1"/>
  <c r="B8" i="6"/>
  <c r="A8" i="6"/>
  <c r="I79" i="7"/>
  <c r="BE57" i="7"/>
  <c r="BD57" i="7"/>
  <c r="BC57" i="7"/>
  <c r="BB57" i="7"/>
  <c r="K57" i="7"/>
  <c r="I57" i="7"/>
  <c r="G57" i="7"/>
  <c r="BA57" i="7" s="1"/>
  <c r="BE55" i="7"/>
  <c r="BD55" i="7"/>
  <c r="BC55" i="7"/>
  <c r="BB55" i="7"/>
  <c r="K55" i="7"/>
  <c r="I55" i="7"/>
  <c r="G55" i="7"/>
  <c r="BA55" i="7" s="1"/>
  <c r="BE53" i="7"/>
  <c r="BD53" i="7"/>
  <c r="BC53" i="7"/>
  <c r="BB53" i="7"/>
  <c r="K53" i="7"/>
  <c r="I53" i="7"/>
  <c r="G53" i="7"/>
  <c r="BA53" i="7" s="1"/>
  <c r="BE51" i="7"/>
  <c r="BD51" i="7"/>
  <c r="BC51" i="7"/>
  <c r="BB51" i="7"/>
  <c r="K51" i="7"/>
  <c r="I51" i="7"/>
  <c r="G51" i="7"/>
  <c r="BA51" i="7" s="1"/>
  <c r="BE49" i="7"/>
  <c r="BD49" i="7"/>
  <c r="BC49" i="7"/>
  <c r="BB49" i="7"/>
  <c r="K49" i="7"/>
  <c r="I49" i="7"/>
  <c r="G49" i="7"/>
  <c r="BA49" i="7" s="1"/>
  <c r="BE47" i="7"/>
  <c r="BD47" i="7"/>
  <c r="BC47" i="7"/>
  <c r="BB47" i="7"/>
  <c r="K47" i="7"/>
  <c r="I47" i="7"/>
  <c r="G47" i="7"/>
  <c r="BA47" i="7" s="1"/>
  <c r="BE45" i="7"/>
  <c r="BD45" i="7"/>
  <c r="BC45" i="7"/>
  <c r="BB45" i="7"/>
  <c r="K45" i="7"/>
  <c r="I45" i="7"/>
  <c r="G45" i="7"/>
  <c r="BA45" i="7" s="1"/>
  <c r="BE43" i="7"/>
  <c r="BD43" i="7"/>
  <c r="BC43" i="7"/>
  <c r="BB43" i="7"/>
  <c r="K43" i="7"/>
  <c r="I43" i="7"/>
  <c r="G43" i="7"/>
  <c r="BA43" i="7" s="1"/>
  <c r="BE41" i="7"/>
  <c r="BD41" i="7"/>
  <c r="BC41" i="7"/>
  <c r="BB41" i="7"/>
  <c r="K41" i="7"/>
  <c r="I41" i="7"/>
  <c r="G41" i="7"/>
  <c r="BA41" i="7" s="1"/>
  <c r="BE39" i="7"/>
  <c r="BD39" i="7"/>
  <c r="BC39" i="7"/>
  <c r="BB39" i="7"/>
  <c r="K39" i="7"/>
  <c r="I39" i="7"/>
  <c r="G39" i="7"/>
  <c r="BA39" i="7" s="1"/>
  <c r="BE37" i="7"/>
  <c r="BD37" i="7"/>
  <c r="BC37" i="7"/>
  <c r="BB37" i="7"/>
  <c r="K37" i="7"/>
  <c r="I37" i="7"/>
  <c r="G37" i="7"/>
  <c r="BA37" i="7" s="1"/>
  <c r="BE35" i="7"/>
  <c r="BD35" i="7"/>
  <c r="BC35" i="7"/>
  <c r="BB35" i="7"/>
  <c r="K35" i="7"/>
  <c r="I35" i="7"/>
  <c r="G35" i="7"/>
  <c r="BA35" i="7" s="1"/>
  <c r="BE33" i="7"/>
  <c r="BD33" i="7"/>
  <c r="BC33" i="7"/>
  <c r="BB33" i="7"/>
  <c r="K33" i="7"/>
  <c r="I33" i="7"/>
  <c r="G33" i="7"/>
  <c r="BA33" i="7" s="1"/>
  <c r="BE31" i="7"/>
  <c r="BD31" i="7"/>
  <c r="BC31" i="7"/>
  <c r="BB31" i="7"/>
  <c r="K31" i="7"/>
  <c r="I31" i="7"/>
  <c r="G31" i="7"/>
  <c r="BA31" i="7" s="1"/>
  <c r="BE29" i="7"/>
  <c r="BD29" i="7"/>
  <c r="BC29" i="7"/>
  <c r="BB29" i="7"/>
  <c r="K29" i="7"/>
  <c r="I29" i="7"/>
  <c r="G29" i="7"/>
  <c r="BA29" i="7" s="1"/>
  <c r="BE27" i="7"/>
  <c r="BD27" i="7"/>
  <c r="BC27" i="7"/>
  <c r="BB27" i="7"/>
  <c r="BA27" i="7"/>
  <c r="K27" i="7"/>
  <c r="I27" i="7"/>
  <c r="G27" i="7"/>
  <c r="BE25" i="7"/>
  <c r="BD25" i="7"/>
  <c r="BC25" i="7"/>
  <c r="BB25" i="7"/>
  <c r="BA25" i="7"/>
  <c r="K25" i="7"/>
  <c r="I25" i="7"/>
  <c r="G25" i="7"/>
  <c r="BE23" i="7"/>
  <c r="BD23" i="7"/>
  <c r="BC23" i="7"/>
  <c r="BB23" i="7"/>
  <c r="BA23" i="7"/>
  <c r="K23" i="7"/>
  <c r="I23" i="7"/>
  <c r="G23" i="7"/>
  <c r="BE21" i="7"/>
  <c r="BD21" i="7"/>
  <c r="BC21" i="7"/>
  <c r="BB21" i="7"/>
  <c r="BA21" i="7"/>
  <c r="K21" i="7"/>
  <c r="I21" i="7"/>
  <c r="G21" i="7"/>
  <c r="BE19" i="7"/>
  <c r="BD19" i="7"/>
  <c r="BC19" i="7"/>
  <c r="BB19" i="7"/>
  <c r="BA19" i="7"/>
  <c r="K19" i="7"/>
  <c r="I19" i="7"/>
  <c r="G19" i="7"/>
  <c r="BE13" i="7"/>
  <c r="BD13" i="7"/>
  <c r="BC13" i="7"/>
  <c r="BB13" i="7"/>
  <c r="BA13" i="7"/>
  <c r="K13" i="7"/>
  <c r="I13" i="7"/>
  <c r="G13" i="7"/>
  <c r="BE12" i="7"/>
  <c r="BD12" i="7"/>
  <c r="BC12" i="7"/>
  <c r="BB12" i="7"/>
  <c r="BA12" i="7"/>
  <c r="K12" i="7"/>
  <c r="I12" i="7"/>
  <c r="G12" i="7"/>
  <c r="BE10" i="7"/>
  <c r="BD10" i="7"/>
  <c r="BC10" i="7"/>
  <c r="BB10" i="7"/>
  <c r="BA10" i="7"/>
  <c r="K10" i="7"/>
  <c r="I10" i="7"/>
  <c r="G10" i="7"/>
  <c r="BE8" i="7"/>
  <c r="BE59" i="7" s="1"/>
  <c r="I7" i="6" s="1"/>
  <c r="BD8" i="7"/>
  <c r="BC8" i="7"/>
  <c r="BB8" i="7"/>
  <c r="BA8" i="7"/>
  <c r="K8" i="7"/>
  <c r="I8" i="7"/>
  <c r="G8" i="7"/>
  <c r="B7" i="6"/>
  <c r="A7" i="6"/>
  <c r="BD59" i="7"/>
  <c r="H7" i="6" s="1"/>
  <c r="BC59" i="7"/>
  <c r="G7" i="6" s="1"/>
  <c r="BB59" i="7"/>
  <c r="F7" i="6" s="1"/>
  <c r="K59" i="7"/>
  <c r="I59" i="7"/>
  <c r="G59" i="7"/>
  <c r="E4" i="7"/>
  <c r="F3" i="7"/>
  <c r="C33" i="5"/>
  <c r="F33" i="5" s="1"/>
  <c r="C31" i="5"/>
  <c r="G7" i="5"/>
  <c r="I59" i="3"/>
  <c r="G21" i="2"/>
  <c r="D21" i="2"/>
  <c r="I58" i="3"/>
  <c r="D20" i="2"/>
  <c r="I57" i="3"/>
  <c r="G20" i="2" s="1"/>
  <c r="D19" i="2"/>
  <c r="I56" i="3"/>
  <c r="G19" i="2" s="1"/>
  <c r="D18" i="2"/>
  <c r="I55" i="3"/>
  <c r="G18" i="2" s="1"/>
  <c r="D17" i="2"/>
  <c r="I54" i="3"/>
  <c r="G17" i="2" s="1"/>
  <c r="D16" i="2"/>
  <c r="I53" i="3"/>
  <c r="G16" i="2" s="1"/>
  <c r="D15" i="2"/>
  <c r="I52" i="3"/>
  <c r="G15" i="2" s="1"/>
  <c r="BE1033" i="4"/>
  <c r="BD1033" i="4"/>
  <c r="BD1034" i="4" s="1"/>
  <c r="H46" i="3" s="1"/>
  <c r="BC1033" i="4"/>
  <c r="BB1033" i="4"/>
  <c r="K1033" i="4"/>
  <c r="I1033" i="4"/>
  <c r="G1033" i="4"/>
  <c r="BA1033" i="4" s="1"/>
  <c r="BE1032" i="4"/>
  <c r="BD1032" i="4"/>
  <c r="BC1032" i="4"/>
  <c r="BB1032" i="4"/>
  <c r="K1032" i="4"/>
  <c r="I1032" i="4"/>
  <c r="G1032" i="4"/>
  <c r="BA1032" i="4" s="1"/>
  <c r="BE1031" i="4"/>
  <c r="BD1031" i="4"/>
  <c r="BC1031" i="4"/>
  <c r="BB1031" i="4"/>
  <c r="K1031" i="4"/>
  <c r="I1031" i="4"/>
  <c r="G1031" i="4"/>
  <c r="BA1031" i="4" s="1"/>
  <c r="BE1029" i="4"/>
  <c r="BE1034" i="4" s="1"/>
  <c r="I46" i="3" s="1"/>
  <c r="BD1029" i="4"/>
  <c r="BC1029" i="4"/>
  <c r="BC1034" i="4" s="1"/>
  <c r="G46" i="3" s="1"/>
  <c r="BB1029" i="4"/>
  <c r="K1029" i="4"/>
  <c r="K1034" i="4" s="1"/>
  <c r="I1029" i="4"/>
  <c r="G1029" i="4"/>
  <c r="BA1029" i="4" s="1"/>
  <c r="B46" i="3"/>
  <c r="A46" i="3"/>
  <c r="I1034" i="4"/>
  <c r="BE1026" i="4"/>
  <c r="BC1026" i="4"/>
  <c r="BC1027" i="4" s="1"/>
  <c r="G45" i="3" s="1"/>
  <c r="BB1026" i="4"/>
  <c r="BA1026" i="4"/>
  <c r="K1026" i="4"/>
  <c r="K1027" i="4" s="1"/>
  <c r="I1026" i="4"/>
  <c r="I1027" i="4" s="1"/>
  <c r="G1026" i="4"/>
  <c r="BD1026" i="4" s="1"/>
  <c r="BD1027" i="4" s="1"/>
  <c r="H45" i="3" s="1"/>
  <c r="B45" i="3"/>
  <c r="A45" i="3"/>
  <c r="BE1027" i="4"/>
  <c r="I45" i="3" s="1"/>
  <c r="BB1027" i="4"/>
  <c r="F45" i="3" s="1"/>
  <c r="BA1027" i="4"/>
  <c r="E45" i="3" s="1"/>
  <c r="G1027" i="4"/>
  <c r="BE1023" i="4"/>
  <c r="BE1024" i="4" s="1"/>
  <c r="I44" i="3" s="1"/>
  <c r="BC1023" i="4"/>
  <c r="BC1024" i="4" s="1"/>
  <c r="G44" i="3" s="1"/>
  <c r="BB1023" i="4"/>
  <c r="BB1024" i="4" s="1"/>
  <c r="F44" i="3" s="1"/>
  <c r="BA1023" i="4"/>
  <c r="K1023" i="4"/>
  <c r="K1024" i="4" s="1"/>
  <c r="I1023" i="4"/>
  <c r="I1024" i="4" s="1"/>
  <c r="G1023" i="4"/>
  <c r="BD1023" i="4" s="1"/>
  <c r="BD1024" i="4" s="1"/>
  <c r="H44" i="3" s="1"/>
  <c r="B44" i="3"/>
  <c r="A44" i="3"/>
  <c r="BA1024" i="4"/>
  <c r="E44" i="3" s="1"/>
  <c r="BE1020" i="4"/>
  <c r="BD1020" i="4"/>
  <c r="BC1020" i="4"/>
  <c r="BA1020" i="4"/>
  <c r="K1020" i="4"/>
  <c r="I1020" i="4"/>
  <c r="G1020" i="4"/>
  <c r="BB1020" i="4" s="1"/>
  <c r="BE1018" i="4"/>
  <c r="BD1018" i="4"/>
  <c r="BC1018" i="4"/>
  <c r="BC1021" i="4" s="1"/>
  <c r="G43" i="3" s="1"/>
  <c r="BA1018" i="4"/>
  <c r="K1018" i="4"/>
  <c r="K1021" i="4" s="1"/>
  <c r="I1018" i="4"/>
  <c r="G1018" i="4"/>
  <c r="BB1018" i="4" s="1"/>
  <c r="BE1015" i="4"/>
  <c r="BD1015" i="4"/>
  <c r="BC1015" i="4"/>
  <c r="BA1015" i="4"/>
  <c r="K1015" i="4"/>
  <c r="I1015" i="4"/>
  <c r="G1015" i="4"/>
  <c r="B43" i="3"/>
  <c r="A43" i="3"/>
  <c r="BE1011" i="4"/>
  <c r="BE1013" i="4" s="1"/>
  <c r="I42" i="3" s="1"/>
  <c r="BD1011" i="4"/>
  <c r="BC1011" i="4"/>
  <c r="BC1013" i="4" s="1"/>
  <c r="G42" i="3" s="1"/>
  <c r="BA1011" i="4"/>
  <c r="BA1013" i="4" s="1"/>
  <c r="E42" i="3" s="1"/>
  <c r="K1011" i="4"/>
  <c r="K1013" i="4" s="1"/>
  <c r="I1011" i="4"/>
  <c r="G1011" i="4"/>
  <c r="BB1011" i="4" s="1"/>
  <c r="BB1013" i="4" s="1"/>
  <c r="F42" i="3" s="1"/>
  <c r="B42" i="3"/>
  <c r="A42" i="3"/>
  <c r="BD1013" i="4"/>
  <c r="H42" i="3" s="1"/>
  <c r="I1013" i="4"/>
  <c r="BE1007" i="4"/>
  <c r="BE1009" i="4" s="1"/>
  <c r="I41" i="3" s="1"/>
  <c r="BD1007" i="4"/>
  <c r="BC1007" i="4"/>
  <c r="BA1007" i="4"/>
  <c r="K1007" i="4"/>
  <c r="I1007" i="4"/>
  <c r="G1007" i="4"/>
  <c r="BB1007" i="4" s="1"/>
  <c r="BE998" i="4"/>
  <c r="BD998" i="4"/>
  <c r="BD1009" i="4" s="1"/>
  <c r="H41" i="3" s="1"/>
  <c r="BC998" i="4"/>
  <c r="BA998" i="4"/>
  <c r="K998" i="4"/>
  <c r="I998" i="4"/>
  <c r="I1009" i="4" s="1"/>
  <c r="G998" i="4"/>
  <c r="BB998" i="4" s="1"/>
  <c r="B41" i="3"/>
  <c r="A41" i="3"/>
  <c r="BA1009" i="4"/>
  <c r="E41" i="3" s="1"/>
  <c r="BE995" i="4"/>
  <c r="BD995" i="4"/>
  <c r="BC995" i="4"/>
  <c r="BA995" i="4"/>
  <c r="K995" i="4"/>
  <c r="I995" i="4"/>
  <c r="G995" i="4"/>
  <c r="BB995" i="4" s="1"/>
  <c r="BE993" i="4"/>
  <c r="BD993" i="4"/>
  <c r="BC993" i="4"/>
  <c r="BA993" i="4"/>
  <c r="K993" i="4"/>
  <c r="I993" i="4"/>
  <c r="G993" i="4"/>
  <c r="BB993" i="4" s="1"/>
  <c r="BE990" i="4"/>
  <c r="BD990" i="4"/>
  <c r="BC990" i="4"/>
  <c r="BA990" i="4"/>
  <c r="K990" i="4"/>
  <c r="I990" i="4"/>
  <c r="G990" i="4"/>
  <c r="BB990" i="4" s="1"/>
  <c r="BE988" i="4"/>
  <c r="BD988" i="4"/>
  <c r="BC988" i="4"/>
  <c r="BA988" i="4"/>
  <c r="K988" i="4"/>
  <c r="I988" i="4"/>
  <c r="G988" i="4"/>
  <c r="BB988" i="4" s="1"/>
  <c r="BE986" i="4"/>
  <c r="BD986" i="4"/>
  <c r="BC986" i="4"/>
  <c r="BA986" i="4"/>
  <c r="BA996" i="4" s="1"/>
  <c r="E40" i="3" s="1"/>
  <c r="K986" i="4"/>
  <c r="I986" i="4"/>
  <c r="G986" i="4"/>
  <c r="B40" i="3"/>
  <c r="A40" i="3"/>
  <c r="BE983" i="4"/>
  <c r="BD983" i="4"/>
  <c r="BC983" i="4"/>
  <c r="BA983" i="4"/>
  <c r="K983" i="4"/>
  <c r="I983" i="4"/>
  <c r="G983" i="4"/>
  <c r="BB983" i="4" s="1"/>
  <c r="BE981" i="4"/>
  <c r="BD981" i="4"/>
  <c r="BC981" i="4"/>
  <c r="BA981" i="4"/>
  <c r="K981" i="4"/>
  <c r="I981" i="4"/>
  <c r="G981" i="4"/>
  <c r="BB981" i="4" s="1"/>
  <c r="BE979" i="4"/>
  <c r="BD979" i="4"/>
  <c r="BC979" i="4"/>
  <c r="BA979" i="4"/>
  <c r="K979" i="4"/>
  <c r="I979" i="4"/>
  <c r="G979" i="4"/>
  <c r="BB979" i="4" s="1"/>
  <c r="BE977" i="4"/>
  <c r="BD977" i="4"/>
  <c r="BC977" i="4"/>
  <c r="BA977" i="4"/>
  <c r="K977" i="4"/>
  <c r="I977" i="4"/>
  <c r="G977" i="4"/>
  <c r="BB977" i="4" s="1"/>
  <c r="BE973" i="4"/>
  <c r="BD973" i="4"/>
  <c r="BC973" i="4"/>
  <c r="BA973" i="4"/>
  <c r="K973" i="4"/>
  <c r="I973" i="4"/>
  <c r="G973" i="4"/>
  <c r="BB973" i="4" s="1"/>
  <c r="BE971" i="4"/>
  <c r="BD971" i="4"/>
  <c r="BC971" i="4"/>
  <c r="BA971" i="4"/>
  <c r="K971" i="4"/>
  <c r="I971" i="4"/>
  <c r="G971" i="4"/>
  <c r="BB971" i="4" s="1"/>
  <c r="BE969" i="4"/>
  <c r="BD969" i="4"/>
  <c r="BC969" i="4"/>
  <c r="BA969" i="4"/>
  <c r="K969" i="4"/>
  <c r="I969" i="4"/>
  <c r="G969" i="4"/>
  <c r="BB969" i="4" s="1"/>
  <c r="BE967" i="4"/>
  <c r="BD967" i="4"/>
  <c r="BC967" i="4"/>
  <c r="BA967" i="4"/>
  <c r="K967" i="4"/>
  <c r="I967" i="4"/>
  <c r="G967" i="4"/>
  <c r="BB967" i="4" s="1"/>
  <c r="BE965" i="4"/>
  <c r="BD965" i="4"/>
  <c r="BC965" i="4"/>
  <c r="BC984" i="4" s="1"/>
  <c r="G39" i="3" s="1"/>
  <c r="BA965" i="4"/>
  <c r="K965" i="4"/>
  <c r="I965" i="4"/>
  <c r="G965" i="4"/>
  <c r="B39" i="3"/>
  <c r="A39" i="3"/>
  <c r="BE962" i="4"/>
  <c r="BD962" i="4"/>
  <c r="BC962" i="4"/>
  <c r="BA962" i="4"/>
  <c r="K962" i="4"/>
  <c r="I962" i="4"/>
  <c r="G962" i="4"/>
  <c r="BB962" i="4" s="1"/>
  <c r="BE960" i="4"/>
  <c r="BD960" i="4"/>
  <c r="BC960" i="4"/>
  <c r="BA960" i="4"/>
  <c r="K960" i="4"/>
  <c r="I960" i="4"/>
  <c r="G960" i="4"/>
  <c r="BB960" i="4" s="1"/>
  <c r="BE956" i="4"/>
  <c r="BD956" i="4"/>
  <c r="BC956" i="4"/>
  <c r="BA956" i="4"/>
  <c r="K956" i="4"/>
  <c r="I956" i="4"/>
  <c r="G956" i="4"/>
  <c r="BB956" i="4" s="1"/>
  <c r="BE953" i="4"/>
  <c r="BD953" i="4"/>
  <c r="BC953" i="4"/>
  <c r="BA953" i="4"/>
  <c r="K953" i="4"/>
  <c r="I953" i="4"/>
  <c r="G953" i="4"/>
  <c r="BB953" i="4" s="1"/>
  <c r="BE951" i="4"/>
  <c r="BD951" i="4"/>
  <c r="BC951" i="4"/>
  <c r="BA951" i="4"/>
  <c r="K951" i="4"/>
  <c r="I951" i="4"/>
  <c r="G951" i="4"/>
  <c r="BB951" i="4" s="1"/>
  <c r="BE949" i="4"/>
  <c r="BD949" i="4"/>
  <c r="BC949" i="4"/>
  <c r="BA949" i="4"/>
  <c r="K949" i="4"/>
  <c r="I949" i="4"/>
  <c r="G949" i="4"/>
  <c r="BB949" i="4" s="1"/>
  <c r="BE942" i="4"/>
  <c r="BD942" i="4"/>
  <c r="BC942" i="4"/>
  <c r="BA942" i="4"/>
  <c r="K942" i="4"/>
  <c r="I942" i="4"/>
  <c r="G942" i="4"/>
  <c r="BB942" i="4" s="1"/>
  <c r="BE940" i="4"/>
  <c r="BD940" i="4"/>
  <c r="BC940" i="4"/>
  <c r="BA940" i="4"/>
  <c r="K940" i="4"/>
  <c r="I940" i="4"/>
  <c r="G940" i="4"/>
  <c r="BB940" i="4" s="1"/>
  <c r="BE937" i="4"/>
  <c r="BD937" i="4"/>
  <c r="BC937" i="4"/>
  <c r="BC963" i="4" s="1"/>
  <c r="G38" i="3" s="1"/>
  <c r="BA937" i="4"/>
  <c r="K937" i="4"/>
  <c r="I937" i="4"/>
  <c r="G937" i="4"/>
  <c r="BB937" i="4" s="1"/>
  <c r="B38" i="3"/>
  <c r="A38" i="3"/>
  <c r="BE934" i="4"/>
  <c r="BD934" i="4"/>
  <c r="BC934" i="4"/>
  <c r="BA934" i="4"/>
  <c r="K934" i="4"/>
  <c r="I934" i="4"/>
  <c r="G934" i="4"/>
  <c r="BB934" i="4" s="1"/>
  <c r="BE931" i="4"/>
  <c r="BD931" i="4"/>
  <c r="BC931" i="4"/>
  <c r="BA931" i="4"/>
  <c r="K931" i="4"/>
  <c r="I931" i="4"/>
  <c r="G931" i="4"/>
  <c r="BB931" i="4" s="1"/>
  <c r="BE925" i="4"/>
  <c r="BD925" i="4"/>
  <c r="BC925" i="4"/>
  <c r="BA925" i="4"/>
  <c r="K925" i="4"/>
  <c r="I925" i="4"/>
  <c r="G925" i="4"/>
  <c r="BB925" i="4" s="1"/>
  <c r="BE918" i="4"/>
  <c r="BD918" i="4"/>
  <c r="BC918" i="4"/>
  <c r="BA918" i="4"/>
  <c r="K918" i="4"/>
  <c r="I918" i="4"/>
  <c r="G918" i="4"/>
  <c r="BB918" i="4" s="1"/>
  <c r="BE910" i="4"/>
  <c r="BD910" i="4"/>
  <c r="BC910" i="4"/>
  <c r="BA910" i="4"/>
  <c r="K910" i="4"/>
  <c r="I910" i="4"/>
  <c r="G910" i="4"/>
  <c r="BB910" i="4" s="1"/>
  <c r="BE909" i="4"/>
  <c r="BD909" i="4"/>
  <c r="BC909" i="4"/>
  <c r="BA909" i="4"/>
  <c r="K909" i="4"/>
  <c r="I909" i="4"/>
  <c r="G909" i="4"/>
  <c r="BB909" i="4" s="1"/>
  <c r="BE907" i="4"/>
  <c r="BD907" i="4"/>
  <c r="BC907" i="4"/>
  <c r="BA907" i="4"/>
  <c r="K907" i="4"/>
  <c r="I907" i="4"/>
  <c r="G907" i="4"/>
  <c r="BB907" i="4" s="1"/>
  <c r="BE905" i="4"/>
  <c r="BD905" i="4"/>
  <c r="BC905" i="4"/>
  <c r="BA905" i="4"/>
  <c r="K905" i="4"/>
  <c r="I905" i="4"/>
  <c r="G905" i="4"/>
  <c r="BB905" i="4" s="1"/>
  <c r="BE904" i="4"/>
  <c r="BD904" i="4"/>
  <c r="BC904" i="4"/>
  <c r="BA904" i="4"/>
  <c r="K904" i="4"/>
  <c r="I904" i="4"/>
  <c r="G904" i="4"/>
  <c r="BB904" i="4" s="1"/>
  <c r="BE903" i="4"/>
  <c r="BD903" i="4"/>
  <c r="BC903" i="4"/>
  <c r="BA903" i="4"/>
  <c r="K903" i="4"/>
  <c r="I903" i="4"/>
  <c r="G903" i="4"/>
  <c r="BB903" i="4" s="1"/>
  <c r="BE901" i="4"/>
  <c r="BD901" i="4"/>
  <c r="BC901" i="4"/>
  <c r="BA901" i="4"/>
  <c r="K901" i="4"/>
  <c r="I901" i="4"/>
  <c r="G901" i="4"/>
  <c r="BB901" i="4" s="1"/>
  <c r="B37" i="3"/>
  <c r="A37" i="3"/>
  <c r="BE898" i="4"/>
  <c r="BD898" i="4"/>
  <c r="BC898" i="4"/>
  <c r="BA898" i="4"/>
  <c r="K898" i="4"/>
  <c r="I898" i="4"/>
  <c r="G898" i="4"/>
  <c r="BB898" i="4" s="1"/>
  <c r="BE897" i="4"/>
  <c r="BD897" i="4"/>
  <c r="BC897" i="4"/>
  <c r="BA897" i="4"/>
  <c r="K897" i="4"/>
  <c r="I897" i="4"/>
  <c r="G897" i="4"/>
  <c r="BB897" i="4" s="1"/>
  <c r="BE896" i="4"/>
  <c r="BD896" i="4"/>
  <c r="BC896" i="4"/>
  <c r="BA896" i="4"/>
  <c r="K896" i="4"/>
  <c r="I896" i="4"/>
  <c r="G896" i="4"/>
  <c r="BB896" i="4" s="1"/>
  <c r="BE895" i="4"/>
  <c r="BD895" i="4"/>
  <c r="BC895" i="4"/>
  <c r="BA895" i="4"/>
  <c r="K895" i="4"/>
  <c r="I895" i="4"/>
  <c r="G895" i="4"/>
  <c r="BB895" i="4" s="1"/>
  <c r="BE894" i="4"/>
  <c r="BD894" i="4"/>
  <c r="BC894" i="4"/>
  <c r="BA894" i="4"/>
  <c r="K894" i="4"/>
  <c r="I894" i="4"/>
  <c r="G894" i="4"/>
  <c r="BB894" i="4" s="1"/>
  <c r="BE892" i="4"/>
  <c r="BD892" i="4"/>
  <c r="BC892" i="4"/>
  <c r="BA892" i="4"/>
  <c r="K892" i="4"/>
  <c r="I892" i="4"/>
  <c r="G892" i="4"/>
  <c r="BB892" i="4" s="1"/>
  <c r="BE891" i="4"/>
  <c r="BD891" i="4"/>
  <c r="BC891" i="4"/>
  <c r="BA891" i="4"/>
  <c r="K891" i="4"/>
  <c r="I891" i="4"/>
  <c r="G891" i="4"/>
  <c r="BB891" i="4" s="1"/>
  <c r="BE890" i="4"/>
  <c r="BD890" i="4"/>
  <c r="BC890" i="4"/>
  <c r="BA890" i="4"/>
  <c r="K890" i="4"/>
  <c r="I890" i="4"/>
  <c r="G890" i="4"/>
  <c r="BB890" i="4" s="1"/>
  <c r="BE889" i="4"/>
  <c r="BD889" i="4"/>
  <c r="BC889" i="4"/>
  <c r="BA889" i="4"/>
  <c r="K889" i="4"/>
  <c r="I889" i="4"/>
  <c r="G889" i="4"/>
  <c r="BB889" i="4" s="1"/>
  <c r="BE888" i="4"/>
  <c r="BD888" i="4"/>
  <c r="BC888" i="4"/>
  <c r="BA888" i="4"/>
  <c r="K888" i="4"/>
  <c r="I888" i="4"/>
  <c r="G888" i="4"/>
  <c r="BB888" i="4" s="1"/>
  <c r="BE887" i="4"/>
  <c r="BD887" i="4"/>
  <c r="BC887" i="4"/>
  <c r="BA887" i="4"/>
  <c r="K887" i="4"/>
  <c r="I887" i="4"/>
  <c r="G887" i="4"/>
  <c r="BB887" i="4" s="1"/>
  <c r="BE886" i="4"/>
  <c r="BD886" i="4"/>
  <c r="BC886" i="4"/>
  <c r="BA886" i="4"/>
  <c r="K886" i="4"/>
  <c r="I886" i="4"/>
  <c r="G886" i="4"/>
  <c r="BB886" i="4" s="1"/>
  <c r="BE885" i="4"/>
  <c r="BD885" i="4"/>
  <c r="BC885" i="4"/>
  <c r="BA885" i="4"/>
  <c r="K885" i="4"/>
  <c r="I885" i="4"/>
  <c r="G885" i="4"/>
  <c r="BB885" i="4" s="1"/>
  <c r="BE884" i="4"/>
  <c r="BD884" i="4"/>
  <c r="BC884" i="4"/>
  <c r="BA884" i="4"/>
  <c r="K884" i="4"/>
  <c r="I884" i="4"/>
  <c r="G884" i="4"/>
  <c r="BB884" i="4" s="1"/>
  <c r="BE883" i="4"/>
  <c r="BD883" i="4"/>
  <c r="BC883" i="4"/>
  <c r="BA883" i="4"/>
  <c r="K883" i="4"/>
  <c r="I883" i="4"/>
  <c r="G883" i="4"/>
  <c r="BB883" i="4" s="1"/>
  <c r="BE881" i="4"/>
  <c r="BD881" i="4"/>
  <c r="BC881" i="4"/>
  <c r="BA881" i="4"/>
  <c r="K881" i="4"/>
  <c r="I881" i="4"/>
  <c r="G881" i="4"/>
  <c r="BB881" i="4" s="1"/>
  <c r="BE879" i="4"/>
  <c r="BD879" i="4"/>
  <c r="BC879" i="4"/>
  <c r="BA879" i="4"/>
  <c r="K879" i="4"/>
  <c r="I879" i="4"/>
  <c r="G879" i="4"/>
  <c r="BB879" i="4" s="1"/>
  <c r="BE877" i="4"/>
  <c r="BD877" i="4"/>
  <c r="BC877" i="4"/>
  <c r="BA877" i="4"/>
  <c r="K877" i="4"/>
  <c r="I877" i="4"/>
  <c r="G877" i="4"/>
  <c r="BB877" i="4" s="1"/>
  <c r="BE874" i="4"/>
  <c r="BD874" i="4"/>
  <c r="BC874" i="4"/>
  <c r="BA874" i="4"/>
  <c r="K874" i="4"/>
  <c r="I874" i="4"/>
  <c r="G874" i="4"/>
  <c r="BB874" i="4" s="1"/>
  <c r="BE871" i="4"/>
  <c r="BD871" i="4"/>
  <c r="BC871" i="4"/>
  <c r="BA871" i="4"/>
  <c r="K871" i="4"/>
  <c r="I871" i="4"/>
  <c r="G871" i="4"/>
  <c r="BB871" i="4" s="1"/>
  <c r="BE868" i="4"/>
  <c r="BD868" i="4"/>
  <c r="BC868" i="4"/>
  <c r="BA868" i="4"/>
  <c r="K868" i="4"/>
  <c r="I868" i="4"/>
  <c r="G868" i="4"/>
  <c r="BB868" i="4" s="1"/>
  <c r="BE865" i="4"/>
  <c r="BD865" i="4"/>
  <c r="BC865" i="4"/>
  <c r="BA865" i="4"/>
  <c r="K865" i="4"/>
  <c r="I865" i="4"/>
  <c r="G865" i="4"/>
  <c r="BB865" i="4" s="1"/>
  <c r="BE863" i="4"/>
  <c r="BD863" i="4"/>
  <c r="BC863" i="4"/>
  <c r="BA863" i="4"/>
  <c r="K863" i="4"/>
  <c r="I863" i="4"/>
  <c r="G863" i="4"/>
  <c r="BB863" i="4" s="1"/>
  <c r="BE860" i="4"/>
  <c r="BD860" i="4"/>
  <c r="BC860" i="4"/>
  <c r="BA860" i="4"/>
  <c r="K860" i="4"/>
  <c r="I860" i="4"/>
  <c r="G860" i="4"/>
  <c r="BB860" i="4" s="1"/>
  <c r="BE858" i="4"/>
  <c r="BD858" i="4"/>
  <c r="BC858" i="4"/>
  <c r="BA858" i="4"/>
  <c r="K858" i="4"/>
  <c r="I858" i="4"/>
  <c r="G858" i="4"/>
  <c r="BB858" i="4" s="1"/>
  <c r="BE856" i="4"/>
  <c r="BD856" i="4"/>
  <c r="BC856" i="4"/>
  <c r="BA856" i="4"/>
  <c r="K856" i="4"/>
  <c r="I856" i="4"/>
  <c r="G856" i="4"/>
  <c r="BB856" i="4" s="1"/>
  <c r="BE850" i="4"/>
  <c r="BD850" i="4"/>
  <c r="BC850" i="4"/>
  <c r="BA850" i="4"/>
  <c r="K850" i="4"/>
  <c r="I850" i="4"/>
  <c r="G850" i="4"/>
  <c r="BB850" i="4" s="1"/>
  <c r="BE847" i="4"/>
  <c r="BD847" i="4"/>
  <c r="BC847" i="4"/>
  <c r="BA847" i="4"/>
  <c r="K847" i="4"/>
  <c r="I847" i="4"/>
  <c r="G847" i="4"/>
  <c r="BB847" i="4" s="1"/>
  <c r="BE844" i="4"/>
  <c r="BD844" i="4"/>
  <c r="BC844" i="4"/>
  <c r="BA844" i="4"/>
  <c r="K844" i="4"/>
  <c r="I844" i="4"/>
  <c r="G844" i="4"/>
  <c r="BB844" i="4" s="1"/>
  <c r="BE841" i="4"/>
  <c r="BD841" i="4"/>
  <c r="BC841" i="4"/>
  <c r="BA841" i="4"/>
  <c r="K841" i="4"/>
  <c r="I841" i="4"/>
  <c r="G841" i="4"/>
  <c r="BB841" i="4" s="1"/>
  <c r="BE838" i="4"/>
  <c r="BD838" i="4"/>
  <c r="BC838" i="4"/>
  <c r="BA838" i="4"/>
  <c r="K838" i="4"/>
  <c r="I838" i="4"/>
  <c r="G838" i="4"/>
  <c r="BB838" i="4" s="1"/>
  <c r="BE835" i="4"/>
  <c r="BD835" i="4"/>
  <c r="BC835" i="4"/>
  <c r="BA835" i="4"/>
  <c r="K835" i="4"/>
  <c r="I835" i="4"/>
  <c r="G835" i="4"/>
  <c r="BB835" i="4" s="1"/>
  <c r="BE830" i="4"/>
  <c r="BD830" i="4"/>
  <c r="BC830" i="4"/>
  <c r="BA830" i="4"/>
  <c r="K830" i="4"/>
  <c r="I830" i="4"/>
  <c r="G830" i="4"/>
  <c r="BB830" i="4" s="1"/>
  <c r="BE823" i="4"/>
  <c r="BD823" i="4"/>
  <c r="BC823" i="4"/>
  <c r="BA823" i="4"/>
  <c r="K823" i="4"/>
  <c r="I823" i="4"/>
  <c r="G823" i="4"/>
  <c r="BB823" i="4" s="1"/>
  <c r="BE822" i="4"/>
  <c r="BD822" i="4"/>
  <c r="BC822" i="4"/>
  <c r="BA822" i="4"/>
  <c r="K822" i="4"/>
  <c r="I822" i="4"/>
  <c r="G822" i="4"/>
  <c r="BB822" i="4" s="1"/>
  <c r="BE820" i="4"/>
  <c r="BD820" i="4"/>
  <c r="BC820" i="4"/>
  <c r="BA820" i="4"/>
  <c r="K820" i="4"/>
  <c r="I820" i="4"/>
  <c r="G820" i="4"/>
  <c r="BB820" i="4" s="1"/>
  <c r="BE819" i="4"/>
  <c r="BD819" i="4"/>
  <c r="BC819" i="4"/>
  <c r="BA819" i="4"/>
  <c r="K819" i="4"/>
  <c r="I819" i="4"/>
  <c r="G819" i="4"/>
  <c r="BB819" i="4" s="1"/>
  <c r="BE818" i="4"/>
  <c r="BD818" i="4"/>
  <c r="BC818" i="4"/>
  <c r="BA818" i="4"/>
  <c r="K818" i="4"/>
  <c r="I818" i="4"/>
  <c r="G818" i="4"/>
  <c r="BB818" i="4" s="1"/>
  <c r="BE817" i="4"/>
  <c r="BD817" i="4"/>
  <c r="BC817" i="4"/>
  <c r="BA817" i="4"/>
  <c r="K817" i="4"/>
  <c r="I817" i="4"/>
  <c r="G817" i="4"/>
  <c r="BB817" i="4" s="1"/>
  <c r="BE815" i="4"/>
  <c r="BD815" i="4"/>
  <c r="BC815" i="4"/>
  <c r="BA815" i="4"/>
  <c r="K815" i="4"/>
  <c r="I815" i="4"/>
  <c r="G815" i="4"/>
  <c r="BB815" i="4" s="1"/>
  <c r="BE813" i="4"/>
  <c r="BD813" i="4"/>
  <c r="BC813" i="4"/>
  <c r="BA813" i="4"/>
  <c r="K813" i="4"/>
  <c r="I813" i="4"/>
  <c r="G813" i="4"/>
  <c r="BB813" i="4" s="1"/>
  <c r="BE811" i="4"/>
  <c r="BD811" i="4"/>
  <c r="BC811" i="4"/>
  <c r="BA811" i="4"/>
  <c r="K811" i="4"/>
  <c r="I811" i="4"/>
  <c r="G811" i="4"/>
  <c r="BB811" i="4" s="1"/>
  <c r="BE809" i="4"/>
  <c r="BD809" i="4"/>
  <c r="BC809" i="4"/>
  <c r="BA809" i="4"/>
  <c r="K809" i="4"/>
  <c r="I809" i="4"/>
  <c r="G809" i="4"/>
  <c r="BB809" i="4" s="1"/>
  <c r="BE807" i="4"/>
  <c r="BD807" i="4"/>
  <c r="BC807" i="4"/>
  <c r="BA807" i="4"/>
  <c r="K807" i="4"/>
  <c r="I807" i="4"/>
  <c r="G807" i="4"/>
  <c r="BB807" i="4" s="1"/>
  <c r="BE805" i="4"/>
  <c r="BD805" i="4"/>
  <c r="BC805" i="4"/>
  <c r="BA805" i="4"/>
  <c r="K805" i="4"/>
  <c r="I805" i="4"/>
  <c r="G805" i="4"/>
  <c r="BB805" i="4" s="1"/>
  <c r="BE803" i="4"/>
  <c r="BD803" i="4"/>
  <c r="BC803" i="4"/>
  <c r="BA803" i="4"/>
  <c r="K803" i="4"/>
  <c r="I803" i="4"/>
  <c r="G803" i="4"/>
  <c r="BB803" i="4" s="1"/>
  <c r="BE801" i="4"/>
  <c r="BD801" i="4"/>
  <c r="BC801" i="4"/>
  <c r="BA801" i="4"/>
  <c r="K801" i="4"/>
  <c r="I801" i="4"/>
  <c r="G801" i="4"/>
  <c r="BB801" i="4" s="1"/>
  <c r="BE799" i="4"/>
  <c r="BD799" i="4"/>
  <c r="BC799" i="4"/>
  <c r="BA799" i="4"/>
  <c r="K799" i="4"/>
  <c r="I799" i="4"/>
  <c r="G799" i="4"/>
  <c r="BB799" i="4" s="1"/>
  <c r="BE797" i="4"/>
  <c r="BD797" i="4"/>
  <c r="BC797" i="4"/>
  <c r="BA797" i="4"/>
  <c r="K797" i="4"/>
  <c r="I797" i="4"/>
  <c r="G797" i="4"/>
  <c r="BB797" i="4" s="1"/>
  <c r="BE795" i="4"/>
  <c r="BD795" i="4"/>
  <c r="BC795" i="4"/>
  <c r="BA795" i="4"/>
  <c r="K795" i="4"/>
  <c r="I795" i="4"/>
  <c r="G795" i="4"/>
  <c r="BB795" i="4" s="1"/>
  <c r="BE794" i="4"/>
  <c r="BD794" i="4"/>
  <c r="BC794" i="4"/>
  <c r="BA794" i="4"/>
  <c r="K794" i="4"/>
  <c r="I794" i="4"/>
  <c r="G794" i="4"/>
  <c r="BB794" i="4" s="1"/>
  <c r="BE791" i="4"/>
  <c r="BD791" i="4"/>
  <c r="BC791" i="4"/>
  <c r="BA791" i="4"/>
  <c r="BA899" i="4" s="1"/>
  <c r="E36" i="3" s="1"/>
  <c r="K791" i="4"/>
  <c r="I791" i="4"/>
  <c r="G791" i="4"/>
  <c r="BB791" i="4" s="1"/>
  <c r="BE789" i="4"/>
  <c r="BE899" i="4" s="1"/>
  <c r="I36" i="3" s="1"/>
  <c r="BD789" i="4"/>
  <c r="BC789" i="4"/>
  <c r="BA789" i="4"/>
  <c r="K789" i="4"/>
  <c r="I789" i="4"/>
  <c r="G789" i="4"/>
  <c r="BB789" i="4" s="1"/>
  <c r="BE787" i="4"/>
  <c r="BD787" i="4"/>
  <c r="BC787" i="4"/>
  <c r="BA787" i="4"/>
  <c r="K787" i="4"/>
  <c r="K899" i="4" s="1"/>
  <c r="I787" i="4"/>
  <c r="G787" i="4"/>
  <c r="BB787" i="4" s="1"/>
  <c r="BE786" i="4"/>
  <c r="BD786" i="4"/>
  <c r="BC786" i="4"/>
  <c r="BA786" i="4"/>
  <c r="K786" i="4"/>
  <c r="I786" i="4"/>
  <c r="G786" i="4"/>
  <c r="BB786" i="4" s="1"/>
  <c r="B36" i="3"/>
  <c r="A36" i="3"/>
  <c r="BD899" i="4"/>
  <c r="H36" i="3" s="1"/>
  <c r="BE783" i="4"/>
  <c r="BD783" i="4"/>
  <c r="BC783" i="4"/>
  <c r="BA783" i="4"/>
  <c r="K783" i="4"/>
  <c r="I783" i="4"/>
  <c r="G783" i="4"/>
  <c r="BB783" i="4" s="1"/>
  <c r="BE781" i="4"/>
  <c r="BD781" i="4"/>
  <c r="BC781" i="4"/>
  <c r="BA781" i="4"/>
  <c r="K781" i="4"/>
  <c r="I781" i="4"/>
  <c r="G781" i="4"/>
  <c r="BB781" i="4" s="1"/>
  <c r="BE779" i="4"/>
  <c r="BD779" i="4"/>
  <c r="BC779" i="4"/>
  <c r="BC784" i="4" s="1"/>
  <c r="G35" i="3" s="1"/>
  <c r="BA779" i="4"/>
  <c r="K779" i="4"/>
  <c r="I779" i="4"/>
  <c r="G779" i="4"/>
  <c r="G784" i="4" s="1"/>
  <c r="B35" i="3"/>
  <c r="A35" i="3"/>
  <c r="K784" i="4"/>
  <c r="BE776" i="4"/>
  <c r="BD776" i="4"/>
  <c r="BC776" i="4"/>
  <c r="BA776" i="4"/>
  <c r="K776" i="4"/>
  <c r="I776" i="4"/>
  <c r="G776" i="4"/>
  <c r="BB776" i="4" s="1"/>
  <c r="BE774" i="4"/>
  <c r="BD774" i="4"/>
  <c r="BC774" i="4"/>
  <c r="BA774" i="4"/>
  <c r="K774" i="4"/>
  <c r="I774" i="4"/>
  <c r="G774" i="4"/>
  <c r="BB774" i="4" s="1"/>
  <c r="BE772" i="4"/>
  <c r="BD772" i="4"/>
  <c r="BC772" i="4"/>
  <c r="BA772" i="4"/>
  <c r="K772" i="4"/>
  <c r="I772" i="4"/>
  <c r="G772" i="4"/>
  <c r="BB772" i="4" s="1"/>
  <c r="BE771" i="4"/>
  <c r="BD771" i="4"/>
  <c r="BC771" i="4"/>
  <c r="BA771" i="4"/>
  <c r="K771" i="4"/>
  <c r="I771" i="4"/>
  <c r="G771" i="4"/>
  <c r="BB771" i="4" s="1"/>
  <c r="BE768" i="4"/>
  <c r="BD768" i="4"/>
  <c r="BC768" i="4"/>
  <c r="BA768" i="4"/>
  <c r="K768" i="4"/>
  <c r="I768" i="4"/>
  <c r="G768" i="4"/>
  <c r="BB768" i="4" s="1"/>
  <c r="BE766" i="4"/>
  <c r="BD766" i="4"/>
  <c r="BC766" i="4"/>
  <c r="BA766" i="4"/>
  <c r="K766" i="4"/>
  <c r="I766" i="4"/>
  <c r="G766" i="4"/>
  <c r="BB766" i="4" s="1"/>
  <c r="BE764" i="4"/>
  <c r="BD764" i="4"/>
  <c r="BC764" i="4"/>
  <c r="BA764" i="4"/>
  <c r="K764" i="4"/>
  <c r="I764" i="4"/>
  <c r="G764" i="4"/>
  <c r="BB764" i="4" s="1"/>
  <c r="BE762" i="4"/>
  <c r="BD762" i="4"/>
  <c r="BC762" i="4"/>
  <c r="BA762" i="4"/>
  <c r="K762" i="4"/>
  <c r="I762" i="4"/>
  <c r="G762" i="4"/>
  <c r="BB762" i="4" s="1"/>
  <c r="BE760" i="4"/>
  <c r="BD760" i="4"/>
  <c r="BC760" i="4"/>
  <c r="BA760" i="4"/>
  <c r="K760" i="4"/>
  <c r="I760" i="4"/>
  <c r="G760" i="4"/>
  <c r="BB760" i="4" s="1"/>
  <c r="BE757" i="4"/>
  <c r="BD757" i="4"/>
  <c r="BC757" i="4"/>
  <c r="BA757" i="4"/>
  <c r="K757" i="4"/>
  <c r="I757" i="4"/>
  <c r="G757" i="4"/>
  <c r="BB757" i="4" s="1"/>
  <c r="BE755" i="4"/>
  <c r="BD755" i="4"/>
  <c r="BC755" i="4"/>
  <c r="BA755" i="4"/>
  <c r="K755" i="4"/>
  <c r="I755" i="4"/>
  <c r="G755" i="4"/>
  <c r="BB755" i="4" s="1"/>
  <c r="BE753" i="4"/>
  <c r="BD753" i="4"/>
  <c r="BC753" i="4"/>
  <c r="BA753" i="4"/>
  <c r="K753" i="4"/>
  <c r="I753" i="4"/>
  <c r="G753" i="4"/>
  <c r="BB753" i="4" s="1"/>
  <c r="BE751" i="4"/>
  <c r="BD751" i="4"/>
  <c r="BC751" i="4"/>
  <c r="BA751" i="4"/>
  <c r="K751" i="4"/>
  <c r="I751" i="4"/>
  <c r="G751" i="4"/>
  <c r="BB751" i="4" s="1"/>
  <c r="BE749" i="4"/>
  <c r="BD749" i="4"/>
  <c r="BC749" i="4"/>
  <c r="BA749" i="4"/>
  <c r="K749" i="4"/>
  <c r="I749" i="4"/>
  <c r="G749" i="4"/>
  <c r="BB749" i="4" s="1"/>
  <c r="BE747" i="4"/>
  <c r="BD747" i="4"/>
  <c r="BC747" i="4"/>
  <c r="BA747" i="4"/>
  <c r="K747" i="4"/>
  <c r="I747" i="4"/>
  <c r="G747" i="4"/>
  <c r="BB747" i="4" s="1"/>
  <c r="BE745" i="4"/>
  <c r="BD745" i="4"/>
  <c r="BC745" i="4"/>
  <c r="BA745" i="4"/>
  <c r="K745" i="4"/>
  <c r="I745" i="4"/>
  <c r="G745" i="4"/>
  <c r="BB745" i="4" s="1"/>
  <c r="BE743" i="4"/>
  <c r="BD743" i="4"/>
  <c r="BC743" i="4"/>
  <c r="BA743" i="4"/>
  <c r="K743" i="4"/>
  <c r="I743" i="4"/>
  <c r="G743" i="4"/>
  <c r="BB743" i="4" s="1"/>
  <c r="BE741" i="4"/>
  <c r="BD741" i="4"/>
  <c r="BC741" i="4"/>
  <c r="BA741" i="4"/>
  <c r="K741" i="4"/>
  <c r="I741" i="4"/>
  <c r="G741" i="4"/>
  <c r="BB741" i="4" s="1"/>
  <c r="BE739" i="4"/>
  <c r="BD739" i="4"/>
  <c r="BC739" i="4"/>
  <c r="BA739" i="4"/>
  <c r="K739" i="4"/>
  <c r="I739" i="4"/>
  <c r="G739" i="4"/>
  <c r="BB739" i="4" s="1"/>
  <c r="BE737" i="4"/>
  <c r="BD737" i="4"/>
  <c r="BC737" i="4"/>
  <c r="BC777" i="4" s="1"/>
  <c r="G34" i="3" s="1"/>
  <c r="BA737" i="4"/>
  <c r="K737" i="4"/>
  <c r="I737" i="4"/>
  <c r="G737" i="4"/>
  <c r="BB737" i="4" s="1"/>
  <c r="B34" i="3"/>
  <c r="A34" i="3"/>
  <c r="I777" i="4"/>
  <c r="BE734" i="4"/>
  <c r="BD734" i="4"/>
  <c r="BC734" i="4"/>
  <c r="BA734" i="4"/>
  <c r="K734" i="4"/>
  <c r="I734" i="4"/>
  <c r="G734" i="4"/>
  <c r="BB734" i="4" s="1"/>
  <c r="BE733" i="4"/>
  <c r="BD733" i="4"/>
  <c r="BC733" i="4"/>
  <c r="BA733" i="4"/>
  <c r="K733" i="4"/>
  <c r="I733" i="4"/>
  <c r="G733" i="4"/>
  <c r="BB733" i="4" s="1"/>
  <c r="BE732" i="4"/>
  <c r="BD732" i="4"/>
  <c r="BC732" i="4"/>
  <c r="BA732" i="4"/>
  <c r="K732" i="4"/>
  <c r="I732" i="4"/>
  <c r="G732" i="4"/>
  <c r="BB732" i="4" s="1"/>
  <c r="BE730" i="4"/>
  <c r="BD730" i="4"/>
  <c r="BC730" i="4"/>
  <c r="BA730" i="4"/>
  <c r="K730" i="4"/>
  <c r="I730" i="4"/>
  <c r="G730" i="4"/>
  <c r="BB730" i="4" s="1"/>
  <c r="BE728" i="4"/>
  <c r="BD728" i="4"/>
  <c r="BC728" i="4"/>
  <c r="BA728" i="4"/>
  <c r="K728" i="4"/>
  <c r="I728" i="4"/>
  <c r="G728" i="4"/>
  <c r="BB728" i="4" s="1"/>
  <c r="B33" i="3"/>
  <c r="A33" i="3"/>
  <c r="BE725" i="4"/>
  <c r="BD725" i="4"/>
  <c r="BC725" i="4"/>
  <c r="BA725" i="4"/>
  <c r="K725" i="4"/>
  <c r="I725" i="4"/>
  <c r="G725" i="4"/>
  <c r="BB725" i="4" s="1"/>
  <c r="BE723" i="4"/>
  <c r="BD723" i="4"/>
  <c r="BC723" i="4"/>
  <c r="BA723" i="4"/>
  <c r="K723" i="4"/>
  <c r="I723" i="4"/>
  <c r="G723" i="4"/>
  <c r="BB723" i="4" s="1"/>
  <c r="BE719" i="4"/>
  <c r="BD719" i="4"/>
  <c r="BC719" i="4"/>
  <c r="BA719" i="4"/>
  <c r="K719" i="4"/>
  <c r="I719" i="4"/>
  <c r="G719" i="4"/>
  <c r="BB719" i="4" s="1"/>
  <c r="BE714" i="4"/>
  <c r="BD714" i="4"/>
  <c r="BC714" i="4"/>
  <c r="BA714" i="4"/>
  <c r="K714" i="4"/>
  <c r="I714" i="4"/>
  <c r="G714" i="4"/>
  <c r="BB714" i="4" s="1"/>
  <c r="BE711" i="4"/>
  <c r="BD711" i="4"/>
  <c r="BC711" i="4"/>
  <c r="BA711" i="4"/>
  <c r="K711" i="4"/>
  <c r="I711" i="4"/>
  <c r="G711" i="4"/>
  <c r="BB711" i="4" s="1"/>
  <c r="BE708" i="4"/>
  <c r="BD708" i="4"/>
  <c r="BC708" i="4"/>
  <c r="BA708" i="4"/>
  <c r="K708" i="4"/>
  <c r="I708" i="4"/>
  <c r="G708" i="4"/>
  <c r="BB708" i="4" s="1"/>
  <c r="BE705" i="4"/>
  <c r="BD705" i="4"/>
  <c r="BC705" i="4"/>
  <c r="BA705" i="4"/>
  <c r="K705" i="4"/>
  <c r="I705" i="4"/>
  <c r="G705" i="4"/>
  <c r="BB705" i="4" s="1"/>
  <c r="BE703" i="4"/>
  <c r="BD703" i="4"/>
  <c r="BC703" i="4"/>
  <c r="BA703" i="4"/>
  <c r="K703" i="4"/>
  <c r="I703" i="4"/>
  <c r="G703" i="4"/>
  <c r="BB703" i="4" s="1"/>
  <c r="BE701" i="4"/>
  <c r="BD701" i="4"/>
  <c r="BC701" i="4"/>
  <c r="BA701" i="4"/>
  <c r="K701" i="4"/>
  <c r="I701" i="4"/>
  <c r="G701" i="4"/>
  <c r="BB701" i="4" s="1"/>
  <c r="BE698" i="4"/>
  <c r="BD698" i="4"/>
  <c r="BC698" i="4"/>
  <c r="BA698" i="4"/>
  <c r="K698" i="4"/>
  <c r="I698" i="4"/>
  <c r="G698" i="4"/>
  <c r="BB698" i="4" s="1"/>
  <c r="BE696" i="4"/>
  <c r="BD696" i="4"/>
  <c r="BC696" i="4"/>
  <c r="BA696" i="4"/>
  <c r="K696" i="4"/>
  <c r="I696" i="4"/>
  <c r="G696" i="4"/>
  <c r="BB696" i="4" s="1"/>
  <c r="BE692" i="4"/>
  <c r="BD692" i="4"/>
  <c r="BC692" i="4"/>
  <c r="BA692" i="4"/>
  <c r="K692" i="4"/>
  <c r="I692" i="4"/>
  <c r="G692" i="4"/>
  <c r="BB692" i="4" s="1"/>
  <c r="BE690" i="4"/>
  <c r="BD690" i="4"/>
  <c r="BC690" i="4"/>
  <c r="BA690" i="4"/>
  <c r="K690" i="4"/>
  <c r="I690" i="4"/>
  <c r="G690" i="4"/>
  <c r="BB690" i="4" s="1"/>
  <c r="BE688" i="4"/>
  <c r="BD688" i="4"/>
  <c r="BC688" i="4"/>
  <c r="BA688" i="4"/>
  <c r="K688" i="4"/>
  <c r="I688" i="4"/>
  <c r="G688" i="4"/>
  <c r="BB688" i="4" s="1"/>
  <c r="BE685" i="4"/>
  <c r="BD685" i="4"/>
  <c r="BC685" i="4"/>
  <c r="BA685" i="4"/>
  <c r="K685" i="4"/>
  <c r="I685" i="4"/>
  <c r="G685" i="4"/>
  <c r="BB685" i="4" s="1"/>
  <c r="BE682" i="4"/>
  <c r="BD682" i="4"/>
  <c r="BC682" i="4"/>
  <c r="BA682" i="4"/>
  <c r="K682" i="4"/>
  <c r="I682" i="4"/>
  <c r="G682" i="4"/>
  <c r="BB682" i="4" s="1"/>
  <c r="BE676" i="4"/>
  <c r="BD676" i="4"/>
  <c r="BC676" i="4"/>
  <c r="BA676" i="4"/>
  <c r="K676" i="4"/>
  <c r="I676" i="4"/>
  <c r="G676" i="4"/>
  <c r="BB676" i="4" s="1"/>
  <c r="BE674" i="4"/>
  <c r="BD674" i="4"/>
  <c r="BC674" i="4"/>
  <c r="BA674" i="4"/>
  <c r="K674" i="4"/>
  <c r="I674" i="4"/>
  <c r="G674" i="4"/>
  <c r="BB674" i="4" s="1"/>
  <c r="BE672" i="4"/>
  <c r="BD672" i="4"/>
  <c r="BC672" i="4"/>
  <c r="BA672" i="4"/>
  <c r="K672" i="4"/>
  <c r="I672" i="4"/>
  <c r="G672" i="4"/>
  <c r="BB672" i="4" s="1"/>
  <c r="BE669" i="4"/>
  <c r="BD669" i="4"/>
  <c r="BC669" i="4"/>
  <c r="BA669" i="4"/>
  <c r="K669" i="4"/>
  <c r="I669" i="4"/>
  <c r="G669" i="4"/>
  <c r="BB669" i="4" s="1"/>
  <c r="BE667" i="4"/>
  <c r="BD667" i="4"/>
  <c r="BC667" i="4"/>
  <c r="BA667" i="4"/>
  <c r="K667" i="4"/>
  <c r="K726" i="4" s="1"/>
  <c r="I667" i="4"/>
  <c r="G667" i="4"/>
  <c r="BB667" i="4" s="1"/>
  <c r="BE665" i="4"/>
  <c r="BD665" i="4"/>
  <c r="BD726" i="4" s="1"/>
  <c r="H32" i="3" s="1"/>
  <c r="BC665" i="4"/>
  <c r="BA665" i="4"/>
  <c r="K665" i="4"/>
  <c r="I665" i="4"/>
  <c r="G665" i="4"/>
  <c r="BB665" i="4" s="1"/>
  <c r="BE663" i="4"/>
  <c r="BD663" i="4"/>
  <c r="BC663" i="4"/>
  <c r="BA663" i="4"/>
  <c r="K663" i="4"/>
  <c r="I663" i="4"/>
  <c r="G663" i="4"/>
  <c r="BB663" i="4" s="1"/>
  <c r="BE661" i="4"/>
  <c r="BE726" i="4" s="1"/>
  <c r="I32" i="3" s="1"/>
  <c r="BD661" i="4"/>
  <c r="BC661" i="4"/>
  <c r="BA661" i="4"/>
  <c r="K661" i="4"/>
  <c r="I661" i="4"/>
  <c r="G661" i="4"/>
  <c r="BB661" i="4" s="1"/>
  <c r="B32" i="3"/>
  <c r="A32" i="3"/>
  <c r="BA726" i="4"/>
  <c r="E32" i="3" s="1"/>
  <c r="BE657" i="4"/>
  <c r="BE659" i="4" s="1"/>
  <c r="I31" i="3" s="1"/>
  <c r="BD657" i="4"/>
  <c r="BC657" i="4"/>
  <c r="BA657" i="4"/>
  <c r="BA659" i="4" s="1"/>
  <c r="E31" i="3" s="1"/>
  <c r="K657" i="4"/>
  <c r="I657" i="4"/>
  <c r="I659" i="4" s="1"/>
  <c r="G657" i="4"/>
  <c r="G659" i="4" s="1"/>
  <c r="B31" i="3"/>
  <c r="A31" i="3"/>
  <c r="BD659" i="4"/>
  <c r="H31" i="3" s="1"/>
  <c r="BC659" i="4"/>
  <c r="G31" i="3" s="1"/>
  <c r="K659" i="4"/>
  <c r="BE654" i="4"/>
  <c r="BD654" i="4"/>
  <c r="BC654" i="4"/>
  <c r="BA654" i="4"/>
  <c r="K654" i="4"/>
  <c r="I654" i="4"/>
  <c r="G654" i="4"/>
  <c r="BB654" i="4" s="1"/>
  <c r="BE653" i="4"/>
  <c r="BD653" i="4"/>
  <c r="BC653" i="4"/>
  <c r="BA653" i="4"/>
  <c r="K653" i="4"/>
  <c r="I653" i="4"/>
  <c r="G653" i="4"/>
  <c r="BB653" i="4" s="1"/>
  <c r="BE651" i="4"/>
  <c r="BD651" i="4"/>
  <c r="BC651" i="4"/>
  <c r="BA651" i="4"/>
  <c r="K651" i="4"/>
  <c r="I651" i="4"/>
  <c r="G651" i="4"/>
  <c r="BB651" i="4" s="1"/>
  <c r="BE650" i="4"/>
  <c r="BD650" i="4"/>
  <c r="BC650" i="4"/>
  <c r="BA650" i="4"/>
  <c r="K650" i="4"/>
  <c r="I650" i="4"/>
  <c r="G650" i="4"/>
  <c r="BB650" i="4" s="1"/>
  <c r="BE649" i="4"/>
  <c r="BD649" i="4"/>
  <c r="BC649" i="4"/>
  <c r="BA649" i="4"/>
  <c r="K649" i="4"/>
  <c r="I649" i="4"/>
  <c r="G649" i="4"/>
  <c r="BB649" i="4" s="1"/>
  <c r="BE647" i="4"/>
  <c r="BD647" i="4"/>
  <c r="BC647" i="4"/>
  <c r="BA647" i="4"/>
  <c r="K647" i="4"/>
  <c r="I647" i="4"/>
  <c r="G647" i="4"/>
  <c r="BB647" i="4" s="1"/>
  <c r="BE646" i="4"/>
  <c r="BD646" i="4"/>
  <c r="BC646" i="4"/>
  <c r="BA646" i="4"/>
  <c r="K646" i="4"/>
  <c r="I646" i="4"/>
  <c r="G646" i="4"/>
  <c r="BB646" i="4" s="1"/>
  <c r="BE645" i="4"/>
  <c r="BD645" i="4"/>
  <c r="BC645" i="4"/>
  <c r="BA645" i="4"/>
  <c r="K645" i="4"/>
  <c r="I645" i="4"/>
  <c r="G645" i="4"/>
  <c r="BB645" i="4" s="1"/>
  <c r="BE644" i="4"/>
  <c r="BD644" i="4"/>
  <c r="BC644" i="4"/>
  <c r="BA644" i="4"/>
  <c r="K644" i="4"/>
  <c r="I644" i="4"/>
  <c r="G644" i="4"/>
  <c r="BB644" i="4" s="1"/>
  <c r="BE643" i="4"/>
  <c r="BD643" i="4"/>
  <c r="BC643" i="4"/>
  <c r="BC655" i="4" s="1"/>
  <c r="G30" i="3" s="1"/>
  <c r="BA643" i="4"/>
  <c r="K643" i="4"/>
  <c r="I643" i="4"/>
  <c r="G643" i="4"/>
  <c r="BB643" i="4" s="1"/>
  <c r="BE642" i="4"/>
  <c r="BD642" i="4"/>
  <c r="BC642" i="4"/>
  <c r="BA642" i="4"/>
  <c r="K642" i="4"/>
  <c r="I642" i="4"/>
  <c r="G642" i="4"/>
  <c r="BB642" i="4" s="1"/>
  <c r="BE640" i="4"/>
  <c r="BD640" i="4"/>
  <c r="BC640" i="4"/>
  <c r="BA640" i="4"/>
  <c r="K640" i="4"/>
  <c r="I640" i="4"/>
  <c r="G640" i="4"/>
  <c r="BB640" i="4" s="1"/>
  <c r="BE638" i="4"/>
  <c r="BD638" i="4"/>
  <c r="BC638" i="4"/>
  <c r="BA638" i="4"/>
  <c r="K638" i="4"/>
  <c r="I638" i="4"/>
  <c r="I655" i="4" s="1"/>
  <c r="G638" i="4"/>
  <c r="BB638" i="4" s="1"/>
  <c r="B30" i="3"/>
  <c r="A30" i="3"/>
  <c r="BD655" i="4"/>
  <c r="H30" i="3" s="1"/>
  <c r="BE635" i="4"/>
  <c r="BE636" i="4" s="1"/>
  <c r="I29" i="3" s="1"/>
  <c r="BD635" i="4"/>
  <c r="BD636" i="4" s="1"/>
  <c r="BC635" i="4"/>
  <c r="BA635" i="4"/>
  <c r="BA636" i="4" s="1"/>
  <c r="E29" i="3" s="1"/>
  <c r="K635" i="4"/>
  <c r="K636" i="4" s="1"/>
  <c r="I635" i="4"/>
  <c r="G635" i="4"/>
  <c r="BB635" i="4" s="1"/>
  <c r="H29" i="3"/>
  <c r="B29" i="3"/>
  <c r="A29" i="3"/>
  <c r="BC636" i="4"/>
  <c r="G29" i="3" s="1"/>
  <c r="BB636" i="4"/>
  <c r="F29" i="3" s="1"/>
  <c r="I636" i="4"/>
  <c r="G636" i="4"/>
  <c r="BE632" i="4"/>
  <c r="BD632" i="4"/>
  <c r="BC632" i="4"/>
  <c r="BA632" i="4"/>
  <c r="K632" i="4"/>
  <c r="I632" i="4"/>
  <c r="G632" i="4"/>
  <c r="BB632" i="4" s="1"/>
  <c r="BE629" i="4"/>
  <c r="BD629" i="4"/>
  <c r="BC629" i="4"/>
  <c r="BA629" i="4"/>
  <c r="K629" i="4"/>
  <c r="I629" i="4"/>
  <c r="G629" i="4"/>
  <c r="BB629" i="4" s="1"/>
  <c r="BE626" i="4"/>
  <c r="BD626" i="4"/>
  <c r="BC626" i="4"/>
  <c r="BA626" i="4"/>
  <c r="K626" i="4"/>
  <c r="I626" i="4"/>
  <c r="G626" i="4"/>
  <c r="BB626" i="4" s="1"/>
  <c r="BE623" i="4"/>
  <c r="BD623" i="4"/>
  <c r="BC623" i="4"/>
  <c r="BA623" i="4"/>
  <c r="K623" i="4"/>
  <c r="I623" i="4"/>
  <c r="G623" i="4"/>
  <c r="BB623" i="4" s="1"/>
  <c r="BE621" i="4"/>
  <c r="BD621" i="4"/>
  <c r="BC621" i="4"/>
  <c r="BA621" i="4"/>
  <c r="K621" i="4"/>
  <c r="I621" i="4"/>
  <c r="G621" i="4"/>
  <c r="BB621" i="4" s="1"/>
  <c r="BE618" i="4"/>
  <c r="BD618" i="4"/>
  <c r="BC618" i="4"/>
  <c r="BA618" i="4"/>
  <c r="K618" i="4"/>
  <c r="I618" i="4"/>
  <c r="G618" i="4"/>
  <c r="BB618" i="4" s="1"/>
  <c r="BE616" i="4"/>
  <c r="BD616" i="4"/>
  <c r="BC616" i="4"/>
  <c r="BA616" i="4"/>
  <c r="K616" i="4"/>
  <c r="I616" i="4"/>
  <c r="G616" i="4"/>
  <c r="BB616" i="4" s="1"/>
  <c r="BE614" i="4"/>
  <c r="BD614" i="4"/>
  <c r="BC614" i="4"/>
  <c r="BA614" i="4"/>
  <c r="K614" i="4"/>
  <c r="I614" i="4"/>
  <c r="G614" i="4"/>
  <c r="BB614" i="4" s="1"/>
  <c r="BE612" i="4"/>
  <c r="BD612" i="4"/>
  <c r="BC612" i="4"/>
  <c r="BA612" i="4"/>
  <c r="K612" i="4"/>
  <c r="I612" i="4"/>
  <c r="G612" i="4"/>
  <c r="BB612" i="4" s="1"/>
  <c r="BE610" i="4"/>
  <c r="BD610" i="4"/>
  <c r="BC610" i="4"/>
  <c r="BA610" i="4"/>
  <c r="K610" i="4"/>
  <c r="I610" i="4"/>
  <c r="G610" i="4"/>
  <c r="BB610" i="4" s="1"/>
  <c r="BE608" i="4"/>
  <c r="BD608" i="4"/>
  <c r="BC608" i="4"/>
  <c r="BA608" i="4"/>
  <c r="K608" i="4"/>
  <c r="I608" i="4"/>
  <c r="G608" i="4"/>
  <c r="BB608" i="4" s="1"/>
  <c r="BE604" i="4"/>
  <c r="BD604" i="4"/>
  <c r="BC604" i="4"/>
  <c r="BA604" i="4"/>
  <c r="K604" i="4"/>
  <c r="I604" i="4"/>
  <c r="G604" i="4"/>
  <c r="BB604" i="4" s="1"/>
  <c r="BE601" i="4"/>
  <c r="BD601" i="4"/>
  <c r="BC601" i="4"/>
  <c r="BA601" i="4"/>
  <c r="K601" i="4"/>
  <c r="I601" i="4"/>
  <c r="G601" i="4"/>
  <c r="BB601" i="4" s="1"/>
  <c r="BE598" i="4"/>
  <c r="BD598" i="4"/>
  <c r="BC598" i="4"/>
  <c r="BA598" i="4"/>
  <c r="K598" i="4"/>
  <c r="I598" i="4"/>
  <c r="G598" i="4"/>
  <c r="BB598" i="4" s="1"/>
  <c r="BE595" i="4"/>
  <c r="BD595" i="4"/>
  <c r="BC595" i="4"/>
  <c r="BA595" i="4"/>
  <c r="K595" i="4"/>
  <c r="I595" i="4"/>
  <c r="G595" i="4"/>
  <c r="BB595" i="4" s="1"/>
  <c r="BE587" i="4"/>
  <c r="BD587" i="4"/>
  <c r="BC587" i="4"/>
  <c r="BA587" i="4"/>
  <c r="K587" i="4"/>
  <c r="I587" i="4"/>
  <c r="G587" i="4"/>
  <c r="BB587" i="4" s="1"/>
  <c r="BE585" i="4"/>
  <c r="BD585" i="4"/>
  <c r="BC585" i="4"/>
  <c r="BA585" i="4"/>
  <c r="K585" i="4"/>
  <c r="I585" i="4"/>
  <c r="G585" i="4"/>
  <c r="BB585" i="4" s="1"/>
  <c r="BE582" i="4"/>
  <c r="BD582" i="4"/>
  <c r="BC582" i="4"/>
  <c r="BA582" i="4"/>
  <c r="K582" i="4"/>
  <c r="I582" i="4"/>
  <c r="G582" i="4"/>
  <c r="BB582" i="4" s="1"/>
  <c r="BE579" i="4"/>
  <c r="BD579" i="4"/>
  <c r="BC579" i="4"/>
  <c r="BA579" i="4"/>
  <c r="BA633" i="4" s="1"/>
  <c r="E28" i="3" s="1"/>
  <c r="K579" i="4"/>
  <c r="I579" i="4"/>
  <c r="G579" i="4"/>
  <c r="BB579" i="4" s="1"/>
  <c r="BE577" i="4"/>
  <c r="BE633" i="4" s="1"/>
  <c r="I28" i="3" s="1"/>
  <c r="BD577" i="4"/>
  <c r="BD633" i="4" s="1"/>
  <c r="H28" i="3" s="1"/>
  <c r="BC577" i="4"/>
  <c r="BA577" i="4"/>
  <c r="K577" i="4"/>
  <c r="I577" i="4"/>
  <c r="G577" i="4"/>
  <c r="B28" i="3"/>
  <c r="A28" i="3"/>
  <c r="K633" i="4"/>
  <c r="BE574" i="4"/>
  <c r="BD574" i="4"/>
  <c r="BC574" i="4"/>
  <c r="BA574" i="4"/>
  <c r="K574" i="4"/>
  <c r="I574" i="4"/>
  <c r="G574" i="4"/>
  <c r="BB574" i="4" s="1"/>
  <c r="BE572" i="4"/>
  <c r="BD572" i="4"/>
  <c r="BC572" i="4"/>
  <c r="BA572" i="4"/>
  <c r="K572" i="4"/>
  <c r="I572" i="4"/>
  <c r="G572" i="4"/>
  <c r="BB572" i="4" s="1"/>
  <c r="BE570" i="4"/>
  <c r="BD570" i="4"/>
  <c r="BC570" i="4"/>
  <c r="BA570" i="4"/>
  <c r="K570" i="4"/>
  <c r="I570" i="4"/>
  <c r="G570" i="4"/>
  <c r="BB570" i="4" s="1"/>
  <c r="BE566" i="4"/>
  <c r="BD566" i="4"/>
  <c r="BC566" i="4"/>
  <c r="BA566" i="4"/>
  <c r="K566" i="4"/>
  <c r="I566" i="4"/>
  <c r="G566" i="4"/>
  <c r="BB566" i="4" s="1"/>
  <c r="BE562" i="4"/>
  <c r="BD562" i="4"/>
  <c r="BC562" i="4"/>
  <c r="BA562" i="4"/>
  <c r="K562" i="4"/>
  <c r="I562" i="4"/>
  <c r="G562" i="4"/>
  <c r="BB562" i="4" s="1"/>
  <c r="BE560" i="4"/>
  <c r="BD560" i="4"/>
  <c r="BC560" i="4"/>
  <c r="BA560" i="4"/>
  <c r="K560" i="4"/>
  <c r="K575" i="4" s="1"/>
  <c r="I560" i="4"/>
  <c r="G560" i="4"/>
  <c r="BB560" i="4" s="1"/>
  <c r="BE558" i="4"/>
  <c r="BD558" i="4"/>
  <c r="BD575" i="4" s="1"/>
  <c r="H27" i="3" s="1"/>
  <c r="BC558" i="4"/>
  <c r="BA558" i="4"/>
  <c r="K558" i="4"/>
  <c r="I558" i="4"/>
  <c r="G558" i="4"/>
  <c r="BB558" i="4" s="1"/>
  <c r="BE555" i="4"/>
  <c r="BD555" i="4"/>
  <c r="BC555" i="4"/>
  <c r="BA555" i="4"/>
  <c r="K555" i="4"/>
  <c r="I555" i="4"/>
  <c r="I575" i="4" s="1"/>
  <c r="G555" i="4"/>
  <c r="BB555" i="4" s="1"/>
  <c r="BE553" i="4"/>
  <c r="BE575" i="4" s="1"/>
  <c r="I27" i="3" s="1"/>
  <c r="BD553" i="4"/>
  <c r="BC553" i="4"/>
  <c r="BA553" i="4"/>
  <c r="BA575" i="4" s="1"/>
  <c r="E27" i="3" s="1"/>
  <c r="K553" i="4"/>
  <c r="I553" i="4"/>
  <c r="G553" i="4"/>
  <c r="B27" i="3"/>
  <c r="A27" i="3"/>
  <c r="BC575" i="4"/>
  <c r="G27" i="3" s="1"/>
  <c r="BE550" i="4"/>
  <c r="BD550" i="4"/>
  <c r="BC550" i="4"/>
  <c r="BA550" i="4"/>
  <c r="K550" i="4"/>
  <c r="I550" i="4"/>
  <c r="G550" i="4"/>
  <c r="BB550" i="4" s="1"/>
  <c r="BE547" i="4"/>
  <c r="BD547" i="4"/>
  <c r="BC547" i="4"/>
  <c r="BA547" i="4"/>
  <c r="K547" i="4"/>
  <c r="I547" i="4"/>
  <c r="G547" i="4"/>
  <c r="BB547" i="4" s="1"/>
  <c r="BE545" i="4"/>
  <c r="BD545" i="4"/>
  <c r="BC545" i="4"/>
  <c r="BA545" i="4"/>
  <c r="K545" i="4"/>
  <c r="I545" i="4"/>
  <c r="G545" i="4"/>
  <c r="BB545" i="4" s="1"/>
  <c r="BE542" i="4"/>
  <c r="BD542" i="4"/>
  <c r="BC542" i="4"/>
  <c r="BA542" i="4"/>
  <c r="K542" i="4"/>
  <c r="I542" i="4"/>
  <c r="G542" i="4"/>
  <c r="BB542" i="4" s="1"/>
  <c r="BE540" i="4"/>
  <c r="BD540" i="4"/>
  <c r="BC540" i="4"/>
  <c r="BA540" i="4"/>
  <c r="K540" i="4"/>
  <c r="I540" i="4"/>
  <c r="G540" i="4"/>
  <c r="BB540" i="4" s="1"/>
  <c r="BE538" i="4"/>
  <c r="BD538" i="4"/>
  <c r="BC538" i="4"/>
  <c r="BA538" i="4"/>
  <c r="K538" i="4"/>
  <c r="I538" i="4"/>
  <c r="G538" i="4"/>
  <c r="BB538" i="4" s="1"/>
  <c r="BE534" i="4"/>
  <c r="BD534" i="4"/>
  <c r="BC534" i="4"/>
  <c r="BA534" i="4"/>
  <c r="K534" i="4"/>
  <c r="I534" i="4"/>
  <c r="G534" i="4"/>
  <c r="BB534" i="4" s="1"/>
  <c r="BE532" i="4"/>
  <c r="BD532" i="4"/>
  <c r="BC532" i="4"/>
  <c r="BA532" i="4"/>
  <c r="K532" i="4"/>
  <c r="I532" i="4"/>
  <c r="G532" i="4"/>
  <c r="BB532" i="4" s="1"/>
  <c r="BE528" i="4"/>
  <c r="BD528" i="4"/>
  <c r="BC528" i="4"/>
  <c r="BA528" i="4"/>
  <c r="K528" i="4"/>
  <c r="I528" i="4"/>
  <c r="I551" i="4" s="1"/>
  <c r="G528" i="4"/>
  <c r="BB528" i="4" s="1"/>
  <c r="B26" i="3"/>
  <c r="A26" i="3"/>
  <c r="BC551" i="4"/>
  <c r="G26" i="3" s="1"/>
  <c r="BE525" i="4"/>
  <c r="BD525" i="4"/>
  <c r="BD526" i="4" s="1"/>
  <c r="H25" i="3" s="1"/>
  <c r="BC525" i="4"/>
  <c r="BB525" i="4"/>
  <c r="K525" i="4"/>
  <c r="K526" i="4" s="1"/>
  <c r="I525" i="4"/>
  <c r="I526" i="4" s="1"/>
  <c r="G525" i="4"/>
  <c r="BA525" i="4" s="1"/>
  <c r="BA526" i="4" s="1"/>
  <c r="E25" i="3" s="1"/>
  <c r="B25" i="3"/>
  <c r="A25" i="3"/>
  <c r="BE526" i="4"/>
  <c r="I25" i="3" s="1"/>
  <c r="BC526" i="4"/>
  <c r="G25" i="3" s="1"/>
  <c r="BB526" i="4"/>
  <c r="F25" i="3" s="1"/>
  <c r="BE521" i="4"/>
  <c r="BD521" i="4"/>
  <c r="BD523" i="4" s="1"/>
  <c r="H24" i="3" s="1"/>
  <c r="BC521" i="4"/>
  <c r="BC523" i="4" s="1"/>
  <c r="G24" i="3" s="1"/>
  <c r="BB521" i="4"/>
  <c r="K521" i="4"/>
  <c r="I521" i="4"/>
  <c r="I523" i="4" s="1"/>
  <c r="G521" i="4"/>
  <c r="BA521" i="4" s="1"/>
  <c r="BA523" i="4" s="1"/>
  <c r="E24" i="3" s="1"/>
  <c r="B24" i="3"/>
  <c r="A24" i="3"/>
  <c r="BE523" i="4"/>
  <c r="I24" i="3" s="1"/>
  <c r="BB523" i="4"/>
  <c r="F24" i="3" s="1"/>
  <c r="K523" i="4"/>
  <c r="BE517" i="4"/>
  <c r="BD517" i="4"/>
  <c r="BC517" i="4"/>
  <c r="BB517" i="4"/>
  <c r="K517" i="4"/>
  <c r="I517" i="4"/>
  <c r="G517" i="4"/>
  <c r="BA517" i="4" s="1"/>
  <c r="BE514" i="4"/>
  <c r="BD514" i="4"/>
  <c r="BC514" i="4"/>
  <c r="BB514" i="4"/>
  <c r="K514" i="4"/>
  <c r="I514" i="4"/>
  <c r="G514" i="4"/>
  <c r="BA514" i="4" s="1"/>
  <c r="BE512" i="4"/>
  <c r="BD512" i="4"/>
  <c r="BC512" i="4"/>
  <c r="BB512" i="4"/>
  <c r="K512" i="4"/>
  <c r="I512" i="4"/>
  <c r="G512" i="4"/>
  <c r="BA512" i="4" s="1"/>
  <c r="BE510" i="4"/>
  <c r="BD510" i="4"/>
  <c r="BC510" i="4"/>
  <c r="BC519" i="4" s="1"/>
  <c r="G23" i="3" s="1"/>
  <c r="BB510" i="4"/>
  <c r="K510" i="4"/>
  <c r="I510" i="4"/>
  <c r="G510" i="4"/>
  <c r="BA510" i="4" s="1"/>
  <c r="BE508" i="4"/>
  <c r="BE519" i="4" s="1"/>
  <c r="I23" i="3" s="1"/>
  <c r="BD508" i="4"/>
  <c r="BC508" i="4"/>
  <c r="BB508" i="4"/>
  <c r="K508" i="4"/>
  <c r="K519" i="4" s="1"/>
  <c r="I508" i="4"/>
  <c r="G508" i="4"/>
  <c r="B23" i="3"/>
  <c r="A23" i="3"/>
  <c r="I519" i="4"/>
  <c r="BE505" i="4"/>
  <c r="BD505" i="4"/>
  <c r="BC505" i="4"/>
  <c r="BB505" i="4"/>
  <c r="K505" i="4"/>
  <c r="I505" i="4"/>
  <c r="G505" i="4"/>
  <c r="BA505" i="4" s="1"/>
  <c r="BE503" i="4"/>
  <c r="BD503" i="4"/>
  <c r="BC503" i="4"/>
  <c r="BB503" i="4"/>
  <c r="K503" i="4"/>
  <c r="I503" i="4"/>
  <c r="G503" i="4"/>
  <c r="BA503" i="4" s="1"/>
  <c r="BE501" i="4"/>
  <c r="BD501" i="4"/>
  <c r="BC501" i="4"/>
  <c r="BB501" i="4"/>
  <c r="K501" i="4"/>
  <c r="I501" i="4"/>
  <c r="G501" i="4"/>
  <c r="BA501" i="4" s="1"/>
  <c r="BE499" i="4"/>
  <c r="BD499" i="4"/>
  <c r="BC499" i="4"/>
  <c r="BB499" i="4"/>
  <c r="K499" i="4"/>
  <c r="I499" i="4"/>
  <c r="G499" i="4"/>
  <c r="BA499" i="4" s="1"/>
  <c r="BE496" i="4"/>
  <c r="BD496" i="4"/>
  <c r="BC496" i="4"/>
  <c r="BB496" i="4"/>
  <c r="K496" i="4"/>
  <c r="I496" i="4"/>
  <c r="G496" i="4"/>
  <c r="BA496" i="4" s="1"/>
  <c r="BE494" i="4"/>
  <c r="BD494" i="4"/>
  <c r="BC494" i="4"/>
  <c r="BB494" i="4"/>
  <c r="K494" i="4"/>
  <c r="I494" i="4"/>
  <c r="G494" i="4"/>
  <c r="BA494" i="4" s="1"/>
  <c r="BE492" i="4"/>
  <c r="BD492" i="4"/>
  <c r="BC492" i="4"/>
  <c r="BB492" i="4"/>
  <c r="K492" i="4"/>
  <c r="I492" i="4"/>
  <c r="G492" i="4"/>
  <c r="BA492" i="4" s="1"/>
  <c r="BE490" i="4"/>
  <c r="BD490" i="4"/>
  <c r="BC490" i="4"/>
  <c r="BB490" i="4"/>
  <c r="K490" i="4"/>
  <c r="I490" i="4"/>
  <c r="G490" i="4"/>
  <c r="BA490" i="4" s="1"/>
  <c r="BE487" i="4"/>
  <c r="BD487" i="4"/>
  <c r="BC487" i="4"/>
  <c r="BB487" i="4"/>
  <c r="K487" i="4"/>
  <c r="I487" i="4"/>
  <c r="G487" i="4"/>
  <c r="BA487" i="4" s="1"/>
  <c r="BE485" i="4"/>
  <c r="BD485" i="4"/>
  <c r="BC485" i="4"/>
  <c r="BB485" i="4"/>
  <c r="K485" i="4"/>
  <c r="I485" i="4"/>
  <c r="G485" i="4"/>
  <c r="BA485" i="4" s="1"/>
  <c r="BE482" i="4"/>
  <c r="BD482" i="4"/>
  <c r="BC482" i="4"/>
  <c r="BC506" i="4" s="1"/>
  <c r="G22" i="3" s="1"/>
  <c r="BB482" i="4"/>
  <c r="K482" i="4"/>
  <c r="I482" i="4"/>
  <c r="G482" i="4"/>
  <c r="BA482" i="4" s="1"/>
  <c r="BE480" i="4"/>
  <c r="BD480" i="4"/>
  <c r="BC480" i="4"/>
  <c r="BB480" i="4"/>
  <c r="K480" i="4"/>
  <c r="I480" i="4"/>
  <c r="G480" i="4"/>
  <c r="BA480" i="4" s="1"/>
  <c r="BE478" i="4"/>
  <c r="BD478" i="4"/>
  <c r="BC478" i="4"/>
  <c r="BB478" i="4"/>
  <c r="K478" i="4"/>
  <c r="I478" i="4"/>
  <c r="G478" i="4"/>
  <c r="G506" i="4" s="1"/>
  <c r="BE476" i="4"/>
  <c r="BD476" i="4"/>
  <c r="BC476" i="4"/>
  <c r="BB476" i="4"/>
  <c r="K476" i="4"/>
  <c r="I476" i="4"/>
  <c r="G476" i="4"/>
  <c r="BA476" i="4" s="1"/>
  <c r="BE474" i="4"/>
  <c r="BD474" i="4"/>
  <c r="BC474" i="4"/>
  <c r="BB474" i="4"/>
  <c r="BA474" i="4"/>
  <c r="K474" i="4"/>
  <c r="I474" i="4"/>
  <c r="G474" i="4"/>
  <c r="BE472" i="4"/>
  <c r="BD472" i="4"/>
  <c r="BC472" i="4"/>
  <c r="BB472" i="4"/>
  <c r="BA472" i="4"/>
  <c r="K472" i="4"/>
  <c r="I472" i="4"/>
  <c r="G472" i="4"/>
  <c r="BE469" i="4"/>
  <c r="BD469" i="4"/>
  <c r="BC469" i="4"/>
  <c r="BB469" i="4"/>
  <c r="K469" i="4"/>
  <c r="I469" i="4"/>
  <c r="G469" i="4"/>
  <c r="BA469" i="4" s="1"/>
  <c r="BE467" i="4"/>
  <c r="BD467" i="4"/>
  <c r="BC467" i="4"/>
  <c r="BB467" i="4"/>
  <c r="BA467" i="4"/>
  <c r="K467" i="4"/>
  <c r="I467" i="4"/>
  <c r="G467" i="4"/>
  <c r="BE465" i="4"/>
  <c r="BD465" i="4"/>
  <c r="BC465" i="4"/>
  <c r="BB465" i="4"/>
  <c r="BA465" i="4"/>
  <c r="K465" i="4"/>
  <c r="I465" i="4"/>
  <c r="G465" i="4"/>
  <c r="BE463" i="4"/>
  <c r="BD463" i="4"/>
  <c r="BC463" i="4"/>
  <c r="BB463" i="4"/>
  <c r="BA463" i="4"/>
  <c r="K463" i="4"/>
  <c r="I463" i="4"/>
  <c r="G463" i="4"/>
  <c r="BE460" i="4"/>
  <c r="BD460" i="4"/>
  <c r="BD506" i="4" s="1"/>
  <c r="H22" i="3" s="1"/>
  <c r="BC460" i="4"/>
  <c r="BB460" i="4"/>
  <c r="BA460" i="4"/>
  <c r="K460" i="4"/>
  <c r="K506" i="4" s="1"/>
  <c r="I460" i="4"/>
  <c r="I506" i="4" s="1"/>
  <c r="G460" i="4"/>
  <c r="B22" i="3"/>
  <c r="A22" i="3"/>
  <c r="BB506" i="4"/>
  <c r="F22" i="3" s="1"/>
  <c r="BE455" i="4"/>
  <c r="BD455" i="4"/>
  <c r="BC455" i="4"/>
  <c r="BB455" i="4"/>
  <c r="K455" i="4"/>
  <c r="I455" i="4"/>
  <c r="G455" i="4"/>
  <c r="BA455" i="4" s="1"/>
  <c r="BE453" i="4"/>
  <c r="BD453" i="4"/>
  <c r="BC453" i="4"/>
  <c r="BC458" i="4" s="1"/>
  <c r="G21" i="3" s="1"/>
  <c r="BB453" i="4"/>
  <c r="K453" i="4"/>
  <c r="I453" i="4"/>
  <c r="G453" i="4"/>
  <c r="BA453" i="4" s="1"/>
  <c r="BA458" i="4" s="1"/>
  <c r="E21" i="3" s="1"/>
  <c r="B21" i="3"/>
  <c r="A21" i="3"/>
  <c r="BB458" i="4"/>
  <c r="F21" i="3" s="1"/>
  <c r="G458" i="4"/>
  <c r="BE449" i="4"/>
  <c r="BD449" i="4"/>
  <c r="BC449" i="4"/>
  <c r="BB449" i="4"/>
  <c r="K449" i="4"/>
  <c r="I449" i="4"/>
  <c r="G449" i="4"/>
  <c r="BA449" i="4" s="1"/>
  <c r="BE447" i="4"/>
  <c r="BD447" i="4"/>
  <c r="BC447" i="4"/>
  <c r="BB447" i="4"/>
  <c r="K447" i="4"/>
  <c r="I447" i="4"/>
  <c r="G447" i="4"/>
  <c r="BA447" i="4" s="1"/>
  <c r="BE445" i="4"/>
  <c r="BD445" i="4"/>
  <c r="BC445" i="4"/>
  <c r="BB445" i="4"/>
  <c r="K445" i="4"/>
  <c r="I445" i="4"/>
  <c r="G445" i="4"/>
  <c r="BA445" i="4" s="1"/>
  <c r="BE443" i="4"/>
  <c r="BD443" i="4"/>
  <c r="BC443" i="4"/>
  <c r="BB443" i="4"/>
  <c r="K443" i="4"/>
  <c r="I443" i="4"/>
  <c r="G443" i="4"/>
  <c r="BA443" i="4" s="1"/>
  <c r="BE441" i="4"/>
  <c r="BD441" i="4"/>
  <c r="BC441" i="4"/>
  <c r="BB441" i="4"/>
  <c r="K441" i="4"/>
  <c r="I441" i="4"/>
  <c r="G441" i="4"/>
  <c r="BA441" i="4" s="1"/>
  <c r="BE439" i="4"/>
  <c r="BD439" i="4"/>
  <c r="BC439" i="4"/>
  <c r="BB439" i="4"/>
  <c r="K439" i="4"/>
  <c r="I439" i="4"/>
  <c r="G439" i="4"/>
  <c r="BA439" i="4" s="1"/>
  <c r="BE437" i="4"/>
  <c r="BD437" i="4"/>
  <c r="BC437" i="4"/>
  <c r="BB437" i="4"/>
  <c r="K437" i="4"/>
  <c r="I437" i="4"/>
  <c r="G437" i="4"/>
  <c r="BA437" i="4" s="1"/>
  <c r="BE434" i="4"/>
  <c r="BD434" i="4"/>
  <c r="BD451" i="4" s="1"/>
  <c r="H20" i="3" s="1"/>
  <c r="BC434" i="4"/>
  <c r="BB434" i="4"/>
  <c r="K434" i="4"/>
  <c r="K451" i="4" s="1"/>
  <c r="I434" i="4"/>
  <c r="G434" i="4"/>
  <c r="B20" i="3"/>
  <c r="A20" i="3"/>
  <c r="BE451" i="4"/>
  <c r="I20" i="3" s="1"/>
  <c r="BE430" i="4"/>
  <c r="BD430" i="4"/>
  <c r="BC430" i="4"/>
  <c r="BB430" i="4"/>
  <c r="K430" i="4"/>
  <c r="I430" i="4"/>
  <c r="G430" i="4"/>
  <c r="BA430" i="4" s="1"/>
  <c r="BE428" i="4"/>
  <c r="BD428" i="4"/>
  <c r="BC428" i="4"/>
  <c r="BB428" i="4"/>
  <c r="K428" i="4"/>
  <c r="I428" i="4"/>
  <c r="G428" i="4"/>
  <c r="BA428" i="4" s="1"/>
  <c r="BE425" i="4"/>
  <c r="BD425" i="4"/>
  <c r="BC425" i="4"/>
  <c r="BB425" i="4"/>
  <c r="K425" i="4"/>
  <c r="I425" i="4"/>
  <c r="G425" i="4"/>
  <c r="BA425" i="4" s="1"/>
  <c r="BE423" i="4"/>
  <c r="BD423" i="4"/>
  <c r="BC423" i="4"/>
  <c r="BB423" i="4"/>
  <c r="K423" i="4"/>
  <c r="K432" i="4" s="1"/>
  <c r="I423" i="4"/>
  <c r="G423" i="4"/>
  <c r="BA423" i="4" s="1"/>
  <c r="BE420" i="4"/>
  <c r="BD420" i="4"/>
  <c r="BD432" i="4" s="1"/>
  <c r="H19" i="3" s="1"/>
  <c r="BC420" i="4"/>
  <c r="BC432" i="4" s="1"/>
  <c r="G19" i="3" s="1"/>
  <c r="BB420" i="4"/>
  <c r="K420" i="4"/>
  <c r="I420" i="4"/>
  <c r="G420" i="4"/>
  <c r="B19" i="3"/>
  <c r="A19" i="3"/>
  <c r="BE432" i="4"/>
  <c r="I19" i="3" s="1"/>
  <c r="I432" i="4"/>
  <c r="BE416" i="4"/>
  <c r="BD416" i="4"/>
  <c r="BC416" i="4"/>
  <c r="BB416" i="4"/>
  <c r="K416" i="4"/>
  <c r="I416" i="4"/>
  <c r="G416" i="4"/>
  <c r="BA416" i="4" s="1"/>
  <c r="BE414" i="4"/>
  <c r="BD414" i="4"/>
  <c r="BC414" i="4"/>
  <c r="BB414" i="4"/>
  <c r="K414" i="4"/>
  <c r="I414" i="4"/>
  <c r="G414" i="4"/>
  <c r="BA414" i="4" s="1"/>
  <c r="BE413" i="4"/>
  <c r="BD413" i="4"/>
  <c r="BC413" i="4"/>
  <c r="BB413" i="4"/>
  <c r="K413" i="4"/>
  <c r="I413" i="4"/>
  <c r="G413" i="4"/>
  <c r="BA413" i="4" s="1"/>
  <c r="BE412" i="4"/>
  <c r="BD412" i="4"/>
  <c r="BC412" i="4"/>
  <c r="BB412" i="4"/>
  <c r="K412" i="4"/>
  <c r="I412" i="4"/>
  <c r="G412" i="4"/>
  <c r="BA412" i="4" s="1"/>
  <c r="BE411" i="4"/>
  <c r="BD411" i="4"/>
  <c r="BC411" i="4"/>
  <c r="BB411" i="4"/>
  <c r="K411" i="4"/>
  <c r="I411" i="4"/>
  <c r="G411" i="4"/>
  <c r="BA411" i="4" s="1"/>
  <c r="BE410" i="4"/>
  <c r="BD410" i="4"/>
  <c r="BC410" i="4"/>
  <c r="BB410" i="4"/>
  <c r="K410" i="4"/>
  <c r="I410" i="4"/>
  <c r="G410" i="4"/>
  <c r="BA410" i="4" s="1"/>
  <c r="BE409" i="4"/>
  <c r="BD409" i="4"/>
  <c r="BC409" i="4"/>
  <c r="BB409" i="4"/>
  <c r="K409" i="4"/>
  <c r="I409" i="4"/>
  <c r="I418" i="4" s="1"/>
  <c r="G409" i="4"/>
  <c r="BA409" i="4" s="1"/>
  <c r="BE408" i="4"/>
  <c r="BD408" i="4"/>
  <c r="BC408" i="4"/>
  <c r="BC418" i="4" s="1"/>
  <c r="G18" i="3" s="1"/>
  <c r="BB408" i="4"/>
  <c r="K408" i="4"/>
  <c r="I408" i="4"/>
  <c r="G408" i="4"/>
  <c r="BA408" i="4" s="1"/>
  <c r="BE407" i="4"/>
  <c r="BD407" i="4"/>
  <c r="BC407" i="4"/>
  <c r="BB407" i="4"/>
  <c r="BB418" i="4" s="1"/>
  <c r="F18" i="3" s="1"/>
  <c r="K407" i="4"/>
  <c r="I407" i="4"/>
  <c r="G407" i="4"/>
  <c r="BA407" i="4" s="1"/>
  <c r="B18" i="3"/>
  <c r="A18" i="3"/>
  <c r="BD418" i="4"/>
  <c r="H18" i="3" s="1"/>
  <c r="G418" i="4"/>
  <c r="BE404" i="4"/>
  <c r="BD404" i="4"/>
  <c r="BC404" i="4"/>
  <c r="BB404" i="4"/>
  <c r="BB405" i="4" s="1"/>
  <c r="F17" i="3" s="1"/>
  <c r="K404" i="4"/>
  <c r="I404" i="4"/>
  <c r="G404" i="4"/>
  <c r="BA404" i="4" s="1"/>
  <c r="BE403" i="4"/>
  <c r="BE405" i="4" s="1"/>
  <c r="I17" i="3" s="1"/>
  <c r="BD403" i="4"/>
  <c r="BD405" i="4" s="1"/>
  <c r="BC403" i="4"/>
  <c r="BB403" i="4"/>
  <c r="K403" i="4"/>
  <c r="K405" i="4" s="1"/>
  <c r="I403" i="4"/>
  <c r="I405" i="4" s="1"/>
  <c r="G403" i="4"/>
  <c r="BA403" i="4" s="1"/>
  <c r="H17" i="3"/>
  <c r="B17" i="3"/>
  <c r="A17" i="3"/>
  <c r="G405" i="4"/>
  <c r="BE399" i="4"/>
  <c r="BD399" i="4"/>
  <c r="BC399" i="4"/>
  <c r="BB399" i="4"/>
  <c r="K399" i="4"/>
  <c r="I399" i="4"/>
  <c r="G399" i="4"/>
  <c r="BA399" i="4" s="1"/>
  <c r="BE397" i="4"/>
  <c r="BD397" i="4"/>
  <c r="BC397" i="4"/>
  <c r="BB397" i="4"/>
  <c r="K397" i="4"/>
  <c r="I397" i="4"/>
  <c r="G397" i="4"/>
  <c r="BA397" i="4" s="1"/>
  <c r="BE395" i="4"/>
  <c r="BD395" i="4"/>
  <c r="BC395" i="4"/>
  <c r="BB395" i="4"/>
  <c r="K395" i="4"/>
  <c r="I395" i="4"/>
  <c r="G395" i="4"/>
  <c r="BA395" i="4" s="1"/>
  <c r="BE393" i="4"/>
  <c r="BD393" i="4"/>
  <c r="BC393" i="4"/>
  <c r="BB393" i="4"/>
  <c r="K393" i="4"/>
  <c r="I393" i="4"/>
  <c r="G393" i="4"/>
  <c r="BA393" i="4" s="1"/>
  <c r="BE391" i="4"/>
  <c r="BD391" i="4"/>
  <c r="BC391" i="4"/>
  <c r="BB391" i="4"/>
  <c r="K391" i="4"/>
  <c r="I391" i="4"/>
  <c r="G391" i="4"/>
  <c r="BA391" i="4" s="1"/>
  <c r="BE389" i="4"/>
  <c r="BD389" i="4"/>
  <c r="BC389" i="4"/>
  <c r="BB389" i="4"/>
  <c r="K389" i="4"/>
  <c r="I389" i="4"/>
  <c r="G389" i="4"/>
  <c r="BA389" i="4" s="1"/>
  <c r="BE387" i="4"/>
  <c r="BD387" i="4"/>
  <c r="BD401" i="4" s="1"/>
  <c r="H16" i="3" s="1"/>
  <c r="BC387" i="4"/>
  <c r="BB387" i="4"/>
  <c r="K387" i="4"/>
  <c r="I387" i="4"/>
  <c r="G387" i="4"/>
  <c r="BA387" i="4" s="1"/>
  <c r="BE385" i="4"/>
  <c r="BD385" i="4"/>
  <c r="BC385" i="4"/>
  <c r="BB385" i="4"/>
  <c r="K385" i="4"/>
  <c r="I385" i="4"/>
  <c r="G385" i="4"/>
  <c r="BA385" i="4" s="1"/>
  <c r="BE383" i="4"/>
  <c r="BE401" i="4" s="1"/>
  <c r="I16" i="3" s="1"/>
  <c r="BD383" i="4"/>
  <c r="BC383" i="4"/>
  <c r="BB383" i="4"/>
  <c r="BB401" i="4" s="1"/>
  <c r="F16" i="3" s="1"/>
  <c r="K383" i="4"/>
  <c r="I383" i="4"/>
  <c r="G383" i="4"/>
  <c r="BA383" i="4" s="1"/>
  <c r="B16" i="3"/>
  <c r="A16" i="3"/>
  <c r="K401" i="4"/>
  <c r="BE377" i="4"/>
  <c r="BD377" i="4"/>
  <c r="BC377" i="4"/>
  <c r="BB377" i="4"/>
  <c r="K377" i="4"/>
  <c r="I377" i="4"/>
  <c r="G377" i="4"/>
  <c r="BA377" i="4" s="1"/>
  <c r="BE373" i="4"/>
  <c r="BD373" i="4"/>
  <c r="BC373" i="4"/>
  <c r="BB373" i="4"/>
  <c r="K373" i="4"/>
  <c r="I373" i="4"/>
  <c r="G373" i="4"/>
  <c r="BA373" i="4" s="1"/>
  <c r="BE371" i="4"/>
  <c r="BD371" i="4"/>
  <c r="BC371" i="4"/>
  <c r="BB371" i="4"/>
  <c r="K371" i="4"/>
  <c r="I371" i="4"/>
  <c r="G371" i="4"/>
  <c r="BA371" i="4" s="1"/>
  <c r="BE365" i="4"/>
  <c r="BD365" i="4"/>
  <c r="BC365" i="4"/>
  <c r="BB365" i="4"/>
  <c r="K365" i="4"/>
  <c r="I365" i="4"/>
  <c r="G365" i="4"/>
  <c r="BA365" i="4" s="1"/>
  <c r="BE361" i="4"/>
  <c r="BD361" i="4"/>
  <c r="BC361" i="4"/>
  <c r="BB361" i="4"/>
  <c r="K361" i="4"/>
  <c r="I361" i="4"/>
  <c r="G361" i="4"/>
  <c r="BA361" i="4" s="1"/>
  <c r="BE358" i="4"/>
  <c r="BD358" i="4"/>
  <c r="BC358" i="4"/>
  <c r="BB358" i="4"/>
  <c r="K358" i="4"/>
  <c r="I358" i="4"/>
  <c r="G358" i="4"/>
  <c r="BA358" i="4" s="1"/>
  <c r="BE356" i="4"/>
  <c r="BD356" i="4"/>
  <c r="BC356" i="4"/>
  <c r="BB356" i="4"/>
  <c r="K356" i="4"/>
  <c r="I356" i="4"/>
  <c r="G356" i="4"/>
  <c r="BA356" i="4" s="1"/>
  <c r="BE354" i="4"/>
  <c r="BD354" i="4"/>
  <c r="BC354" i="4"/>
  <c r="BB354" i="4"/>
  <c r="K354" i="4"/>
  <c r="I354" i="4"/>
  <c r="G354" i="4"/>
  <c r="BA354" i="4" s="1"/>
  <c r="BE348" i="4"/>
  <c r="BD348" i="4"/>
  <c r="BC348" i="4"/>
  <c r="BB348" i="4"/>
  <c r="K348" i="4"/>
  <c r="I348" i="4"/>
  <c r="G348" i="4"/>
  <c r="BA348" i="4" s="1"/>
  <c r="BE346" i="4"/>
  <c r="BD346" i="4"/>
  <c r="BC346" i="4"/>
  <c r="BB346" i="4"/>
  <c r="K346" i="4"/>
  <c r="I346" i="4"/>
  <c r="G346" i="4"/>
  <c r="BA346" i="4" s="1"/>
  <c r="BE344" i="4"/>
  <c r="BD344" i="4"/>
  <c r="BC344" i="4"/>
  <c r="BB344" i="4"/>
  <c r="K344" i="4"/>
  <c r="I344" i="4"/>
  <c r="G344" i="4"/>
  <c r="BA344" i="4" s="1"/>
  <c r="BE342" i="4"/>
  <c r="BD342" i="4"/>
  <c r="BD381" i="4" s="1"/>
  <c r="H15" i="3" s="1"/>
  <c r="BC342" i="4"/>
  <c r="BB342" i="4"/>
  <c r="K342" i="4"/>
  <c r="I342" i="4"/>
  <c r="I381" i="4" s="1"/>
  <c r="G342" i="4"/>
  <c r="BA342" i="4" s="1"/>
  <c r="BE340" i="4"/>
  <c r="BD340" i="4"/>
  <c r="BC340" i="4"/>
  <c r="BB340" i="4"/>
  <c r="K340" i="4"/>
  <c r="I340" i="4"/>
  <c r="G340" i="4"/>
  <c r="BA340" i="4" s="1"/>
  <c r="BE337" i="4"/>
  <c r="BD337" i="4"/>
  <c r="BC337" i="4"/>
  <c r="BC381" i="4" s="1"/>
  <c r="G15" i="3" s="1"/>
  <c r="BB337" i="4"/>
  <c r="K337" i="4"/>
  <c r="I337" i="4"/>
  <c r="G337" i="4"/>
  <c r="BA337" i="4" s="1"/>
  <c r="BE329" i="4"/>
  <c r="BE381" i="4" s="1"/>
  <c r="I15" i="3" s="1"/>
  <c r="BD329" i="4"/>
  <c r="BC329" i="4"/>
  <c r="BB329" i="4"/>
  <c r="K329" i="4"/>
  <c r="K381" i="4" s="1"/>
  <c r="I329" i="4"/>
  <c r="G329" i="4"/>
  <c r="B15" i="3"/>
  <c r="A15" i="3"/>
  <c r="BE325" i="4"/>
  <c r="BD325" i="4"/>
  <c r="BC325" i="4"/>
  <c r="BB325" i="4"/>
  <c r="K325" i="4"/>
  <c r="I325" i="4"/>
  <c r="G325" i="4"/>
  <c r="BA325" i="4" s="1"/>
  <c r="BE323" i="4"/>
  <c r="BD323" i="4"/>
  <c r="BC323" i="4"/>
  <c r="BB323" i="4"/>
  <c r="K323" i="4"/>
  <c r="I323" i="4"/>
  <c r="G323" i="4"/>
  <c r="BA323" i="4" s="1"/>
  <c r="BE321" i="4"/>
  <c r="BD321" i="4"/>
  <c r="BC321" i="4"/>
  <c r="BB321" i="4"/>
  <c r="K321" i="4"/>
  <c r="I321" i="4"/>
  <c r="G321" i="4"/>
  <c r="BA321" i="4" s="1"/>
  <c r="BE319" i="4"/>
  <c r="BD319" i="4"/>
  <c r="BC319" i="4"/>
  <c r="BB319" i="4"/>
  <c r="K319" i="4"/>
  <c r="I319" i="4"/>
  <c r="G319" i="4"/>
  <c r="BA319" i="4" s="1"/>
  <c r="BE313" i="4"/>
  <c r="BD313" i="4"/>
  <c r="BC313" i="4"/>
  <c r="BB313" i="4"/>
  <c r="K313" i="4"/>
  <c r="I313" i="4"/>
  <c r="G313" i="4"/>
  <c r="BA313" i="4" s="1"/>
  <c r="BE307" i="4"/>
  <c r="BD307" i="4"/>
  <c r="BC307" i="4"/>
  <c r="BB307" i="4"/>
  <c r="K307" i="4"/>
  <c r="I307" i="4"/>
  <c r="G307" i="4"/>
  <c r="BA307" i="4" s="1"/>
  <c r="BE301" i="4"/>
  <c r="BD301" i="4"/>
  <c r="BC301" i="4"/>
  <c r="BB301" i="4"/>
  <c r="K301" i="4"/>
  <c r="I301" i="4"/>
  <c r="G301" i="4"/>
  <c r="BA301" i="4" s="1"/>
  <c r="BE300" i="4"/>
  <c r="BD300" i="4"/>
  <c r="BC300" i="4"/>
  <c r="BB300" i="4"/>
  <c r="K300" i="4"/>
  <c r="I300" i="4"/>
  <c r="G300" i="4"/>
  <c r="BA300" i="4" s="1"/>
  <c r="BE293" i="4"/>
  <c r="BD293" i="4"/>
  <c r="BC293" i="4"/>
  <c r="BB293" i="4"/>
  <c r="K293" i="4"/>
  <c r="I293" i="4"/>
  <c r="G293" i="4"/>
  <c r="BA293" i="4" s="1"/>
  <c r="BE287" i="4"/>
  <c r="BD287" i="4"/>
  <c r="BC287" i="4"/>
  <c r="BB287" i="4"/>
  <c r="K287" i="4"/>
  <c r="I287" i="4"/>
  <c r="G287" i="4"/>
  <c r="BA287" i="4" s="1"/>
  <c r="BE281" i="4"/>
  <c r="BD281" i="4"/>
  <c r="BC281" i="4"/>
  <c r="BB281" i="4"/>
  <c r="K281" i="4"/>
  <c r="I281" i="4"/>
  <c r="G281" i="4"/>
  <c r="BA281" i="4" s="1"/>
  <c r="BE275" i="4"/>
  <c r="BD275" i="4"/>
  <c r="BC275" i="4"/>
  <c r="BB275" i="4"/>
  <c r="K275" i="4"/>
  <c r="I275" i="4"/>
  <c r="G275" i="4"/>
  <c r="BA275" i="4" s="1"/>
  <c r="BE273" i="4"/>
  <c r="BD273" i="4"/>
  <c r="BC273" i="4"/>
  <c r="BB273" i="4"/>
  <c r="K273" i="4"/>
  <c r="I273" i="4"/>
  <c r="G273" i="4"/>
  <c r="BA273" i="4" s="1"/>
  <c r="BE271" i="4"/>
  <c r="BD271" i="4"/>
  <c r="BC271" i="4"/>
  <c r="BB271" i="4"/>
  <c r="K271" i="4"/>
  <c r="I271" i="4"/>
  <c r="G271" i="4"/>
  <c r="BA271" i="4" s="1"/>
  <c r="BE262" i="4"/>
  <c r="BD262" i="4"/>
  <c r="BC262" i="4"/>
  <c r="BB262" i="4"/>
  <c r="K262" i="4"/>
  <c r="I262" i="4"/>
  <c r="G262" i="4"/>
  <c r="BA262" i="4" s="1"/>
  <c r="BE258" i="4"/>
  <c r="BD258" i="4"/>
  <c r="BD327" i="4" s="1"/>
  <c r="H14" i="3" s="1"/>
  <c r="BC258" i="4"/>
  <c r="BB258" i="4"/>
  <c r="K258" i="4"/>
  <c r="I258" i="4"/>
  <c r="I327" i="4" s="1"/>
  <c r="G258" i="4"/>
  <c r="BA258" i="4" s="1"/>
  <c r="BE254" i="4"/>
  <c r="BD254" i="4"/>
  <c r="BC254" i="4"/>
  <c r="BB254" i="4"/>
  <c r="K254" i="4"/>
  <c r="I254" i="4"/>
  <c r="G254" i="4"/>
  <c r="BA254" i="4" s="1"/>
  <c r="BE249" i="4"/>
  <c r="BD249" i="4"/>
  <c r="BC249" i="4"/>
  <c r="BB249" i="4"/>
  <c r="K249" i="4"/>
  <c r="I249" i="4"/>
  <c r="G249" i="4"/>
  <c r="BA249" i="4" s="1"/>
  <c r="BE242" i="4"/>
  <c r="BD242" i="4"/>
  <c r="BC242" i="4"/>
  <c r="BB242" i="4"/>
  <c r="K242" i="4"/>
  <c r="I242" i="4"/>
  <c r="G242" i="4"/>
  <c r="BA242" i="4" s="1"/>
  <c r="BE238" i="4"/>
  <c r="BD238" i="4"/>
  <c r="BC238" i="4"/>
  <c r="BB238" i="4"/>
  <c r="K238" i="4"/>
  <c r="I238" i="4"/>
  <c r="G238" i="4"/>
  <c r="BA238" i="4" s="1"/>
  <c r="BE234" i="4"/>
  <c r="BE327" i="4" s="1"/>
  <c r="I14" i="3" s="1"/>
  <c r="BD234" i="4"/>
  <c r="BC234" i="4"/>
  <c r="BB234" i="4"/>
  <c r="BB327" i="4" s="1"/>
  <c r="F14" i="3" s="1"/>
  <c r="BA234" i="4"/>
  <c r="K234" i="4"/>
  <c r="K327" i="4" s="1"/>
  <c r="I234" i="4"/>
  <c r="G234" i="4"/>
  <c r="B14" i="3"/>
  <c r="A14" i="3"/>
  <c r="BC327" i="4"/>
  <c r="G14" i="3" s="1"/>
  <c r="G327" i="4"/>
  <c r="BE209" i="4"/>
  <c r="BD209" i="4"/>
  <c r="BC209" i="4"/>
  <c r="BB209" i="4"/>
  <c r="K209" i="4"/>
  <c r="I209" i="4"/>
  <c r="G209" i="4"/>
  <c r="BA209" i="4" s="1"/>
  <c r="BE206" i="4"/>
  <c r="BD206" i="4"/>
  <c r="BC206" i="4"/>
  <c r="BB206" i="4"/>
  <c r="BB232" i="4" s="1"/>
  <c r="F13" i="3" s="1"/>
  <c r="K206" i="4"/>
  <c r="I206" i="4"/>
  <c r="G206" i="4"/>
  <c r="BA206" i="4" s="1"/>
  <c r="BE204" i="4"/>
  <c r="BD204" i="4"/>
  <c r="BC204" i="4"/>
  <c r="BB204" i="4"/>
  <c r="K204" i="4"/>
  <c r="I204" i="4"/>
  <c r="I232" i="4" s="1"/>
  <c r="G204" i="4"/>
  <c r="BA204" i="4" s="1"/>
  <c r="B13" i="3"/>
  <c r="A13" i="3"/>
  <c r="BE232" i="4"/>
  <c r="I13" i="3" s="1"/>
  <c r="BE200" i="4"/>
  <c r="BD200" i="4"/>
  <c r="BC200" i="4"/>
  <c r="BB200" i="4"/>
  <c r="K200" i="4"/>
  <c r="I200" i="4"/>
  <c r="G200" i="4"/>
  <c r="BA200" i="4" s="1"/>
  <c r="BE198" i="4"/>
  <c r="BD198" i="4"/>
  <c r="BC198" i="4"/>
  <c r="BB198" i="4"/>
  <c r="K198" i="4"/>
  <c r="I198" i="4"/>
  <c r="G198" i="4"/>
  <c r="BA198" i="4" s="1"/>
  <c r="BE196" i="4"/>
  <c r="BD196" i="4"/>
  <c r="BC196" i="4"/>
  <c r="BB196" i="4"/>
  <c r="K196" i="4"/>
  <c r="I196" i="4"/>
  <c r="G196" i="4"/>
  <c r="BA196" i="4" s="1"/>
  <c r="BE194" i="4"/>
  <c r="BD194" i="4"/>
  <c r="BC194" i="4"/>
  <c r="BB194" i="4"/>
  <c r="K194" i="4"/>
  <c r="I194" i="4"/>
  <c r="G194" i="4"/>
  <c r="BA194" i="4" s="1"/>
  <c r="BE190" i="4"/>
  <c r="BD190" i="4"/>
  <c r="BC190" i="4"/>
  <c r="BB190" i="4"/>
  <c r="K190" i="4"/>
  <c r="I190" i="4"/>
  <c r="G190" i="4"/>
  <c r="BE188" i="4"/>
  <c r="BD188" i="4"/>
  <c r="BC188" i="4"/>
  <c r="BB188" i="4"/>
  <c r="BB202" i="4" s="1"/>
  <c r="F12" i="3" s="1"/>
  <c r="K188" i="4"/>
  <c r="I188" i="4"/>
  <c r="G188" i="4"/>
  <c r="BA188" i="4" s="1"/>
  <c r="BE186" i="4"/>
  <c r="BE202" i="4" s="1"/>
  <c r="I12" i="3" s="1"/>
  <c r="BD186" i="4"/>
  <c r="BD202" i="4" s="1"/>
  <c r="H12" i="3" s="1"/>
  <c r="BC186" i="4"/>
  <c r="BB186" i="4"/>
  <c r="K186" i="4"/>
  <c r="I186" i="4"/>
  <c r="G186" i="4"/>
  <c r="BA186" i="4" s="1"/>
  <c r="B12" i="3"/>
  <c r="A12" i="3"/>
  <c r="K202" i="4"/>
  <c r="BE178" i="4"/>
  <c r="BD178" i="4"/>
  <c r="BC178" i="4"/>
  <c r="BB178" i="4"/>
  <c r="K178" i="4"/>
  <c r="I178" i="4"/>
  <c r="G178" i="4"/>
  <c r="BA178" i="4" s="1"/>
  <c r="BE177" i="4"/>
  <c r="BD177" i="4"/>
  <c r="BC177" i="4"/>
  <c r="BB177" i="4"/>
  <c r="K177" i="4"/>
  <c r="I177" i="4"/>
  <c r="G177" i="4"/>
  <c r="BA177" i="4" s="1"/>
  <c r="BE173" i="4"/>
  <c r="BD173" i="4"/>
  <c r="BC173" i="4"/>
  <c r="BB173" i="4"/>
  <c r="K173" i="4"/>
  <c r="I173" i="4"/>
  <c r="G173" i="4"/>
  <c r="BA173" i="4" s="1"/>
  <c r="BE169" i="4"/>
  <c r="BD169" i="4"/>
  <c r="BC169" i="4"/>
  <c r="BB169" i="4"/>
  <c r="K169" i="4"/>
  <c r="I169" i="4"/>
  <c r="G169" i="4"/>
  <c r="BA169" i="4" s="1"/>
  <c r="BE165" i="4"/>
  <c r="BD165" i="4"/>
  <c r="BC165" i="4"/>
  <c r="BB165" i="4"/>
  <c r="K165" i="4"/>
  <c r="I165" i="4"/>
  <c r="G165" i="4"/>
  <c r="BA165" i="4" s="1"/>
  <c r="BE163" i="4"/>
  <c r="BD163" i="4"/>
  <c r="BC163" i="4"/>
  <c r="BB163" i="4"/>
  <c r="K163" i="4"/>
  <c r="I163" i="4"/>
  <c r="G163" i="4"/>
  <c r="BA163" i="4" s="1"/>
  <c r="BE161" i="4"/>
  <c r="BD161" i="4"/>
  <c r="BD184" i="4" s="1"/>
  <c r="H11" i="3" s="1"/>
  <c r="BC161" i="4"/>
  <c r="BB161" i="4"/>
  <c r="K161" i="4"/>
  <c r="K184" i="4" s="1"/>
  <c r="I161" i="4"/>
  <c r="G161" i="4"/>
  <c r="BA161" i="4" s="1"/>
  <c r="BE155" i="4"/>
  <c r="BD155" i="4"/>
  <c r="BC155" i="4"/>
  <c r="BB155" i="4"/>
  <c r="K155" i="4"/>
  <c r="I155" i="4"/>
  <c r="I184" i="4" s="1"/>
  <c r="G155" i="4"/>
  <c r="BA155" i="4" s="1"/>
  <c r="BE149" i="4"/>
  <c r="BD149" i="4"/>
  <c r="BC149" i="4"/>
  <c r="BB149" i="4"/>
  <c r="BB184" i="4" s="1"/>
  <c r="F11" i="3" s="1"/>
  <c r="K149" i="4"/>
  <c r="I149" i="4"/>
  <c r="G149" i="4"/>
  <c r="B11" i="3"/>
  <c r="A11" i="3"/>
  <c r="BC184" i="4"/>
  <c r="G11" i="3" s="1"/>
  <c r="BE145" i="4"/>
  <c r="BD145" i="4"/>
  <c r="BC145" i="4"/>
  <c r="BB145" i="4"/>
  <c r="BA145" i="4"/>
  <c r="K145" i="4"/>
  <c r="I145" i="4"/>
  <c r="G145" i="4"/>
  <c r="BE143" i="4"/>
  <c r="BD143" i="4"/>
  <c r="BC143" i="4"/>
  <c r="BB143" i="4"/>
  <c r="BA143" i="4"/>
  <c r="K143" i="4"/>
  <c r="I143" i="4"/>
  <c r="G143" i="4"/>
  <c r="BE141" i="4"/>
  <c r="BD141" i="4"/>
  <c r="BC141" i="4"/>
  <c r="BB141" i="4"/>
  <c r="BA141" i="4"/>
  <c r="K141" i="4"/>
  <c r="I141" i="4"/>
  <c r="G141" i="4"/>
  <c r="BE139" i="4"/>
  <c r="BD139" i="4"/>
  <c r="BC139" i="4"/>
  <c r="BB139" i="4"/>
  <c r="BA139" i="4"/>
  <c r="K139" i="4"/>
  <c r="I139" i="4"/>
  <c r="G139" i="4"/>
  <c r="BE137" i="4"/>
  <c r="BD137" i="4"/>
  <c r="BC137" i="4"/>
  <c r="BB137" i="4"/>
  <c r="BA137" i="4"/>
  <c r="K137" i="4"/>
  <c r="I137" i="4"/>
  <c r="G137" i="4"/>
  <c r="BE133" i="4"/>
  <c r="BD133" i="4"/>
  <c r="BC133" i="4"/>
  <c r="BB133" i="4"/>
  <c r="BA133" i="4"/>
  <c r="K133" i="4"/>
  <c r="I133" i="4"/>
  <c r="G133" i="4"/>
  <c r="BE129" i="4"/>
  <c r="BD129" i="4"/>
  <c r="BC129" i="4"/>
  <c r="BB129" i="4"/>
  <c r="K129" i="4"/>
  <c r="I129" i="4"/>
  <c r="G129" i="4"/>
  <c r="BA129" i="4" s="1"/>
  <c r="BE124" i="4"/>
  <c r="BD124" i="4"/>
  <c r="BC124" i="4"/>
  <c r="BB124" i="4"/>
  <c r="K124" i="4"/>
  <c r="I124" i="4"/>
  <c r="G124" i="4"/>
  <c r="BA124" i="4" s="1"/>
  <c r="BE120" i="4"/>
  <c r="BD120" i="4"/>
  <c r="BC120" i="4"/>
  <c r="BB120" i="4"/>
  <c r="K120" i="4"/>
  <c r="I120" i="4"/>
  <c r="G120" i="4"/>
  <c r="BA120" i="4" s="1"/>
  <c r="BE117" i="4"/>
  <c r="BD117" i="4"/>
  <c r="BC117" i="4"/>
  <c r="BB117" i="4"/>
  <c r="K117" i="4"/>
  <c r="I117" i="4"/>
  <c r="G117" i="4"/>
  <c r="BA117" i="4" s="1"/>
  <c r="BE114" i="4"/>
  <c r="BD114" i="4"/>
  <c r="BC114" i="4"/>
  <c r="BB114" i="4"/>
  <c r="K114" i="4"/>
  <c r="I114" i="4"/>
  <c r="G114" i="4"/>
  <c r="BA114" i="4" s="1"/>
  <c r="BE112" i="4"/>
  <c r="BD112" i="4"/>
  <c r="BC112" i="4"/>
  <c r="BB112" i="4"/>
  <c r="BA112" i="4"/>
  <c r="K112" i="4"/>
  <c r="I112" i="4"/>
  <c r="G112" i="4"/>
  <c r="BE110" i="4"/>
  <c r="BD110" i="4"/>
  <c r="BC110" i="4"/>
  <c r="BB110" i="4"/>
  <c r="BA110" i="4"/>
  <c r="K110" i="4"/>
  <c r="I110" i="4"/>
  <c r="G110" i="4"/>
  <c r="BE107" i="4"/>
  <c r="BD107" i="4"/>
  <c r="BC107" i="4"/>
  <c r="BB107" i="4"/>
  <c r="BA107" i="4"/>
  <c r="K107" i="4"/>
  <c r="I107" i="4"/>
  <c r="G107" i="4"/>
  <c r="BE105" i="4"/>
  <c r="BD105" i="4"/>
  <c r="BC105" i="4"/>
  <c r="BB105" i="4"/>
  <c r="K105" i="4"/>
  <c r="I105" i="4"/>
  <c r="G105" i="4"/>
  <c r="BA105" i="4" s="1"/>
  <c r="BE103" i="4"/>
  <c r="BD103" i="4"/>
  <c r="BC103" i="4"/>
  <c r="BB103" i="4"/>
  <c r="K103" i="4"/>
  <c r="I103" i="4"/>
  <c r="G103" i="4"/>
  <c r="BA103" i="4" s="1"/>
  <c r="BE101" i="4"/>
  <c r="BD101" i="4"/>
  <c r="BC101" i="4"/>
  <c r="BB101" i="4"/>
  <c r="K101" i="4"/>
  <c r="I101" i="4"/>
  <c r="I147" i="4" s="1"/>
  <c r="G101" i="4"/>
  <c r="BA101" i="4" s="1"/>
  <c r="BE99" i="4"/>
  <c r="BD99" i="4"/>
  <c r="BC99" i="4"/>
  <c r="BB99" i="4"/>
  <c r="K99" i="4"/>
  <c r="I99" i="4"/>
  <c r="G99" i="4"/>
  <c r="BA99" i="4" s="1"/>
  <c r="BE97" i="4"/>
  <c r="BD97" i="4"/>
  <c r="BC97" i="4"/>
  <c r="BB97" i="4"/>
  <c r="K97" i="4"/>
  <c r="I97" i="4"/>
  <c r="G97" i="4"/>
  <c r="BA97" i="4" s="1"/>
  <c r="BE95" i="4"/>
  <c r="BD95" i="4"/>
  <c r="BC95" i="4"/>
  <c r="BB95" i="4"/>
  <c r="K95" i="4"/>
  <c r="I95" i="4"/>
  <c r="G95" i="4"/>
  <c r="BA95" i="4" s="1"/>
  <c r="BE93" i="4"/>
  <c r="BD93" i="4"/>
  <c r="BC93" i="4"/>
  <c r="BB93" i="4"/>
  <c r="K93" i="4"/>
  <c r="I93" i="4"/>
  <c r="G93" i="4"/>
  <c r="BA93" i="4" s="1"/>
  <c r="BE91" i="4"/>
  <c r="BD91" i="4"/>
  <c r="BC91" i="4"/>
  <c r="BB91" i="4"/>
  <c r="K91" i="4"/>
  <c r="I91" i="4"/>
  <c r="G91" i="4"/>
  <c r="BA91" i="4" s="1"/>
  <c r="BE89" i="4"/>
  <c r="BD89" i="4"/>
  <c r="BC89" i="4"/>
  <c r="BB89" i="4"/>
  <c r="K89" i="4"/>
  <c r="I89" i="4"/>
  <c r="G89" i="4"/>
  <c r="BA89" i="4" s="1"/>
  <c r="BE80" i="4"/>
  <c r="BD80" i="4"/>
  <c r="BC80" i="4"/>
  <c r="BB80" i="4"/>
  <c r="K80" i="4"/>
  <c r="I80" i="4"/>
  <c r="G80" i="4"/>
  <c r="BA80" i="4" s="1"/>
  <c r="BE78" i="4"/>
  <c r="BD78" i="4"/>
  <c r="BC78" i="4"/>
  <c r="BC147" i="4" s="1"/>
  <c r="G10" i="3" s="1"/>
  <c r="BB78" i="4"/>
  <c r="BB147" i="4" s="1"/>
  <c r="F10" i="3" s="1"/>
  <c r="K78" i="4"/>
  <c r="I78" i="4"/>
  <c r="G78" i="4"/>
  <c r="BA78" i="4" s="1"/>
  <c r="B10" i="3"/>
  <c r="A10" i="3"/>
  <c r="G147" i="4"/>
  <c r="BE72" i="4"/>
  <c r="BD72" i="4"/>
  <c r="BC72" i="4"/>
  <c r="BB72" i="4"/>
  <c r="K72" i="4"/>
  <c r="I72" i="4"/>
  <c r="G72" i="4"/>
  <c r="BA72" i="4" s="1"/>
  <c r="BE64" i="4"/>
  <c r="BD64" i="4"/>
  <c r="BC64" i="4"/>
  <c r="BB64" i="4"/>
  <c r="K64" i="4"/>
  <c r="I64" i="4"/>
  <c r="G64" i="4"/>
  <c r="BA64" i="4" s="1"/>
  <c r="BE58" i="4"/>
  <c r="BD58" i="4"/>
  <c r="BC58" i="4"/>
  <c r="BB58" i="4"/>
  <c r="K58" i="4"/>
  <c r="I58" i="4"/>
  <c r="G58" i="4"/>
  <c r="BA58" i="4" s="1"/>
  <c r="BE54" i="4"/>
  <c r="BD54" i="4"/>
  <c r="BC54" i="4"/>
  <c r="BB54" i="4"/>
  <c r="K54" i="4"/>
  <c r="I54" i="4"/>
  <c r="G54" i="4"/>
  <c r="BA54" i="4" s="1"/>
  <c r="BE52" i="4"/>
  <c r="BD52" i="4"/>
  <c r="BC52" i="4"/>
  <c r="BB52" i="4"/>
  <c r="K52" i="4"/>
  <c r="I52" i="4"/>
  <c r="G52" i="4"/>
  <c r="BA52" i="4" s="1"/>
  <c r="BE50" i="4"/>
  <c r="BE76" i="4" s="1"/>
  <c r="I9" i="3" s="1"/>
  <c r="BD50" i="4"/>
  <c r="BC50" i="4"/>
  <c r="BB50" i="4"/>
  <c r="BB76" i="4" s="1"/>
  <c r="F9" i="3" s="1"/>
  <c r="K50" i="4"/>
  <c r="I50" i="4"/>
  <c r="G50" i="4"/>
  <c r="BA50" i="4" s="1"/>
  <c r="BE48" i="4"/>
  <c r="BD48" i="4"/>
  <c r="BC48" i="4"/>
  <c r="BB48" i="4"/>
  <c r="K48" i="4"/>
  <c r="I48" i="4"/>
  <c r="G48" i="4"/>
  <c r="BA48" i="4" s="1"/>
  <c r="BE44" i="4"/>
  <c r="BD44" i="4"/>
  <c r="BC44" i="4"/>
  <c r="BB44" i="4"/>
  <c r="K44" i="4"/>
  <c r="I44" i="4"/>
  <c r="G44" i="4"/>
  <c r="BA44" i="4" s="1"/>
  <c r="B9" i="3"/>
  <c r="A9" i="3"/>
  <c r="BC76" i="4"/>
  <c r="G9" i="3" s="1"/>
  <c r="BE41" i="4"/>
  <c r="BE42" i="4" s="1"/>
  <c r="I8" i="3" s="1"/>
  <c r="BD41" i="4"/>
  <c r="BC41" i="4"/>
  <c r="BC42" i="4" s="1"/>
  <c r="G8" i="3" s="1"/>
  <c r="BB41" i="4"/>
  <c r="K41" i="4"/>
  <c r="K42" i="4" s="1"/>
  <c r="I41" i="4"/>
  <c r="I42" i="4" s="1"/>
  <c r="G41" i="4"/>
  <c r="BA41" i="4" s="1"/>
  <c r="BA42" i="4" s="1"/>
  <c r="E8" i="3" s="1"/>
  <c r="B8" i="3"/>
  <c r="A8" i="3"/>
  <c r="BD42" i="4"/>
  <c r="H8" i="3" s="1"/>
  <c r="BB42" i="4"/>
  <c r="F8" i="3" s="1"/>
  <c r="G42" i="4"/>
  <c r="BE37" i="4"/>
  <c r="BD37" i="4"/>
  <c r="BC37" i="4"/>
  <c r="BB37" i="4"/>
  <c r="K37" i="4"/>
  <c r="K39" i="4" s="1"/>
  <c r="I37" i="4"/>
  <c r="G37" i="4"/>
  <c r="BA37" i="4" s="1"/>
  <c r="BE35" i="4"/>
  <c r="BD35" i="4"/>
  <c r="BD39" i="4" s="1"/>
  <c r="H7" i="3" s="1"/>
  <c r="BC35" i="4"/>
  <c r="BB35" i="4"/>
  <c r="K35" i="4"/>
  <c r="I35" i="4"/>
  <c r="G35" i="4"/>
  <c r="BA35" i="4" s="1"/>
  <c r="BE33" i="4"/>
  <c r="BD33" i="4"/>
  <c r="BC33" i="4"/>
  <c r="BB33" i="4"/>
  <c r="K33" i="4"/>
  <c r="I33" i="4"/>
  <c r="G33" i="4"/>
  <c r="BA33" i="4" s="1"/>
  <c r="BE31" i="4"/>
  <c r="BD31" i="4"/>
  <c r="BC31" i="4"/>
  <c r="BB31" i="4"/>
  <c r="K31" i="4"/>
  <c r="I31" i="4"/>
  <c r="G31" i="4"/>
  <c r="BA31" i="4" s="1"/>
  <c r="BE29" i="4"/>
  <c r="BD29" i="4"/>
  <c r="BC29" i="4"/>
  <c r="BB29" i="4"/>
  <c r="K29" i="4"/>
  <c r="I29" i="4"/>
  <c r="G29" i="4"/>
  <c r="BA29" i="4" s="1"/>
  <c r="BE19" i="4"/>
  <c r="BD19" i="4"/>
  <c r="BC19" i="4"/>
  <c r="BB19" i="4"/>
  <c r="K19" i="4"/>
  <c r="I19" i="4"/>
  <c r="G19" i="4"/>
  <c r="BA19" i="4" s="1"/>
  <c r="BE17" i="4"/>
  <c r="BD17" i="4"/>
  <c r="BC17" i="4"/>
  <c r="BB17" i="4"/>
  <c r="K17" i="4"/>
  <c r="I17" i="4"/>
  <c r="G17" i="4"/>
  <c r="BA17" i="4" s="1"/>
  <c r="BE15" i="4"/>
  <c r="BD15" i="4"/>
  <c r="BC15" i="4"/>
  <c r="BB15" i="4"/>
  <c r="K15" i="4"/>
  <c r="I15" i="4"/>
  <c r="G15" i="4"/>
  <c r="BA15" i="4" s="1"/>
  <c r="BE13" i="4"/>
  <c r="BD13" i="4"/>
  <c r="BC13" i="4"/>
  <c r="BB13" i="4"/>
  <c r="K13" i="4"/>
  <c r="I13" i="4"/>
  <c r="G13" i="4"/>
  <c r="BA13" i="4" s="1"/>
  <c r="BE10" i="4"/>
  <c r="BD10" i="4"/>
  <c r="BC10" i="4"/>
  <c r="BB10" i="4"/>
  <c r="K10" i="4"/>
  <c r="I10" i="4"/>
  <c r="G10" i="4"/>
  <c r="BA10" i="4" s="1"/>
  <c r="BE8" i="4"/>
  <c r="BD8" i="4"/>
  <c r="BC8" i="4"/>
  <c r="BB8" i="4"/>
  <c r="BB39" i="4" s="1"/>
  <c r="F7" i="3" s="1"/>
  <c r="K8" i="4"/>
  <c r="I8" i="4"/>
  <c r="I39" i="4" s="1"/>
  <c r="G8" i="4"/>
  <c r="G39" i="4" s="1"/>
  <c r="B7" i="3"/>
  <c r="A7" i="3"/>
  <c r="BC39" i="4"/>
  <c r="G7" i="3" s="1"/>
  <c r="E4" i="4"/>
  <c r="F3" i="4"/>
  <c r="C33" i="2"/>
  <c r="F33" i="2" s="1"/>
  <c r="C31" i="2"/>
  <c r="G7" i="2"/>
  <c r="H108" i="1"/>
  <c r="J90" i="1"/>
  <c r="I90" i="1"/>
  <c r="H90" i="1"/>
  <c r="G90" i="1"/>
  <c r="F90" i="1"/>
  <c r="H41" i="1"/>
  <c r="G41" i="1"/>
  <c r="I40" i="1"/>
  <c r="F40" i="1" s="1"/>
  <c r="I39" i="1"/>
  <c r="H38" i="1"/>
  <c r="G38" i="1"/>
  <c r="H32" i="1"/>
  <c r="I21" i="1" s="1"/>
  <c r="I22" i="1" s="1"/>
  <c r="G32" i="1"/>
  <c r="I31" i="1"/>
  <c r="F31" i="1" s="1"/>
  <c r="I30" i="1"/>
  <c r="F30" i="1" s="1"/>
  <c r="H29" i="1"/>
  <c r="G29" i="1"/>
  <c r="D22" i="1"/>
  <c r="D20" i="1"/>
  <c r="I19" i="1"/>
  <c r="I2" i="1"/>
  <c r="G76" i="4" l="1"/>
  <c r="K147" i="4"/>
  <c r="BD147" i="4"/>
  <c r="H10" i="3" s="1"/>
  <c r="K418" i="4"/>
  <c r="BB432" i="4"/>
  <c r="F19" i="3" s="1"/>
  <c r="G551" i="4"/>
  <c r="G633" i="4"/>
  <c r="K777" i="4"/>
  <c r="BE777" i="4"/>
  <c r="I34" i="3" s="1"/>
  <c r="G984" i="4"/>
  <c r="I984" i="4"/>
  <c r="BD984" i="4"/>
  <c r="H39" i="3" s="1"/>
  <c r="K984" i="4"/>
  <c r="BE984" i="4"/>
  <c r="I39" i="3" s="1"/>
  <c r="BA984" i="4"/>
  <c r="E39" i="3" s="1"/>
  <c r="I1021" i="4"/>
  <c r="BD1021" i="4"/>
  <c r="H43" i="3" s="1"/>
  <c r="BA1021" i="4"/>
  <c r="E43" i="3" s="1"/>
  <c r="G1024" i="4"/>
  <c r="BE187" i="7"/>
  <c r="I17" i="6" s="1"/>
  <c r="BA187" i="7"/>
  <c r="E17" i="6" s="1"/>
  <c r="BD187" i="7"/>
  <c r="H17" i="6" s="1"/>
  <c r="I20" i="1"/>
  <c r="BA8" i="4"/>
  <c r="BE39" i="4"/>
  <c r="I7" i="3" s="1"/>
  <c r="BE147" i="4"/>
  <c r="I10" i="3" s="1"/>
  <c r="BE184" i="4"/>
  <c r="I11" i="3" s="1"/>
  <c r="BA232" i="4"/>
  <c r="E13" i="3" s="1"/>
  <c r="BC232" i="4"/>
  <c r="G13" i="3" s="1"/>
  <c r="G401" i="4"/>
  <c r="BE418" i="4"/>
  <c r="I18" i="3" s="1"/>
  <c r="G432" i="4"/>
  <c r="BC451" i="4"/>
  <c r="G20" i="3" s="1"/>
  <c r="BA478" i="4"/>
  <c r="BD519" i="4"/>
  <c r="H23" i="3" s="1"/>
  <c r="BB551" i="4"/>
  <c r="F26" i="3" s="1"/>
  <c r="BA735" i="4"/>
  <c r="E33" i="3" s="1"/>
  <c r="BE735" i="4"/>
  <c r="I33" i="3" s="1"/>
  <c r="G777" i="4"/>
  <c r="BA935" i="4"/>
  <c r="E37" i="3" s="1"/>
  <c r="BE935" i="4"/>
  <c r="I37" i="3" s="1"/>
  <c r="BD996" i="4"/>
  <c r="H40" i="3" s="1"/>
  <c r="K996" i="4"/>
  <c r="BE996" i="4"/>
  <c r="I40" i="3" s="1"/>
  <c r="G1009" i="4"/>
  <c r="BD79" i="7"/>
  <c r="H8" i="6" s="1"/>
  <c r="K79" i="7"/>
  <c r="G149" i="7"/>
  <c r="K149" i="7"/>
  <c r="BE149" i="7"/>
  <c r="I15" i="6" s="1"/>
  <c r="BA173" i="7"/>
  <c r="E16" i="6" s="1"/>
  <c r="K173" i="7"/>
  <c r="K110" i="7"/>
  <c r="BE110" i="7"/>
  <c r="I9" i="6" s="1"/>
  <c r="I76" i="4"/>
  <c r="BD76" i="4"/>
  <c r="H9" i="3" s="1"/>
  <c r="G184" i="4"/>
  <c r="K458" i="4"/>
  <c r="BE458" i="4"/>
  <c r="I21" i="3" s="1"/>
  <c r="BE506" i="4"/>
  <c r="I22" i="3" s="1"/>
  <c r="BB519" i="4"/>
  <c r="F23" i="3" s="1"/>
  <c r="G575" i="4"/>
  <c r="G655" i="4"/>
  <c r="K655" i="4"/>
  <c r="BE655" i="4"/>
  <c r="I30" i="3" s="1"/>
  <c r="BB726" i="4"/>
  <c r="F32" i="3" s="1"/>
  <c r="BC726" i="4"/>
  <c r="G32" i="3" s="1"/>
  <c r="G735" i="4"/>
  <c r="I784" i="4"/>
  <c r="BD784" i="4"/>
  <c r="H35" i="3" s="1"/>
  <c r="BA784" i="4"/>
  <c r="E35" i="3" s="1"/>
  <c r="G899" i="4"/>
  <c r="I899" i="4"/>
  <c r="G935" i="4"/>
  <c r="I963" i="4"/>
  <c r="BD963" i="4"/>
  <c r="H38" i="3" s="1"/>
  <c r="K963" i="4"/>
  <c r="G1021" i="4"/>
  <c r="BB1034" i="4"/>
  <c r="F46" i="3" s="1"/>
  <c r="BA1034" i="4"/>
  <c r="E46" i="3" s="1"/>
  <c r="BA39" i="4"/>
  <c r="E7" i="3" s="1"/>
  <c r="BC405" i="4"/>
  <c r="G17" i="3" s="1"/>
  <c r="BA506" i="4"/>
  <c r="E22" i="3" s="1"/>
  <c r="G1034" i="4"/>
  <c r="BB151" i="7"/>
  <c r="G191" i="7"/>
  <c r="BA147" i="4"/>
  <c r="E10" i="3" s="1"/>
  <c r="BB451" i="4"/>
  <c r="F20" i="3" s="1"/>
  <c r="K551" i="4"/>
  <c r="G110" i="7"/>
  <c r="I110" i="7"/>
  <c r="G142" i="7"/>
  <c r="BA149" i="7"/>
  <c r="E15" i="6" s="1"/>
  <c r="BB187" i="7"/>
  <c r="F17" i="6" s="1"/>
  <c r="BC187" i="7"/>
  <c r="G17" i="6" s="1"/>
  <c r="BA327" i="4"/>
  <c r="E14" i="3" s="1"/>
  <c r="I458" i="4"/>
  <c r="BD777" i="4"/>
  <c r="H34" i="3" s="1"/>
  <c r="BE784" i="4"/>
  <c r="I35" i="3" s="1"/>
  <c r="BB935" i="4"/>
  <c r="F37" i="3" s="1"/>
  <c r="BC935" i="4"/>
  <c r="G37" i="3" s="1"/>
  <c r="I935" i="4"/>
  <c r="G996" i="4"/>
  <c r="BC996" i="4"/>
  <c r="G40" i="3" s="1"/>
  <c r="K1009" i="4"/>
  <c r="G1013" i="4"/>
  <c r="BE1021" i="4"/>
  <c r="I43" i="3" s="1"/>
  <c r="BB79" i="7"/>
  <c r="F8" i="6" s="1"/>
  <c r="G187" i="7"/>
  <c r="I187" i="7"/>
  <c r="G232" i="4"/>
  <c r="BA401" i="4"/>
  <c r="E16" i="3" s="1"/>
  <c r="BA418" i="4"/>
  <c r="E18" i="3" s="1"/>
  <c r="BA420" i="4"/>
  <c r="BA432" i="4" s="1"/>
  <c r="E19" i="3" s="1"/>
  <c r="G523" i="4"/>
  <c r="G526" i="4"/>
  <c r="G726" i="4"/>
  <c r="BB735" i="4"/>
  <c r="F33" i="3" s="1"/>
  <c r="BC735" i="4"/>
  <c r="G33" i="3" s="1"/>
  <c r="I735" i="4"/>
  <c r="G963" i="4"/>
  <c r="I996" i="4"/>
  <c r="BB1009" i="4"/>
  <c r="F41" i="3" s="1"/>
  <c r="BC1009" i="4"/>
  <c r="G41" i="3" s="1"/>
  <c r="BA59" i="7"/>
  <c r="E7" i="6" s="1"/>
  <c r="H33" i="6"/>
  <c r="G23" i="5" s="1"/>
  <c r="G22" i="5" s="1"/>
  <c r="H60" i="3"/>
  <c r="G23" i="2" s="1"/>
  <c r="I23" i="1"/>
  <c r="H20" i="6"/>
  <c r="C17" i="5" s="1"/>
  <c r="I20" i="6"/>
  <c r="C21" i="5" s="1"/>
  <c r="BA79" i="7"/>
  <c r="E8" i="6" s="1"/>
  <c r="G20" i="6"/>
  <c r="C18" i="5" s="1"/>
  <c r="BA110" i="7"/>
  <c r="E9" i="6" s="1"/>
  <c r="BB173" i="7"/>
  <c r="F16" i="6" s="1"/>
  <c r="BB149" i="7"/>
  <c r="F15" i="6" s="1"/>
  <c r="G79" i="7"/>
  <c r="G135" i="7"/>
  <c r="E53" i="1"/>
  <c r="E66" i="1"/>
  <c r="E49" i="1"/>
  <c r="E84" i="1"/>
  <c r="E89" i="1"/>
  <c r="E78" i="1"/>
  <c r="E67" i="1"/>
  <c r="E83" i="1"/>
  <c r="E72" i="1"/>
  <c r="E55" i="1"/>
  <c r="E62" i="1"/>
  <c r="E76" i="1"/>
  <c r="G22" i="2"/>
  <c r="F32" i="1"/>
  <c r="G519" i="4"/>
  <c r="BA508" i="4"/>
  <c r="BA519" i="4" s="1"/>
  <c r="E23" i="3" s="1"/>
  <c r="I41" i="1"/>
  <c r="E77" i="1"/>
  <c r="E60" i="1"/>
  <c r="E71" i="1"/>
  <c r="I202" i="4"/>
  <c r="BB577" i="4"/>
  <c r="BB633" i="4" s="1"/>
  <c r="F28" i="3" s="1"/>
  <c r="BB899" i="4"/>
  <c r="F36" i="3" s="1"/>
  <c r="G381" i="4"/>
  <c r="BA329" i="4"/>
  <c r="BA381" i="4" s="1"/>
  <c r="E15" i="3" s="1"/>
  <c r="E90" i="1"/>
  <c r="E88" i="1"/>
  <c r="E73" i="1"/>
  <c r="E69" i="1"/>
  <c r="E65" i="1"/>
  <c r="E61" i="1"/>
  <c r="E85" i="1"/>
  <c r="E81" i="1"/>
  <c r="E58" i="1"/>
  <c r="E54" i="1"/>
  <c r="E50" i="1"/>
  <c r="E80" i="1"/>
  <c r="E75" i="1"/>
  <c r="E70" i="1"/>
  <c r="E64" i="1"/>
  <c r="E59" i="1"/>
  <c r="E82" i="1"/>
  <c r="E57" i="1"/>
  <c r="E52" i="1"/>
  <c r="E87" i="1"/>
  <c r="E74" i="1"/>
  <c r="E68" i="1"/>
  <c r="E63" i="1"/>
  <c r="E86" i="1"/>
  <c r="E79" i="1"/>
  <c r="E56" i="1"/>
  <c r="E51" i="1"/>
  <c r="BA190" i="4"/>
  <c r="BA202" i="4" s="1"/>
  <c r="E12" i="3" s="1"/>
  <c r="G202" i="4"/>
  <c r="BA434" i="4"/>
  <c r="BA451" i="4" s="1"/>
  <c r="E20" i="3" s="1"/>
  <c r="G451" i="4"/>
  <c r="I32" i="1"/>
  <c r="F39" i="1"/>
  <c r="F41" i="1" s="1"/>
  <c r="I633" i="4"/>
  <c r="BC633" i="4"/>
  <c r="G28" i="3" s="1"/>
  <c r="BB1015" i="4"/>
  <c r="BB1021" i="4" s="1"/>
  <c r="F43" i="3" s="1"/>
  <c r="BB657" i="4"/>
  <c r="BB659" i="4" s="1"/>
  <c r="F31" i="3" s="1"/>
  <c r="BA149" i="4"/>
  <c r="BA184" i="4" s="1"/>
  <c r="E11" i="3" s="1"/>
  <c r="I451" i="4"/>
  <c r="BD551" i="4"/>
  <c r="H26" i="3" s="1"/>
  <c r="I726" i="4"/>
  <c r="BA777" i="4"/>
  <c r="E34" i="3" s="1"/>
  <c r="BC899" i="4"/>
  <c r="G36" i="3" s="1"/>
  <c r="BB963" i="4"/>
  <c r="F38" i="3" s="1"/>
  <c r="K76" i="4"/>
  <c r="BB381" i="4"/>
  <c r="F15" i="3" s="1"/>
  <c r="BB779" i="4"/>
  <c r="BB784" i="4" s="1"/>
  <c r="F35" i="3" s="1"/>
  <c r="BB986" i="4"/>
  <c r="BB996" i="4" s="1"/>
  <c r="F40" i="3" s="1"/>
  <c r="BD232" i="4"/>
  <c r="H13" i="3" s="1"/>
  <c r="BC401" i="4"/>
  <c r="G16" i="3" s="1"/>
  <c r="BA405" i="4"/>
  <c r="E17" i="3" s="1"/>
  <c r="BD458" i="4"/>
  <c r="H21" i="3" s="1"/>
  <c r="BE551" i="4"/>
  <c r="I26" i="3" s="1"/>
  <c r="BB553" i="4"/>
  <c r="BB575" i="4" s="1"/>
  <c r="F27" i="3" s="1"/>
  <c r="BA655" i="4"/>
  <c r="E30" i="3" s="1"/>
  <c r="BD735" i="4"/>
  <c r="H33" i="3" s="1"/>
  <c r="BB777" i="4"/>
  <c r="F34" i="3" s="1"/>
  <c r="BD935" i="4"/>
  <c r="H37" i="3" s="1"/>
  <c r="BE963" i="4"/>
  <c r="I38" i="3" s="1"/>
  <c r="BB965" i="4"/>
  <c r="BB984" i="4" s="1"/>
  <c r="F39" i="3" s="1"/>
  <c r="BA76" i="4"/>
  <c r="E9" i="3" s="1"/>
  <c r="BC202" i="4"/>
  <c r="G12" i="3" s="1"/>
  <c r="K232" i="4"/>
  <c r="I401" i="4"/>
  <c r="BA551" i="4"/>
  <c r="E26" i="3" s="1"/>
  <c r="BB655" i="4"/>
  <c r="F30" i="3" s="1"/>
  <c r="K735" i="4"/>
  <c r="K935" i="4"/>
  <c r="BA963" i="4"/>
  <c r="E38" i="3" s="1"/>
  <c r="E20" i="6" l="1"/>
  <c r="C15" i="5" s="1"/>
  <c r="F20" i="6"/>
  <c r="C16" i="5" s="1"/>
  <c r="F47" i="3"/>
  <c r="C16" i="2" s="1"/>
  <c r="I47" i="3"/>
  <c r="C21" i="2" s="1"/>
  <c r="H47" i="3"/>
  <c r="C17" i="2" s="1"/>
  <c r="E47" i="3"/>
  <c r="C15" i="2" s="1"/>
  <c r="G47" i="3"/>
  <c r="C18" i="2" s="1"/>
  <c r="J39" i="1"/>
  <c r="J31" i="1"/>
  <c r="J32" i="1"/>
  <c r="J30" i="1"/>
  <c r="J41" i="1"/>
  <c r="J40" i="1"/>
  <c r="C19" i="5" l="1"/>
  <c r="C22" i="5" s="1"/>
  <c r="C23" i="5" s="1"/>
  <c r="F30" i="5" s="1"/>
  <c r="F31" i="5" s="1"/>
  <c r="F34" i="5" s="1"/>
  <c r="C19" i="2"/>
  <c r="C22" i="2" s="1"/>
  <c r="C23" i="2" s="1"/>
  <c r="F30" i="2" s="1"/>
  <c r="F31" i="2" s="1"/>
  <c r="F34" i="2" s="1"/>
</calcChain>
</file>

<file path=xl/sharedStrings.xml><?xml version="1.0" encoding="utf-8"?>
<sst xmlns="http://schemas.openxmlformats.org/spreadsheetml/2006/main" count="3300" uniqueCount="1677">
  <si>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</si>
  <si>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</si>
  <si>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</si>
  <si>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</si>
  <si>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</si>
  <si>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</si>
  <si>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</si>
  <si>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</si>
  <si>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</si>
  <si>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</si>
  <si>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</si>
  <si>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</si>
  <si>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</si>
  <si>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</si>
  <si>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</si>
  <si>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</si>
  <si>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</si>
  <si>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</si>
  <si>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</si>
  <si>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</si>
  <si>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</si>
  <si>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</si>
  <si>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</si>
  <si>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</si>
  <si>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</si>
  <si>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</si>
  <si>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</si>
  <si>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</si>
  <si>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</si>
  <si>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</si>
  <si>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</si>
  <si>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</si>
  <si>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</si>
  <si>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</si>
  <si>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</si>
  <si>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</si>
  <si>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</si>
  <si>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</si>
  <si>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</si>
  <si>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</si>
  <si>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</si>
  <si>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</si>
  <si>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</si>
  <si>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</si>
  <si>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</si>
  <si>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</si>
  <si>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</si>
  <si>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</si>
  <si>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</si>
  <si>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</si>
  <si>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</si>
  <si>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</si>
  <si>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</si>
  <si>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</si>
  <si>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</si>
  <si>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</si>
  <si>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</si>
  <si>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</si>
  <si>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</si>
  <si>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</si>
  <si>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</si>
  <si>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</si>
  <si>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</si>
  <si>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</si>
  <si>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</si>
  <si>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</si>
  <si>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</si>
  <si>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</si>
  <si>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</si>
  <si>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</si>
  <si>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</si>
  <si>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</si>
  <si>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</si>
  <si>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</si>
  <si>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</si>
  <si>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</si>
  <si>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</si>
  <si>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</si>
  <si>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</si>
  <si>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</si>
  <si>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</si>
  <si>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</si>
  <si>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</si>
  <si>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</si>
  <si>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</si>
  <si>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</si>
  <si>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</si>
  <si>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</si>
  <si>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</si>
  <si>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</si>
  <si>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</si>
  <si>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</si>
  <si>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</si>
  <si>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</si>
  <si>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</si>
  <si>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</si>
  <si>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</si>
  <si>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</si>
  <si>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</si>
  <si>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</si>
  <si>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</si>
  <si>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</si>
  <si>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</si>
  <si>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</si>
  <si>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Se2015-007</t>
  </si>
  <si>
    <t>Stavební úpravy v č.p.42 Havraň - na Mateřinku</t>
  </si>
  <si>
    <t>Se2015-007 Stavební úpravy v č.p.42 Havraň - na Mateřinku</t>
  </si>
  <si>
    <t>SO01</t>
  </si>
  <si>
    <t>Stavební úpravy</t>
  </si>
  <si>
    <t>SO01 Stavební úpravy</t>
  </si>
  <si>
    <t>801.31</t>
  </si>
  <si>
    <t>m3</t>
  </si>
  <si>
    <t>1 Zemní práce</t>
  </si>
  <si>
    <t>113106121R00</t>
  </si>
  <si>
    <t xml:space="preserve">Rozebrání dlažeb z betonových dlaždic na sucho </t>
  </si>
  <si>
    <t>m2</t>
  </si>
  <si>
    <t>126</t>
  </si>
  <si>
    <t>113107123R00</t>
  </si>
  <si>
    <t xml:space="preserve">Odstranění podkladu pl. 200 m2,kam.drcené tl.30 cm </t>
  </si>
  <si>
    <t>zpevněná plocha:126</t>
  </si>
  <si>
    <t>pod asfaltem:(5,2+4,5)*0,5</t>
  </si>
  <si>
    <t>113107510R00</t>
  </si>
  <si>
    <t xml:space="preserve">Odstranění podkladu pl. 50 m2,kam.drcené tl.10 cm </t>
  </si>
  <si>
    <t>okap chodník:33,3*0,6</t>
  </si>
  <si>
    <t>113108310R00</t>
  </si>
  <si>
    <t xml:space="preserve">Odstranění podkladu pl.do 50 m2, živice tl. 10 cm </t>
  </si>
  <si>
    <t>(5,2+4,5)*0,5</t>
  </si>
  <si>
    <t>113109315R00</t>
  </si>
  <si>
    <t xml:space="preserve">Odstranění podkladu pl.50 m2, bet.prostý tl.15 cm </t>
  </si>
  <si>
    <t>132201111R00</t>
  </si>
  <si>
    <t xml:space="preserve">Hloubení rýh š.do 60 cm v hor.3 do 100 m3, STROJNĚ </t>
  </si>
  <si>
    <t>32,92*0,6*0,5+4,54*0,6*0,5*4+0,885*0,6*0,5*4</t>
  </si>
  <si>
    <t>32,92*0,6*0,5+2,75*0,6*0,5*2+26,345*0,6*0,5</t>
  </si>
  <si>
    <t>6,05*0,6*0,5+5,845*0,6*0,5+2,7*0,6*0,5</t>
  </si>
  <si>
    <t>0,45*0,6*0,5+3*0,6*0,5+2,796*0,6*0,5*2</t>
  </si>
  <si>
    <t>26,55*0,6*0,5+1*0,6*2+1*0,6*1,2+1*0,6*1</t>
  </si>
  <si>
    <t>0,5*0,6*0,5+0,8*0,6*1+0,8*0,6*1,5+0,8*0,6*2</t>
  </si>
  <si>
    <t>3,49*0,5*0,735</t>
  </si>
  <si>
    <t>(4,2+3,5+13,65+2,5+1,3+8,6+0,8+3,4+11,65+10,3)*0,3*0,3</t>
  </si>
  <si>
    <t>(3,7+0,5+12,1+3,15)*0,3*0,3</t>
  </si>
  <si>
    <t>132201119R00</t>
  </si>
  <si>
    <t xml:space="preserve">Příplatek za lepivost - hloubení rýh 60 cm v hor.3 </t>
  </si>
  <si>
    <t>64,1257*0,3</t>
  </si>
  <si>
    <t>162701105R00</t>
  </si>
  <si>
    <t xml:space="preserve">Vodorovné přemístění výkopku z hor.1-4 do 10000 m </t>
  </si>
  <si>
    <t>64,1257</t>
  </si>
  <si>
    <t>162701109R00</t>
  </si>
  <si>
    <t>Příplatek k vod. přemístění hor.1-4 za další 1 km celkem 15 km</t>
  </si>
  <si>
    <t>64,1257*5</t>
  </si>
  <si>
    <t>171201201R00</t>
  </si>
  <si>
    <t xml:space="preserve">Uložení sypaniny na skládku </t>
  </si>
  <si>
    <t>199000002R00</t>
  </si>
  <si>
    <t xml:space="preserve">Poplatek za skládku horniny 1- 4 </t>
  </si>
  <si>
    <t>18</t>
  </si>
  <si>
    <t>Povrchové úpravy terénu</t>
  </si>
  <si>
    <t>18 Povrchové úpravy terénu</t>
  </si>
  <si>
    <t>180401111R00</t>
  </si>
  <si>
    <t xml:space="preserve">Sadové úpravy - samostatně </t>
  </si>
  <si>
    <t>kpl</t>
  </si>
  <si>
    <t>2</t>
  </si>
  <si>
    <t>Základy a zvláštní zakládání</t>
  </si>
  <si>
    <t>2 Základy a zvláštní zakládání</t>
  </si>
  <si>
    <t>271571111R00</t>
  </si>
  <si>
    <t xml:space="preserve">Polštář základu ze štěrkopísku tříděného </t>
  </si>
  <si>
    <t>(32,92+4,54*4+0,885*4+32,92+2,75*2+26,345)*0,6*0,1</t>
  </si>
  <si>
    <t>(6,05+5,845+2,7+0,45+3+2,796+26,55+3+0,5+2,4)*0,6*0,1</t>
  </si>
  <si>
    <t>3,49*0,5*0,1</t>
  </si>
  <si>
    <t>273321321R00</t>
  </si>
  <si>
    <t>Železobeton základových desek C 20/25 XF1 odolnost proti střídavému působení mrazu</t>
  </si>
  <si>
    <t>(9,7*32,8+6,2*29,45+3,55*3,55)*0,175</t>
  </si>
  <si>
    <t>273351215R00</t>
  </si>
  <si>
    <t xml:space="preserve">Bednění stěn základových desek - zřízení </t>
  </si>
  <si>
    <t>(29,45+32,8+15,9+3,55)*0,175</t>
  </si>
  <si>
    <t>273351216R00</t>
  </si>
  <si>
    <t xml:space="preserve">Bednění stěn základových desek - odstranění </t>
  </si>
  <si>
    <t>273362021R00</t>
  </si>
  <si>
    <t xml:space="preserve">Výztuž základových desek ze svařovaných sití KARI </t>
  </si>
  <si>
    <t>t</t>
  </si>
  <si>
    <t>513,35x2 = 1027 m2:3,111</t>
  </si>
  <si>
    <t>při obou površích:</t>
  </si>
  <si>
    <t>6/150:</t>
  </si>
  <si>
    <t>274272150RT2</t>
  </si>
  <si>
    <t>Zdivo základové z bednicích tvárnic, tl. 40 cm výplň tvárnic betonem C 12/15</t>
  </si>
  <si>
    <t>32,82*0,75+4,64*0,75*4+0,985*1*4</t>
  </si>
  <si>
    <t>32,8*1+2,95*1*2+26,445*1+6,15*1</t>
  </si>
  <si>
    <t>5,945*1+2,8*1+0,55*1+3,1*1,23</t>
  </si>
  <si>
    <t>2,896*1,23*2+26,45*1,23+1*1,23*3</t>
  </si>
  <si>
    <t>0,5*1,23+0,8*1,23*3</t>
  </si>
  <si>
    <t>274313511R00</t>
  </si>
  <si>
    <t>Beton základových pasů prostý C 12/15 XF1 odolnost proti střídavému působení mrazu</t>
  </si>
  <si>
    <t>32,92*0,6*0,4+4,54*0,6*0,4*4+0,885*0,6*0,4*4</t>
  </si>
  <si>
    <t>32,92*0,6*0,4+2,75*0,6*0,4*2+26,345*0,6*0,4</t>
  </si>
  <si>
    <t>6,05*0,6*0,4+5,845*0,6*0,4+2,7*0,6*0,4</t>
  </si>
  <si>
    <t>0,45*0,6*0,4+3*0,6*0,4+2,796*0,6*0,4*2</t>
  </si>
  <si>
    <t>26,55*0,6*0,4+1*0,6*1,9+1*0,6*1,4+1*0,6*0,9</t>
  </si>
  <si>
    <t>0,5*0,6*0,4+0,8*0,6*0,9+0,8*0,6*1,4+0,8*0,6*1,9</t>
  </si>
  <si>
    <t>3,49*0,5*0,635</t>
  </si>
  <si>
    <t>274361821R00</t>
  </si>
  <si>
    <t xml:space="preserve">Výztuž základových pasů z betonářské oceli 10 505 </t>
  </si>
  <si>
    <t>2093 m d12 :1,858</t>
  </si>
  <si>
    <t>v každé ložné spáře 2 pruty:</t>
  </si>
  <si>
    <t>4 pruty do m svisle:</t>
  </si>
  <si>
    <t>3</t>
  </si>
  <si>
    <t>Svislé a kompletní konstrukce</t>
  </si>
  <si>
    <t>3 Svislé a kompletní konstrukce</t>
  </si>
  <si>
    <t>311112315RT2</t>
  </si>
  <si>
    <t>Stěna z tvárnic ztraceného bednění tl. 15 cm zalití tvárnic betonem C 16/20</t>
  </si>
  <si>
    <t>šachta:(1,2+0,6)*2*0,75</t>
  </si>
  <si>
    <t>311271186RT2</t>
  </si>
  <si>
    <t>Zdivo z tvárnic porobeton pero - drážka tl. 25 cm tvárnice P 4 - 500, 599 x 249 x 250 mm</t>
  </si>
  <si>
    <t>3,3*1,2</t>
  </si>
  <si>
    <t>(5,85+4,4+17,65+9,2+3,1+3,615+6,17+6,1+5,92+5,92+24)*3</t>
  </si>
  <si>
    <t>-1,65*2,545-0,9*2*2-0,8*2*5-1,25*2-1,53*2,045</t>
  </si>
  <si>
    <t>(3,3+5,175+29,45+32,8+15,4)*3</t>
  </si>
  <si>
    <t>-1,2*1,5-1,75*2,045-1,8*1,75*12-1,2*1,75*8</t>
  </si>
  <si>
    <t>-1,2*2,545-1,1*2,545*3-1,5*2,045-0,75*1,75</t>
  </si>
  <si>
    <t>štít:7,95*1,4*2</t>
  </si>
  <si>
    <t>atika:(4,7+4,7+3,4)*0,35</t>
  </si>
  <si>
    <t>311271187RT2</t>
  </si>
  <si>
    <t>Zdivo z tvárnic porobeton pero - drážka tl. 30 cm tvárnice P 4 - 500, 499 x 249 x 300 mm</t>
  </si>
  <si>
    <t>zazdění otvoru:0,55*1,25</t>
  </si>
  <si>
    <t>317121043RT1</t>
  </si>
  <si>
    <t>Překlad nosný porobeton, světlost otv. do 105 cm překlad nosný NOP II / 3 / 23 129 x 24,9 x 25 cm</t>
  </si>
  <si>
    <t>kus</t>
  </si>
  <si>
    <t>317121044RT1</t>
  </si>
  <si>
    <t>Překlad nosný porobeton, světlost otv. do 180 cm překlad nosný NOP III / 3 / 22 149 x 24,9 x 25 cm</t>
  </si>
  <si>
    <t>317121044RT2</t>
  </si>
  <si>
    <t>Překlad nosný porobeton, světlost otv. do 180 cm překlad nosný NOP IV / 3 / 20 174 x 24,9 x 25 cm</t>
  </si>
  <si>
    <t>10</t>
  </si>
  <si>
    <t>317121045RT1</t>
  </si>
  <si>
    <t>Překlad nosný porobeton, světlost otv. do 375 cm překlad nosný NOP VI / 3 / 14 224 x 24,9 x 25 cm</t>
  </si>
  <si>
    <t>317121047RT2</t>
  </si>
  <si>
    <t>Překlad nenosný porobeton, světlost otv. do 105 cm překlad nenosný NEP 10 P3,3 124 x 24,9 x 10</t>
  </si>
  <si>
    <t>13</t>
  </si>
  <si>
    <t>317121047RT4</t>
  </si>
  <si>
    <t>Překlad nenosný porobeton, světlost otv. do 105 cm překlad nenosný NEP 15 P3,3 124 x 24,9 x 15</t>
  </si>
  <si>
    <t>317145311R00</t>
  </si>
  <si>
    <t xml:space="preserve">Překlad porobet. plochý PSF III/900  125x124x1300 </t>
  </si>
  <si>
    <t>4</t>
  </si>
  <si>
    <t>317145313R00</t>
  </si>
  <si>
    <t xml:space="preserve">Překlad porobet. plochý PSF III/1100  125x124x1500 </t>
  </si>
  <si>
    <t>317321411R00</t>
  </si>
  <si>
    <t xml:space="preserve">Beton překladů železový  C 25/30 </t>
  </si>
  <si>
    <t>P10,11,12:2,7*0,25*0,25+2,7*0,25*0,25+3,1*0,25*0,25</t>
  </si>
  <si>
    <t>2,2*0,25*0,25</t>
  </si>
  <si>
    <t>317351107R00</t>
  </si>
  <si>
    <t>Bednění překladů - zřízení vč.podpěrné konstrukce</t>
  </si>
  <si>
    <t>2,7*0,75*2+3,1*0,75+2,2*0,75</t>
  </si>
  <si>
    <t>317351108R00</t>
  </si>
  <si>
    <t xml:space="preserve">Bednění překladů - odstranění </t>
  </si>
  <si>
    <t>317941121R00</t>
  </si>
  <si>
    <t xml:space="preserve">Osazení ocelových válcovaných nosníků do č.12 </t>
  </si>
  <si>
    <t>L 75/50/5:0,018</t>
  </si>
  <si>
    <t>L 75/50/6:0,024</t>
  </si>
  <si>
    <t>317941123R00</t>
  </si>
  <si>
    <t xml:space="preserve">Osazení ocelových válcovaných nosníků  č.14-22 </t>
  </si>
  <si>
    <t>I 160:0,119</t>
  </si>
  <si>
    <t>I 180:0,247+0,140</t>
  </si>
  <si>
    <t>342255024RT1</t>
  </si>
  <si>
    <t>Příčky z desek porobeton tl. 10 cm desky P 2 - 500, 599 x 249 x 100 mm</t>
  </si>
  <si>
    <t>(3,1+1,525+1,525+3,1+5,85+0,925+1,7+1,7)*3,1</t>
  </si>
  <si>
    <t>(3,55+3,3+1,85+1,85+3+3,1)*3,1</t>
  </si>
  <si>
    <t>-0,8*2*4-0,7*2*9</t>
  </si>
  <si>
    <t>342255028RT1</t>
  </si>
  <si>
    <t>Příčky z desek porobeton tl. 15 cm desky P 2 - 500, 599 x 249 x 150 mm</t>
  </si>
  <si>
    <t>4,2*1,85</t>
  </si>
  <si>
    <t>(5,9+5,9+3,1+5,8+1,65+3,1+5,85+5,85+2,35+3,3)*3,1</t>
  </si>
  <si>
    <t>-0,8*2*2-1,5*1,5-1,5*2</t>
  </si>
  <si>
    <t>štít:7,85*1,35*2+3,4*2</t>
  </si>
  <si>
    <t>342264051RT2</t>
  </si>
  <si>
    <t>Podhled sádrokartonový na zavěšenou ocel. konstr. desky protipožární tl. 15 mm, bez izolace,</t>
  </si>
  <si>
    <t>vč.polystyren.roh.lišty:5,8*4,1+11,8*5,85+3,1*2,7+2,35*2,55+6*5,9+3,3*7,2</t>
  </si>
  <si>
    <t>1,5*2,6+4,4*1,5+4,3*5,85+5,8*9,3+2,2*1,65+3,5*1,65</t>
  </si>
  <si>
    <t>10,25*3,1+3,3*3,5+1,8*3,1+2*5,85+3,6*5,85+2*1,5</t>
  </si>
  <si>
    <t>342264051RT4</t>
  </si>
  <si>
    <t>Podhled sádrokartonový na zavěšenou ocel. konstr. desky požár. impreg. tl.15 mm, bez izolace,</t>
  </si>
  <si>
    <t>vč.polystyren.roh.lišty:3,2*2,35+5,65*5,9+3,1*2,05+3*1,15+0,95*1,85*3</t>
  </si>
  <si>
    <t>2,55*3,55+0,95*1,7*2+1,2*1,7+3,3*1,75+5,95*7,45</t>
  </si>
  <si>
    <t>2,3*3,1+1,85*3,1</t>
  </si>
  <si>
    <t>342266111RU9</t>
  </si>
  <si>
    <t>Obklad stěn sádrokartonem na ocelovou konstrukci desky standard impreg.2x tl.12,5 mm, bez izolace</t>
  </si>
  <si>
    <t>předsazená stěna WC:1,7*1,4+0,9*1,4*2+4,85*1,4</t>
  </si>
  <si>
    <t>13335550</t>
  </si>
  <si>
    <t>Úhelník nerovnoramenný L jakost 11375 75x50x5 mm</t>
  </si>
  <si>
    <t>0,018*1,1</t>
  </si>
  <si>
    <t>13335552</t>
  </si>
  <si>
    <t>Úhelník nerovnoramenný L jakost 11375 75x50x6 mm</t>
  </si>
  <si>
    <t>0,024*1,1</t>
  </si>
  <si>
    <t>13380530</t>
  </si>
  <si>
    <t>Tyč průřezu I 160, střední, jakost oceli 11373</t>
  </si>
  <si>
    <t>0,119*1,1</t>
  </si>
  <si>
    <t>13480810</t>
  </si>
  <si>
    <t>Tyč průřezu I 180, hrubé, jakost oceli 11373</t>
  </si>
  <si>
    <t>0,387*1,1</t>
  </si>
  <si>
    <t>Vodorovné konstrukce</t>
  </si>
  <si>
    <t>4 Vodorovné konstrukce</t>
  </si>
  <si>
    <t>417321414R00</t>
  </si>
  <si>
    <t xml:space="preserve">Ztužující pásy a věnce z betonu železového C 25/30 </t>
  </si>
  <si>
    <t>(3,3+5,175+29,45+32,8+15,4)*0,2*0,274</t>
  </si>
  <si>
    <t>(3,3+5,85+4,4+17,65+9,2+3,1+3,615+6,17+6,1+5,92+5,92+24)*0,25*0,25</t>
  </si>
  <si>
    <t>(3,1+1,525+1,525+3,1+5,85+0,925+1,7+1,7+3,55+3,3)*0,1*0,15</t>
  </si>
  <si>
    <t>(1,85+1,85+3+3,1)*0,1*0,15</t>
  </si>
  <si>
    <t>(4,2+5,9+5,9+3,1+5,8+1,65+3,1+5,85+5,85+2,35+3,3)*0,15*0,15</t>
  </si>
  <si>
    <t>417351115R00</t>
  </si>
  <si>
    <t xml:space="preserve">Bednění ztužujících pásů a věnců - zřízení </t>
  </si>
  <si>
    <t>(3,1+1,525+1,525+3,1+5,85+0,925+1,7+1,7+3,55+3,3)*0,15*2</t>
  </si>
  <si>
    <t>(1,85+1,85+3+3,1)*0,15*2</t>
  </si>
  <si>
    <t>(4,2+5,9+5,9+3,1+5,8+1,65+3,1+5,85+5,85+2,35+3,3)*0,15*2</t>
  </si>
  <si>
    <t>(3,3+5,85+4,4+17,65+9,2+3,1+3,615+6,17+6,1+5,92+5,92+24)*0,25*2</t>
  </si>
  <si>
    <t>(3,3+5,175+29,45+32,8+15,4)*0,274*2</t>
  </si>
  <si>
    <t>417351116R00</t>
  </si>
  <si>
    <t xml:space="preserve">Bednění ztužujících pásů a věnců - odstranění </t>
  </si>
  <si>
    <t>119,7315</t>
  </si>
  <si>
    <t>417361821R00</t>
  </si>
  <si>
    <t xml:space="preserve">Výztuž ztužujících pásů a věnců z oceli 10505 </t>
  </si>
  <si>
    <t>0,969</t>
  </si>
  <si>
    <t>430321313R00</t>
  </si>
  <si>
    <t xml:space="preserve">Schodišťové konstrukce, beton C 16/20 </t>
  </si>
  <si>
    <t>2,15*1,65*0,15+1,55*1,35*0,15</t>
  </si>
  <si>
    <t>1,8*0,6*0,15*2+1,8*0,3*0,15*2</t>
  </si>
  <si>
    <t>4,8*0,6*0,15+4,8*0,3*0,15</t>
  </si>
  <si>
    <t>434351141R00</t>
  </si>
  <si>
    <t xml:space="preserve">Bednění stupňů přímočarých - zřízení </t>
  </si>
  <si>
    <t>5,45*0,15+4,25*0,15</t>
  </si>
  <si>
    <t>5,4*0,15+6*0,15</t>
  </si>
  <si>
    <t>3*0,15*2+2,4*0,15*2</t>
  </si>
  <si>
    <t>434351142R00</t>
  </si>
  <si>
    <t xml:space="preserve">Bednění stupňů přímočarých - odstranění </t>
  </si>
  <si>
    <t>435121111R00</t>
  </si>
  <si>
    <t xml:space="preserve">Montáž schodišťových ramen s podestou do 3 t </t>
  </si>
  <si>
    <t>59372193</t>
  </si>
  <si>
    <t>Rameno schodišťové s podestou a 8 schody schody 280/150 š.1800, podesta 2100/1800/150</t>
  </si>
  <si>
    <t>protiskluzný pertlovaný pruh:2</t>
  </si>
  <si>
    <t>na stupně :</t>
  </si>
  <si>
    <t>dle dokumentace:</t>
  </si>
  <si>
    <t>prefa díl:</t>
  </si>
  <si>
    <t>vč.dopravy:</t>
  </si>
  <si>
    <t>5</t>
  </si>
  <si>
    <t>Komunikace</t>
  </si>
  <si>
    <t>5 Komunikace</t>
  </si>
  <si>
    <t>564112115R00</t>
  </si>
  <si>
    <t xml:space="preserve">Podklad z bet.recyklátu fr. 0-16 po zhutn.tl.15 cm </t>
  </si>
  <si>
    <t>pod dlažbu mezi budovama:4,25*29*0,15</t>
  </si>
  <si>
    <t>564751111R00</t>
  </si>
  <si>
    <t xml:space="preserve">Podklad z kameniva drceného vel.32-63 mm,tl. 15 cm </t>
  </si>
  <si>
    <t>564851111R00</t>
  </si>
  <si>
    <t xml:space="preserve">Podklad ze štěrkodrti po zhutnění tloušťky 15 cm </t>
  </si>
  <si>
    <t>pod dlažbu:106,4+2+11,85</t>
  </si>
  <si>
    <t>pod kačírek mezi budovama:23,85</t>
  </si>
  <si>
    <t>pod asfalt:4,85</t>
  </si>
  <si>
    <t>577141112R00</t>
  </si>
  <si>
    <t xml:space="preserve">Beton asfalt. ACO 11+,nebo ACO 16+,do 3 m, tl.5 cm </t>
  </si>
  <si>
    <t>4,85*2</t>
  </si>
  <si>
    <t>596215021R00</t>
  </si>
  <si>
    <t xml:space="preserve">Kladení zámkové dlažby tl. 6 cm do drtě tl. 4 cm </t>
  </si>
  <si>
    <t>106,4+2+11,85</t>
  </si>
  <si>
    <t>592452630</t>
  </si>
  <si>
    <t>Dlažba zámková přírodní 20x20x6</t>
  </si>
  <si>
    <t>108,4*1,01</t>
  </si>
  <si>
    <t>59248224</t>
  </si>
  <si>
    <t>Dlažba betonová vymývaná  40x40x6 cm</t>
  </si>
  <si>
    <t>11,85*1,01</t>
  </si>
  <si>
    <t>61</t>
  </si>
  <si>
    <t>Upravy povrchů vnitřní</t>
  </si>
  <si>
    <t>61 Upravy povrchů vnitřní</t>
  </si>
  <si>
    <t>611421133R00</t>
  </si>
  <si>
    <t xml:space="preserve">Omítka vnitřní stropů rovných, MVC, štuková </t>
  </si>
  <si>
    <t>m.č.101:3,6*3,6</t>
  </si>
  <si>
    <t>612421637R00</t>
  </si>
  <si>
    <t xml:space="preserve">Omítka vnitřní zdiva, MVC, štuková </t>
  </si>
  <si>
    <t>m.č.101:10,8*2,5-1,8*1,25-1,4*2,1</t>
  </si>
  <si>
    <t>4,3*0,3</t>
  </si>
  <si>
    <t>612475211RT2</t>
  </si>
  <si>
    <t>Omítka vnitřních stěn váp. sádrová jednovrstvá tloušťka vrstvy 10 mm</t>
  </si>
  <si>
    <t>(19,8+35,3+11,6+9,8+11,1+33,9+10,2+1,85+23)*3</t>
  </si>
  <si>
    <t>4,7*0,25+5,3*0,25+5,65*0,25*2</t>
  </si>
  <si>
    <t>5,85*0,25+5,3*0,25*3+4,7*0,25+6,3*0,25+7,8*0,25*2</t>
  </si>
  <si>
    <t>6,2*0,25+5,3*0,25*3+8,2*0,25+2,2*1,25+4,25*0,25</t>
  </si>
  <si>
    <t>7,1*1,25+5,3*0,25*2</t>
  </si>
  <si>
    <t>-1,8*1,75-1,2*1,75-1,55*2,05*2-1,55*2,05-2,7*2,55</t>
  </si>
  <si>
    <t>-1,25*2,05-0,9*2-1,8*1,75*3-1,2*1,75-1,2*2,55</t>
  </si>
  <si>
    <t>-0,8*2-2,7*2,55*2-3,1*2,55-0,9*2-1,1*2,55-0,9*2</t>
  </si>
  <si>
    <t>-3,1*2,55-1,8*1,75*3-0,9*2-0,75*1,75-1,8*1,75*2</t>
  </si>
  <si>
    <t>-2,7*2,55</t>
  </si>
  <si>
    <t>(10,2+8,3+5,6*3+12,2+5,3+5,3+5,8+10,1+26,6+26,6)*3</t>
  </si>
  <si>
    <t>(20,3+10,8+23,8+9,8+15,7+18,9+8,2+11,8+7+9,9+10,1)*3</t>
  </si>
  <si>
    <t>5,4*0,15+5,4*0,15+4,7*0,25+8,4*1,65+4,5*0,15+5,5*0,15</t>
  </si>
  <si>
    <t>4,7*0,25*2+5,3*0,25+6,75*0,25+4,7*0,25*2+6,2*0,25</t>
  </si>
  <si>
    <t>6,2*0,25+4,7*0,25+5,4*0,15*2</t>
  </si>
  <si>
    <t>5,3*0,25*2+5,4*0,15*2+21*2,65+4,2*0,25+5,85*0,25</t>
  </si>
  <si>
    <t>-0,7*2*9-0,8*2-0,8*2*3-0,7*2*6-1,2*1,75-1,25*2,05</t>
  </si>
  <si>
    <t>-0,8*2*5-0,9*2-0,9*2-0,8*2-1,5*1,5-1,8*1,75-1,2*1,75*2</t>
  </si>
  <si>
    <t>-1,2*1,75*2-0,8*2-1,65*2,55*2-0,8*2*2-0,7*2*4-1,1*2,55</t>
  </si>
  <si>
    <t>-1,8*1,75*2-1,5*1,5-0,8*2*3-1,2*1,5-1,75*2,05-0,8*2</t>
  </si>
  <si>
    <t>-1,45*2*2-0,95*2-2,4*2,1-0,8*2*2-1,2*1,75-1,1*2,55-0,8*2</t>
  </si>
  <si>
    <t>3,6*2,5-1,55*2,05</t>
  </si>
  <si>
    <t>62</t>
  </si>
  <si>
    <t>Úpravy povrchů vnější</t>
  </si>
  <si>
    <t>62 Úpravy povrchů vnější</t>
  </si>
  <si>
    <t>602011188RS3</t>
  </si>
  <si>
    <t>Omítka stěn tenkovrstvá silikonová probarvená rýhovaná, tloušťka vrstvy 3,0 mm</t>
  </si>
  <si>
    <t>podhled:4,05*0,4+4,05*0,365+0,45*0,235+0,3*0,235+0,4*0,6</t>
  </si>
  <si>
    <t>9*0,75</t>
  </si>
  <si>
    <t>(32,9+29,05)*0,6</t>
  </si>
  <si>
    <t>602011191R00</t>
  </si>
  <si>
    <t xml:space="preserve">Podkladní nátěr pod tenkovrstvé omítky - penetrace </t>
  </si>
  <si>
    <t>3,5145</t>
  </si>
  <si>
    <t>37,17</t>
  </si>
  <si>
    <t>620991121R00</t>
  </si>
  <si>
    <t xml:space="preserve">Zakrývání výplní vnějších otvorů z lešení </t>
  </si>
  <si>
    <t>1,8*1,75*4+1,2*1,75*5+1,2*2,55+1,1*2,55*3</t>
  </si>
  <si>
    <t>1,8*1,75*3+0,75*1,75</t>
  </si>
  <si>
    <t>1,8*1,75*5+1,2*1,75*3</t>
  </si>
  <si>
    <t>1,8*1,25+1,4*2,1</t>
  </si>
  <si>
    <t>1,2*1,5+1,75*2,05</t>
  </si>
  <si>
    <t>1*0,5</t>
  </si>
  <si>
    <t>621481211RT2</t>
  </si>
  <si>
    <t>Montáž výztužné sítě (perlinky) do stěrky včetně výztužné sítě a stěrkového tmelu</t>
  </si>
  <si>
    <t>podhledy:4,05*0,4+4,05*0,365+0,45*0,235+0,3*0,235+0,4*0,6</t>
  </si>
  <si>
    <t>6,75</t>
  </si>
  <si>
    <t>zídka:16,04</t>
  </si>
  <si>
    <t>622311012R00</t>
  </si>
  <si>
    <t xml:space="preserve">Soklová lišta hliník KZS tl. 100 mm </t>
  </si>
  <si>
    <t>m</t>
  </si>
  <si>
    <t>32,8+11,7+29,45</t>
  </si>
  <si>
    <t>3,9+4,35+4</t>
  </si>
  <si>
    <t>3,6+3,7</t>
  </si>
  <si>
    <t>622311016R00</t>
  </si>
  <si>
    <t xml:space="preserve">Soklová lišta hliník KZS tl. 150 mm </t>
  </si>
  <si>
    <t>3,9+4,35+2,45</t>
  </si>
  <si>
    <t>3,7+4,9-1,65</t>
  </si>
  <si>
    <t>622311135RT3</t>
  </si>
  <si>
    <t>Zateplovací systém  fasáda, EPS F tl.150 mm s omítkou Silikonovou probarvenou 3,2 kg/m2</t>
  </si>
  <si>
    <t>vč.nalepení izol.desek:32,8*3,2-1,1*1,7*5-1,7*1,7*4-1,1*2,5-1*2,5*3</t>
  </si>
  <si>
    <t>talíř.hmoždinek se zátkou, stěrky:-1,7*0,7-1,6*0,7*3</t>
  </si>
  <si>
    <t>výztužné tkaniny,:11,7*3,2+8,4*1,3*2</t>
  </si>
  <si>
    <t>probarvené omítky:-1,7*1,7*3-0,65*1,7</t>
  </si>
  <si>
    <t>rohových lišt:29,45*3,3-1,7*1,7*5-1,1*1,7*3</t>
  </si>
  <si>
    <t>3,9*3,3+4,35*3,3+0,6*0,4+4*2,4</t>
  </si>
  <si>
    <t>-1,7*1,2-1,65*1,9-2,15*0,5</t>
  </si>
  <si>
    <t>3,7*4,3+4,9*3-1,1*1,45-1,65*2-2,25*1-1,4*0,3</t>
  </si>
  <si>
    <t>622311152RT1</t>
  </si>
  <si>
    <t>Zateplovací systém ostění, EPS F tl. 20 mm s omítkou marmolit 3,1 kg/m2,</t>
  </si>
  <si>
    <t>2*0,15</t>
  </si>
  <si>
    <t>622311152RT3</t>
  </si>
  <si>
    <t>Zateplovací systém ostění, EPS F tl. 20 mm s omítkou Silikonovou probarvenou 3,2 kg/m2,</t>
  </si>
  <si>
    <t>5,35*0,3</t>
  </si>
  <si>
    <t>622311522RT1</t>
  </si>
  <si>
    <t>Zateplovací systém sokl, XPS tl. 100 mm s omítkou marmolit 3,1 kg/m2</t>
  </si>
  <si>
    <t>32,8*0,4</t>
  </si>
  <si>
    <t>11,7*0,65</t>
  </si>
  <si>
    <t>29,45*0,8</t>
  </si>
  <si>
    <t>3,9*0,55+4,35*0,3+4*0,5-1,55*0,1</t>
  </si>
  <si>
    <t>3,7*0,8-1*0,5</t>
  </si>
  <si>
    <t>622311522RV1</t>
  </si>
  <si>
    <t>Zateplovací systém sokl, XPS tl. 100 mm zakončený stěrkou s výztužnou tkaninou</t>
  </si>
  <si>
    <t>32,8*0,65</t>
  </si>
  <si>
    <t>11,7*0,75</t>
  </si>
  <si>
    <t>29,45*0,6</t>
  </si>
  <si>
    <t>3,9*0,35+4,35*0,6+4*0,8</t>
  </si>
  <si>
    <t>3,6*1,25+3,7*1,2</t>
  </si>
  <si>
    <t>622311564R00</t>
  </si>
  <si>
    <t xml:space="preserve">Zateplovací systém parapet, XPS tl. 50 mm </t>
  </si>
  <si>
    <t>1,1*5*0,15+1,7*4*0,15</t>
  </si>
  <si>
    <t>1,7*3*0,15+0,65*0,15</t>
  </si>
  <si>
    <t>1,7*5*0,15+1,1*3*0,15</t>
  </si>
  <si>
    <t>1,7*0,15</t>
  </si>
  <si>
    <t>1,1*0,15</t>
  </si>
  <si>
    <t>622311735RT3</t>
  </si>
  <si>
    <t>Zatepl.systém fasáda, miner.desky KV 150 mm s omítkou Silikonovou probarvenou 3,2 kg/m2</t>
  </si>
  <si>
    <t>vč.nalepení izol.desek:1,7*0,7+1,6*0,7*3</t>
  </si>
  <si>
    <t>talíř.hmoždinek, stěrky:2,15*0,5</t>
  </si>
  <si>
    <t>výztužné tkaniny,:2,25*1</t>
  </si>
  <si>
    <t>probarvené omítky:</t>
  </si>
  <si>
    <t>rohových lišt:</t>
  </si>
  <si>
    <t>nad vstupy:</t>
  </si>
  <si>
    <t>622312-R T00</t>
  </si>
  <si>
    <t xml:space="preserve">Odtrhové zkoušky </t>
  </si>
  <si>
    <t>622421491R00</t>
  </si>
  <si>
    <t xml:space="preserve">Doplňky zatepl. systémů, rohová lišta s okapničkou </t>
  </si>
  <si>
    <t>1,1*6+1,7*4+1*3</t>
  </si>
  <si>
    <t>1,7*3+0,65</t>
  </si>
  <si>
    <t>1,7*5+1,1*3</t>
  </si>
  <si>
    <t>1,7+1,65</t>
  </si>
  <si>
    <t>1,1*1,65</t>
  </si>
  <si>
    <t>622421492R00</t>
  </si>
  <si>
    <t>Doplňky zatepl. systémů, okenní lišta s tkaninou rohové</t>
  </si>
  <si>
    <t>1,7*10+1,7*8+2,55*2*4</t>
  </si>
  <si>
    <t>1,7*6+1,7*2</t>
  </si>
  <si>
    <t>1,7*10+1,7*6</t>
  </si>
  <si>
    <t>1,9*2+1,2*2</t>
  </si>
  <si>
    <t>1,45*2+2*2</t>
  </si>
  <si>
    <t>622421493R00</t>
  </si>
  <si>
    <t xml:space="preserve">Doplňky zatepl. systémů, podparapetní s tkan. </t>
  </si>
  <si>
    <t>1,1*5+1,7*4</t>
  </si>
  <si>
    <t>1,7</t>
  </si>
  <si>
    <t>1,1</t>
  </si>
  <si>
    <t>622421494R00</t>
  </si>
  <si>
    <t xml:space="preserve">Doplňky zatepl. systémů, APU lišta </t>
  </si>
  <si>
    <t>5,3*12+4,7*8+4,2+4,25+4,3+5,6+5,85+6,3+6,2*3</t>
  </si>
  <si>
    <t>622432112R00</t>
  </si>
  <si>
    <t>Omítka stěn marmolit střednězrnná vč.podkladního nátěru</t>
  </si>
  <si>
    <t>zídka:4,4*1,8+1,4*1,4+4,4*1,4</t>
  </si>
  <si>
    <t>622481121R00</t>
  </si>
  <si>
    <t xml:space="preserve">Potažení stěn síťovinou tahokov </t>
  </si>
  <si>
    <t>stříška:0,7*2,6+0,5*0,3*2</t>
  </si>
  <si>
    <t>625981131RT1</t>
  </si>
  <si>
    <t>Obklad deskou porobeton beton konstr. do bednění příčkovka porobeton P4-500  599 x 249 x 50 mm</t>
  </si>
  <si>
    <t>(3,3+4,9+29,45+32,55+15,4)*0,25</t>
  </si>
  <si>
    <t>63</t>
  </si>
  <si>
    <t>Podlahy a podlahové konstrukce</t>
  </si>
  <si>
    <t>63 Podlahy a podlahové konstrukce</t>
  </si>
  <si>
    <t>631312611R00</t>
  </si>
  <si>
    <t xml:space="preserve">Mazanina betonová tl. 5 - 8 cm C 16/20 </t>
  </si>
  <si>
    <t>P1:162,4*0,07</t>
  </si>
  <si>
    <t>P2:142,33*0,07</t>
  </si>
  <si>
    <t>P3:69,3*0,07</t>
  </si>
  <si>
    <t>P4:79,84*0,07</t>
  </si>
  <si>
    <t>P6:13,15*0,07</t>
  </si>
  <si>
    <t>P7:24,3*0,07</t>
  </si>
  <si>
    <t>u šachty:1,2*0,9*0,06</t>
  </si>
  <si>
    <t>631313611R00</t>
  </si>
  <si>
    <t xml:space="preserve">Mazanina betonová tl. 8 - 12 cm C 16/20 </t>
  </si>
  <si>
    <t>koruna na zídku :1,45*4,45*0,09</t>
  </si>
  <si>
    <t>ve spádu:</t>
  </si>
  <si>
    <t>631315611R00</t>
  </si>
  <si>
    <t xml:space="preserve">Mazanina betonová tl. 12 - 24 cm C 16/20 </t>
  </si>
  <si>
    <t>1,2*0,9*0,15</t>
  </si>
  <si>
    <t>631319171R00</t>
  </si>
  <si>
    <t>Příplatek za stržení povrchu mazaniny tl. 8 cm před vložením výztuže</t>
  </si>
  <si>
    <t>34,3924</t>
  </si>
  <si>
    <t>631319175R00</t>
  </si>
  <si>
    <t>Příplatek za stržení povrchu mazaniny tl. 24 cm před vložením výztuže 2x</t>
  </si>
  <si>
    <t>89,8367*2</t>
  </si>
  <si>
    <t>631319183R00</t>
  </si>
  <si>
    <t xml:space="preserve">Příplatek za sklon mazaniny 15°-35°  tl. 8 - 12 cm </t>
  </si>
  <si>
    <t>1,45*4,45*0,09</t>
  </si>
  <si>
    <t>631342736R00</t>
  </si>
  <si>
    <t xml:space="preserve">Mazanina z betonu perlitového 1,8 MPa, tl. 5-10 cm </t>
  </si>
  <si>
    <t>parapety:(1,2*5+1,8*4)*0,2*0,05</t>
  </si>
  <si>
    <t>(1,8*3+0,75)*0,2*0,05</t>
  </si>
  <si>
    <t>(1,8*5+1,2*3)*0,2*0,05</t>
  </si>
  <si>
    <t>1,8*0,25*0,05</t>
  </si>
  <si>
    <t>1,2*0,2*0,05</t>
  </si>
  <si>
    <t>631351101R00</t>
  </si>
  <si>
    <t xml:space="preserve">Bednění stěn, rýh a otvorů v podlahách - zřízení </t>
  </si>
  <si>
    <t>(4,45+4,45+1,45)*0,1</t>
  </si>
  <si>
    <t>631351102R00</t>
  </si>
  <si>
    <t xml:space="preserve">Bednění stěn, rýh a otvorů v podlahách -odstranění </t>
  </si>
  <si>
    <t>631362021R00</t>
  </si>
  <si>
    <t xml:space="preserve">Výztuž mazanin svařovanou sítí z drátů Kari </t>
  </si>
  <si>
    <t>491,6 m2:1,490</t>
  </si>
  <si>
    <t>631571004R00</t>
  </si>
  <si>
    <t xml:space="preserve">Násyp ze štěrkopísku 0 - 32, tř. I </t>
  </si>
  <si>
    <t>pod schody:2,15*1,65*0,15</t>
  </si>
  <si>
    <t>4,8*0,6*0,15</t>
  </si>
  <si>
    <t>1,8*0,6*0,15*2</t>
  </si>
  <si>
    <t>631581000R00</t>
  </si>
  <si>
    <t xml:space="preserve">Násyp recyklovaným materiálem betonovým </t>
  </si>
  <si>
    <t>mezi základy:5,6*5,6*0,9+11,7*5,6*0,9+8,15*5,6*0,9</t>
  </si>
  <si>
    <t>5,85*5,6*0,9+9,05*5,6*1,15+9,2*5,7*1,15</t>
  </si>
  <si>
    <t>13,45*5,7*1,15+5,85*2,95*1+12*2,95*1</t>
  </si>
  <si>
    <t>7,8*2,95*1+3,45*3,05*1,15</t>
  </si>
  <si>
    <t>pod schody:1,8*3,35*1,25+1,9*3,35*0,7</t>
  </si>
  <si>
    <t>632451131R00</t>
  </si>
  <si>
    <t xml:space="preserve">Potěr pískocementový hlazený dřev. hlad. tl. 30 mm </t>
  </si>
  <si>
    <t>střecha:3,9*4,7</t>
  </si>
  <si>
    <t>634111113U00</t>
  </si>
  <si>
    <t>Obvod dilatace v 7cm stěna/mazanina EPS20</t>
  </si>
  <si>
    <t>33,9+10,3+19,8+14,4+20,4+36,7+11,1+9,8+15,7+18,9+9,8+26,6</t>
  </si>
  <si>
    <t>10,2+8,3+5,5+5,5+5,5+12,2+10,1+5,8+5,3+5,3+26,6+8,4+23,8</t>
  </si>
  <si>
    <t>21+10,1+10,8+20,3+8,2+11,8+7+9,9</t>
  </si>
  <si>
    <t>639571210R00</t>
  </si>
  <si>
    <t xml:space="preserve">Okapový chodník podél budovy z kačírku tl. 100 mm </t>
  </si>
  <si>
    <t>4,2*0,65</t>
  </si>
  <si>
    <t>(0,5+2,45+3,5+13,65)*0,45</t>
  </si>
  <si>
    <t>(8,6+0,3+25,3+12,1+3,4)*0,45</t>
  </si>
  <si>
    <t>64</t>
  </si>
  <si>
    <t>Výplně otvorů</t>
  </si>
  <si>
    <t>64 Výplně otvorů</t>
  </si>
  <si>
    <t>642941121RT2</t>
  </si>
  <si>
    <t>Pouzdro pro posuvné dveře protilehlé, do zdiva protilehlé pouzdro 1450/1970 mm</t>
  </si>
  <si>
    <t>642942111RT3</t>
  </si>
  <si>
    <t>Osazení zárubní dveřních ocelových, pl. do 2,5 m2 včetně dodávky zárubně  70 x 197 x 11 cm</t>
  </si>
  <si>
    <t>9</t>
  </si>
  <si>
    <t>642942111RT4</t>
  </si>
  <si>
    <t>Osazení zárubní dveřních ocelových, pl. do 2,5 m2 včetně dodávky zárubně  80 x 197 x 11 cm</t>
  </si>
  <si>
    <t>642942111RU2</t>
  </si>
  <si>
    <t>Osazení zárubní dveřních ocelových, pl. do 2,5 m2 včetně dodávky zárubně  80 x 197 x 12,5 cm</t>
  </si>
  <si>
    <t>642942111RU4</t>
  </si>
  <si>
    <t>Osazení zárubní dveřních ocelových, pl. do 2,5 m2 včetně dodávky zárubně  80 x 197 x 16 cm</t>
  </si>
  <si>
    <t>642942111RU5</t>
  </si>
  <si>
    <t>Osazení zárubní dveřních ocelových, pl. do 2,5 m2 včetně dodávky zárubně  90 x 197 x 12,5 cm</t>
  </si>
  <si>
    <t>642942111RU6</t>
  </si>
  <si>
    <t>Osazení zárubní dveřních ocelových, pl. do 2,5 m2 včetně dodávky zárubně 80 x 197 x 12,5 cm pož</t>
  </si>
  <si>
    <t>642942221RU3</t>
  </si>
  <si>
    <t>Osazení zárubní dveřních ocelových, pl. do 4,5 m2 včetně dodávky zárubně 145 x 197 x 16 cm pož</t>
  </si>
  <si>
    <t>648991113RT2</t>
  </si>
  <si>
    <t>Osazení parapet.desek plast. a lamin. š.nad 20cm včetně dodávky plastové parapetní desky š. 240 mm</t>
  </si>
  <si>
    <t>1,2*9+1,8*13+0,75</t>
  </si>
  <si>
    <t>8</t>
  </si>
  <si>
    <t>Trubní vedení</t>
  </si>
  <si>
    <t>8 Trubní vedení</t>
  </si>
  <si>
    <t>899311114R00</t>
  </si>
  <si>
    <t xml:space="preserve">Osazení poklopů litinových s rámem nad 150 kg </t>
  </si>
  <si>
    <t>55340294</t>
  </si>
  <si>
    <t>Poklop ocelový 600x900 vč.rámu</t>
  </si>
  <si>
    <t>Ostatní konstrukce, bourání</t>
  </si>
  <si>
    <t>9 Ostatní konstrukce, bourání</t>
  </si>
  <si>
    <t>911111-R T00</t>
  </si>
  <si>
    <t xml:space="preserve">Rozbor vody </t>
  </si>
  <si>
    <t>911112-R T00</t>
  </si>
  <si>
    <t xml:space="preserve">Dokumentace skut.provedení stavby </t>
  </si>
  <si>
    <t>911113-R T00</t>
  </si>
  <si>
    <t xml:space="preserve">Statický posudek </t>
  </si>
  <si>
    <t>911114-R T00</t>
  </si>
  <si>
    <t xml:space="preserve">Mykologický posudek </t>
  </si>
  <si>
    <t>911115-R T00</t>
  </si>
  <si>
    <t xml:space="preserve">Geologický posudek </t>
  </si>
  <si>
    <t>911116-R T00</t>
  </si>
  <si>
    <t xml:space="preserve">Protokol o měření intenzity umělého osvětlení </t>
  </si>
  <si>
    <t>911117-R T00</t>
  </si>
  <si>
    <t xml:space="preserve">Měření koncentrace minerálních a azbest.vláken </t>
  </si>
  <si>
    <t>44984124</t>
  </si>
  <si>
    <t>Přístroj hasicí práškový 21A</t>
  </si>
  <si>
    <t>7</t>
  </si>
  <si>
    <t>44985101</t>
  </si>
  <si>
    <t>Zařízení autonomní detekce a signalizace do SDK podhledu</t>
  </si>
  <si>
    <t>91</t>
  </si>
  <si>
    <t>Doplňující práce na komunikaci</t>
  </si>
  <si>
    <t>91 Doplňující práce na komunikaci</t>
  </si>
  <si>
    <t>916561111R00</t>
  </si>
  <si>
    <t xml:space="preserve">Osazení záhon.obrubníků do lože z C 12/15 s opěrou </t>
  </si>
  <si>
    <t>4,2+3,5+13,65+2,5+1,3+8,6+0,8+1,8+0,5+15+11,8</t>
  </si>
  <si>
    <t>3,7+0,5+29+0,5+3,4+11,65+1,3+9</t>
  </si>
  <si>
    <t>917862111RT5</t>
  </si>
  <si>
    <t>Osazení stojat. obrub.bet. s opěrou,lože z C 12/15 včetně obrubníku ABO 100/10/25</t>
  </si>
  <si>
    <t>12,1+3,15</t>
  </si>
  <si>
    <t>918101111R00</t>
  </si>
  <si>
    <t xml:space="preserve">Lože pod obrubníky nebo obruby dlažeb z C 12/15 </t>
  </si>
  <si>
    <t>122,7*0,15*0,2</t>
  </si>
  <si>
    <t>15,25*0,3*0,3</t>
  </si>
  <si>
    <t>919735112R00</t>
  </si>
  <si>
    <t xml:space="preserve">Řezání stávajícího živičného krytu tl. 5 - 10 cm </t>
  </si>
  <si>
    <t>6,2+5,5</t>
  </si>
  <si>
    <t>59217348</t>
  </si>
  <si>
    <t>Obrubník zahradní ABO 7-20 pískový 500/50/150 mm</t>
  </si>
  <si>
    <t>122,7*2*1,01</t>
  </si>
  <si>
    <t>94</t>
  </si>
  <si>
    <t>Lešení a stavební výtahy</t>
  </si>
  <si>
    <t>94 Lešení a stavební výtahy</t>
  </si>
  <si>
    <t>941941051R00</t>
  </si>
  <si>
    <t xml:space="preserve">Montáž lešení leh.řad.s podlahami,š.1,5 m, H 10 m </t>
  </si>
  <si>
    <t>36,85*3,4+29,45*4,2+1,8*4,2+1,4*2,7+5*5</t>
  </si>
  <si>
    <t>3,9*3,8+19,2*3,8+16,2*2,5</t>
  </si>
  <si>
    <t>941941391R00</t>
  </si>
  <si>
    <t xml:space="preserve">Příplatek za každý měsíc použití lešení k pol.1051 </t>
  </si>
  <si>
    <t>413,6*2</t>
  </si>
  <si>
    <t>941941851R00</t>
  </si>
  <si>
    <t xml:space="preserve">Demontáž lešení leh.řad.s podlahami,š.1,5 m,H 10 m </t>
  </si>
  <si>
    <t>413,6</t>
  </si>
  <si>
    <t>941955001R00</t>
  </si>
  <si>
    <t xml:space="preserve">Lešení lehké pomocné, výška podlahy do 1,2 m </t>
  </si>
  <si>
    <t>350+133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</si>
  <si>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</si>
  <si>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</si>
  <si>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</si>
  <si>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</si>
  <si>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</si>
  <si>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</si>
  <si>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709213382</t>
  </si>
  <si>
    <t>Síťovina ochranná 2,57 x 50 m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</si>
  <si>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</si>
  <si>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</si>
  <si>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</si>
  <si>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</si>
  <si>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</si>
  <si>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3,9*4,5+16,2*32,8+4,9*3,6</t>
  </si>
  <si>
    <t>953981303R00</t>
  </si>
  <si>
    <t xml:space="preserve">Chemické kotvy, cihly, hl. 110 mm, M12, malta </t>
  </si>
  <si>
    <t>kotvení zábradlí:10</t>
  </si>
  <si>
    <t>kotvení konstr.stříšky:10</t>
  </si>
  <si>
    <t>96</t>
  </si>
  <si>
    <t>Bourání konstrukcí</t>
  </si>
  <si>
    <t>96 Bourání konstrukcí</t>
  </si>
  <si>
    <t>961031411R00</t>
  </si>
  <si>
    <t xml:space="preserve">Bourání základů cihelných na MC </t>
  </si>
  <si>
    <t>pasy:29,45*0,35*1,9+32,8*0,35*1,2+32,5*0,35*1,5*2</t>
  </si>
  <si>
    <t>15*0,35*1,5</t>
  </si>
  <si>
    <t>961044111R00</t>
  </si>
  <si>
    <t xml:space="preserve">Bourání základů z betonu prostého </t>
  </si>
  <si>
    <t>patka:0,35*0,5*1*23+0,35*0,5*1,7*24+0,35*0,5*1,3*12</t>
  </si>
  <si>
    <t>962032231R00</t>
  </si>
  <si>
    <t xml:space="preserve">Bourání zdiva z cihel pálených na MVC </t>
  </si>
  <si>
    <t>atika:(4,5+3,9+4,5)*0,2*0,35</t>
  </si>
  <si>
    <t>962081131R00</t>
  </si>
  <si>
    <t xml:space="preserve">Bourání příček ze skleněných tvárnic tl. 10 cm </t>
  </si>
  <si>
    <t>2,3*1,25</t>
  </si>
  <si>
    <t>963016111R00</t>
  </si>
  <si>
    <t xml:space="preserve">DMTZ podhledu SDK, kovová kce., 1xoplášť.12,5 mm </t>
  </si>
  <si>
    <t>ostatní:32,5*15,4+4,9*3,4</t>
  </si>
  <si>
    <t>963042819R00</t>
  </si>
  <si>
    <t xml:space="preserve">Bourání schodišťových stupňů betonových </t>
  </si>
  <si>
    <t>3,65*6</t>
  </si>
  <si>
    <t>963051113R00</t>
  </si>
  <si>
    <t xml:space="preserve">Bourání ŽB stropů deskových tl. nad 8 cm </t>
  </si>
  <si>
    <t>podesta:2,5*3,65*0,15</t>
  </si>
  <si>
    <t>964073231R00</t>
  </si>
  <si>
    <t xml:space="preserve">Vybourání nosníků ze zdi cihelné dl. 4 m, 35 kg/m </t>
  </si>
  <si>
    <t>I 200:9,060</t>
  </si>
  <si>
    <t>965042241R00</t>
  </si>
  <si>
    <t xml:space="preserve">Bourání mazanin betonových tl. nad 10 cm, nad 4 m2 </t>
  </si>
  <si>
    <t>m.č.101:3,6*3,6*0,15</t>
  </si>
  <si>
    <t>965081713R00</t>
  </si>
  <si>
    <t xml:space="preserve">Bourání dlaždic keramických tl. 1 cm, nad 1 m2 </t>
  </si>
  <si>
    <t>965082941R00</t>
  </si>
  <si>
    <t xml:space="preserve">Odstranění násypu tl. nad 20 cm jakékoliv plochy </t>
  </si>
  <si>
    <t>mezi základama:5,6*32,5*0,65+3,4*32,5*0,55+5,5*32,5*0,45</t>
  </si>
  <si>
    <t>-2,3*3,4*0,45</t>
  </si>
  <si>
    <t>968061112R00</t>
  </si>
  <si>
    <t xml:space="preserve">Vyvěšení dřevěných okenních křídel pl. do 1,5 m2 </t>
  </si>
  <si>
    <t>968061113R00</t>
  </si>
  <si>
    <t xml:space="preserve">Vyvěšení dřevěných okenních křídel pl. nad 1,5 m2 </t>
  </si>
  <si>
    <t>(8+13+18)*2</t>
  </si>
  <si>
    <t>3*3+2</t>
  </si>
  <si>
    <t>968061125R00</t>
  </si>
  <si>
    <t xml:space="preserve">Vyvěšení dřevěných dveřních křídel pl. do 2 m2 </t>
  </si>
  <si>
    <t>2+3+16</t>
  </si>
  <si>
    <t>968061126R00</t>
  </si>
  <si>
    <t xml:space="preserve">Vyvěšení dřevěných dveřních křídel pl. nad 2 m2 </t>
  </si>
  <si>
    <t>2+4</t>
  </si>
  <si>
    <t>968062354R00</t>
  </si>
  <si>
    <t xml:space="preserve">Vybourání dřevěných rámů oken pl. 1 m2 </t>
  </si>
  <si>
    <t>1*0,5*3+1,1*0,85*2</t>
  </si>
  <si>
    <t>968062355R00</t>
  </si>
  <si>
    <t xml:space="preserve">Vybourání dřevěných rámů oken pl. 2 m2 </t>
  </si>
  <si>
    <t>1*1,55*(8+13+18)</t>
  </si>
  <si>
    <t>1*2,05*3</t>
  </si>
  <si>
    <t>968062455R00</t>
  </si>
  <si>
    <t xml:space="preserve">Vybourání dřevěných dveřních zárubní pl. do 2 m2 </t>
  </si>
  <si>
    <t>0,8*2*2+0,95*2*16+0,6*2*3</t>
  </si>
  <si>
    <t>968062456R00</t>
  </si>
  <si>
    <t xml:space="preserve">Vybourání dřevěných dveřních zárubní pl. nad 2 m2 </t>
  </si>
  <si>
    <t>1,75*2,2+2,4*2,4</t>
  </si>
  <si>
    <t>968072456R00</t>
  </si>
  <si>
    <t xml:space="preserve">Vybourání kovových dveřních zárubní pl. nad 2 m2 </t>
  </si>
  <si>
    <t>1,3*2,1</t>
  </si>
  <si>
    <t>969021111R00</t>
  </si>
  <si>
    <t>97</t>
  </si>
  <si>
    <t>Prorážení otvorů</t>
  </si>
  <si>
    <t>97 Prorážení otvorů</t>
  </si>
  <si>
    <t>971042123R00</t>
  </si>
  <si>
    <t>Vrtání otvorů, zdi  do 3 cm, hl. do 90 cm vč.kotvící tyče dl.0,9 m</t>
  </si>
  <si>
    <t>pro kotvení atiky:17</t>
  </si>
  <si>
    <t>978011191R00</t>
  </si>
  <si>
    <t xml:space="preserve">Otlučení omítek vnitřních vápenných stropů do 100% </t>
  </si>
  <si>
    <t>978013191R00</t>
  </si>
  <si>
    <t xml:space="preserve">Otlučení omítek vnitřních stěn v rozsahu do 100 % </t>
  </si>
  <si>
    <t>m.č.101:10,8*2,5-2,3*1,25-1,3*2,1</t>
  </si>
  <si>
    <t>978015291R00</t>
  </si>
  <si>
    <t>Otlučení omítek vnějších MVC v složit.1-4 do 100 % S vyškrabáním spár, s očištěním zdiva.</t>
  </si>
  <si>
    <t>4,4*1,8</t>
  </si>
  <si>
    <t>3,9*3,8+3,9*3+4,2*3,5-1,4*2,1</t>
  </si>
  <si>
    <t>978059631R00</t>
  </si>
  <si>
    <t xml:space="preserve">Odsekání vnějších obkladů stěn nad 2 m2 </t>
  </si>
  <si>
    <t>kabřinec:1,4*1,4+4,4*1,4</t>
  </si>
  <si>
    <t>98</t>
  </si>
  <si>
    <t>Demolice</t>
  </si>
  <si>
    <t>98 Demolice</t>
  </si>
  <si>
    <t>981011112R00</t>
  </si>
  <si>
    <t xml:space="preserve">Demolice budov rozebráním, dřevěné ostatní </t>
  </si>
  <si>
    <t>15,8*32,7*3,3+3,6*4,9*3,3</t>
  </si>
  <si>
    <t>99</t>
  </si>
  <si>
    <t>Staveništní přesun hmot</t>
  </si>
  <si>
    <t>99 Staveništní přesun hmot</t>
  </si>
  <si>
    <t>998011002R00</t>
  </si>
  <si>
    <t xml:space="preserve">Přesun hmot pro budovy zděné výšky do 12 m </t>
  </si>
  <si>
    <t>711</t>
  </si>
  <si>
    <t>Izolace proti vodě</t>
  </si>
  <si>
    <t>711 Izolace proti vodě</t>
  </si>
  <si>
    <t>711111001RZ1</t>
  </si>
  <si>
    <t>Izolace proti vlhkosti vodor. nátěr ALP za studena 1x nátěr - včetně dodávky penetračního laku ALP</t>
  </si>
  <si>
    <t>9,7*32,8+6,2*29,45</t>
  </si>
  <si>
    <t>3,6*3,6+7,6*3,55</t>
  </si>
  <si>
    <t>3,55*0,25</t>
  </si>
  <si>
    <t>711112001RZ1</t>
  </si>
  <si>
    <t>Izolace proti vlhkosti svis. nátěr ALP, za studena 1x nátěr - včetně dodávky asfaltového laku</t>
  </si>
  <si>
    <t>u šachty:(1,2+0,9)*0,75*2</t>
  </si>
  <si>
    <t>711141559R00</t>
  </si>
  <si>
    <t xml:space="preserve">Izolace proti vlhk. vodorovná pásy přitavením </t>
  </si>
  <si>
    <t>711142559R00</t>
  </si>
  <si>
    <t xml:space="preserve">Izolace proti vlhkosti svislá pásy přitavením </t>
  </si>
  <si>
    <t>3,15</t>
  </si>
  <si>
    <t>711212000R00</t>
  </si>
  <si>
    <t xml:space="preserve">Penetrace podkladu pod hydroizolační nátěr </t>
  </si>
  <si>
    <t>106</t>
  </si>
  <si>
    <t>711212002R00</t>
  </si>
  <si>
    <t xml:space="preserve">Hydroizolační povlak - nátěr nebo stěrka </t>
  </si>
  <si>
    <t>podlaha:(1,75+1,7+5,65+0,9)*2</t>
  </si>
  <si>
    <t>stěna:(4,9+4,6+9,2+2,8)*2*2</t>
  </si>
  <si>
    <t>711491171RZ1</t>
  </si>
  <si>
    <t>Izolace tlaková, podkladní textilie, vodorovná včetně dodávky textilie</t>
  </si>
  <si>
    <t>162,4+142,33+69,6+79,84+13,15+24,3</t>
  </si>
  <si>
    <t>62833185.A</t>
  </si>
  <si>
    <t>Pás asfaltovaný těžký modif. SBS mineral(radon) tl.4 mm</t>
  </si>
  <si>
    <t>541,5775*1,15</t>
  </si>
  <si>
    <t>3,15*1,2</t>
  </si>
  <si>
    <t>998711202R00</t>
  </si>
  <si>
    <t xml:space="preserve">Přesun hmot pro izolace proti vodě, výšky do 12 m </t>
  </si>
  <si>
    <t>712</t>
  </si>
  <si>
    <t>Živičné krytiny</t>
  </si>
  <si>
    <t>712 Živičné krytiny</t>
  </si>
  <si>
    <t>712311101RZ1</t>
  </si>
  <si>
    <t>Povlaková krytina střech do 10°, za studena ALP 1 x nátěr - včetně dodávky ALP</t>
  </si>
  <si>
    <t>3,9*4,7</t>
  </si>
  <si>
    <t>712331101RZ1</t>
  </si>
  <si>
    <t>Povlaková krytina střech do 10°, AIP na sucho 1 vrstva - včetně dodávky A 330/H</t>
  </si>
  <si>
    <t>4,5*4,9</t>
  </si>
  <si>
    <t>712341559RV1</t>
  </si>
  <si>
    <t>Povlaková krytina střech do 10°, NAIP přitavením 1 vrstva - včetně dodávky modif.SBS pás 4 mm</t>
  </si>
  <si>
    <t>712373111RT3</t>
  </si>
  <si>
    <t>Krytina střech do 10° fólie, 6 kotev/m2, na beton tl. izolace do 200 mm, vč.folie tl. 1,5 mm</t>
  </si>
  <si>
    <t>4,7*3,9+12,3*0,2</t>
  </si>
  <si>
    <t>712400832RT3</t>
  </si>
  <si>
    <t>Odstranění živičné krytiny střech do 30° 2vrstvé z ploch jednotlivě nad 20 m2</t>
  </si>
  <si>
    <t>8,85*32,9*2</t>
  </si>
  <si>
    <t>4,1*4,7</t>
  </si>
  <si>
    <t>712400834RT3</t>
  </si>
  <si>
    <t>Příplatek za odstranění každé další vrstvy z ploch jednotlivě nad 20 m2</t>
  </si>
  <si>
    <t>celkem 6 vrtev:582,33*4</t>
  </si>
  <si>
    <t>4,5*4,9*4</t>
  </si>
  <si>
    <t>3 vrstvy:4,1*4,7</t>
  </si>
  <si>
    <t>712461701RT1</t>
  </si>
  <si>
    <t>Povlaková krytina střech do 30° pryž. fólií volně 1 vrstva - fólie ve specifikaci</t>
  </si>
  <si>
    <t>0,53*2,6</t>
  </si>
  <si>
    <t>28322211</t>
  </si>
  <si>
    <t>Strukturovaná nopová rohož tl.8 mm pod krytinu falcovanou</t>
  </si>
  <si>
    <t>1,378*1,02</t>
  </si>
  <si>
    <t>998712202R00</t>
  </si>
  <si>
    <t xml:space="preserve">Přesun hmot pro povlakové krytiny, výšky do 12 m </t>
  </si>
  <si>
    <t>713</t>
  </si>
  <si>
    <t>Izolace tepelné</t>
  </si>
  <si>
    <t>713 Izolace tepelné</t>
  </si>
  <si>
    <t>713100812R00</t>
  </si>
  <si>
    <t xml:space="preserve">Odstranění tepelné izolace, polystyrén tl. do 5 cm </t>
  </si>
  <si>
    <t>713100832R00</t>
  </si>
  <si>
    <t xml:space="preserve">Odstr. tepelné izolace z min. desek tl. do 200 mm </t>
  </si>
  <si>
    <t>strop:32,9*16,8</t>
  </si>
  <si>
    <t>3,7*4,5</t>
  </si>
  <si>
    <t>713111111R00</t>
  </si>
  <si>
    <t xml:space="preserve">Izolace tepelné stropů vrchem kladené volně </t>
  </si>
  <si>
    <t>16,8*32,6*3</t>
  </si>
  <si>
    <t>4,8*5,2*3</t>
  </si>
  <si>
    <t>713111221RO2</t>
  </si>
  <si>
    <t>Montáž parozábrany, zavěšené podhl., přelep. spojů vč.parozábrany</t>
  </si>
  <si>
    <t>349,9975+133,2225</t>
  </si>
  <si>
    <t>713121121R00</t>
  </si>
  <si>
    <t xml:space="preserve">Izolace tepelná podlah na sucho, dvouvrstvá </t>
  </si>
  <si>
    <t>P1:7,65+33,35+6,5+3,65+1,75+1,75+1,8+9,05+1,7+1,7</t>
  </si>
  <si>
    <t>2,2+5,9+44,05+21,5+4,3+6,8+3,1+5,65</t>
  </si>
  <si>
    <t>P2:24,16+6,05+5,92+32,24+35,7+5,66+25,06+7,54</t>
  </si>
  <si>
    <t>P3:57,9+11,7</t>
  </si>
  <si>
    <t>P4:79,84</t>
  </si>
  <si>
    <t>P6:13,15</t>
  </si>
  <si>
    <t>P7:24,3</t>
  </si>
  <si>
    <t>713131131R00</t>
  </si>
  <si>
    <t xml:space="preserve">Izolace tepelná stěn lepením </t>
  </si>
  <si>
    <t>atika:12,8*0,25+12,3*0,35</t>
  </si>
  <si>
    <t>podhled:4,05*0,5+4,05*0,365+0,45*0,235+0,3*0,235+0,4*0,6</t>
  </si>
  <si>
    <t>713141151R00</t>
  </si>
  <si>
    <t xml:space="preserve">Izolace tepelná střech kladená na sucho 1vrstvá </t>
  </si>
  <si>
    <t>4,2*3,4*2</t>
  </si>
  <si>
    <t>713191100RT9</t>
  </si>
  <si>
    <t>Položení separační fólie včetně dodávky fólie PE</t>
  </si>
  <si>
    <t>podlaha:162,4+142,33+69,6+79,84+13,15+24,3</t>
  </si>
  <si>
    <t>střecha:12,3*0,4+3,9*4,7</t>
  </si>
  <si>
    <t>713191131U00</t>
  </si>
  <si>
    <t>Izol tep překrytí PE fólie 0,2mm netkaná textílie</t>
  </si>
  <si>
    <t>strop:16,8*32,6</t>
  </si>
  <si>
    <t>4,8*5,2</t>
  </si>
  <si>
    <t>střecha:4,5*4,9</t>
  </si>
  <si>
    <t>713552121R00</t>
  </si>
  <si>
    <t xml:space="preserve">Protipož.ucpávka EI 120, stěna - vazník </t>
  </si>
  <si>
    <t>6</t>
  </si>
  <si>
    <t>28375853</t>
  </si>
  <si>
    <t>Deska polystyren. 150 S Stabil tl. 50 mm</t>
  </si>
  <si>
    <t>162,4*1,02</t>
  </si>
  <si>
    <t>28375854</t>
  </si>
  <si>
    <t>Deska polystyren. 150 S Stabil tl. 60 mm</t>
  </si>
  <si>
    <t>(162,4+142,33+142,33+69,6+69,6+79,84+79,84+37,45+37,45)*1,02</t>
  </si>
  <si>
    <t>28375856</t>
  </si>
  <si>
    <t>Deska polystyren. 150 S Stabil tl. 100 mm</t>
  </si>
  <si>
    <t>4,2*3,4*1,02</t>
  </si>
  <si>
    <t>28375972</t>
  </si>
  <si>
    <t>Deska spádová EPS 150 S Stabil</t>
  </si>
  <si>
    <t>4,2*3,4*0,14*1,02</t>
  </si>
  <si>
    <t>28376102</t>
  </si>
  <si>
    <t>Deska XPS 1250 x 600 x 40 mm bílá</t>
  </si>
  <si>
    <t>7,505*1,02</t>
  </si>
  <si>
    <t>3,9195*1,02</t>
  </si>
  <si>
    <t>283766345</t>
  </si>
  <si>
    <t>Dílec kašírov. EPS 150S V13 tl. 60-150 mm</t>
  </si>
  <si>
    <t>22,05*1,02</t>
  </si>
  <si>
    <t>63151372.A</t>
  </si>
  <si>
    <t>Deska z minerální plsti tl. 1200x600x60 mm</t>
  </si>
  <si>
    <t>16,8*32,6*1,02</t>
  </si>
  <si>
    <t>4,8*5,2*1,02</t>
  </si>
  <si>
    <t>63151374.A</t>
  </si>
  <si>
    <t>Deska z minerální plsti  tl. 1200x600x100 mm</t>
  </si>
  <si>
    <t>63151375.A</t>
  </si>
  <si>
    <t>Deska z minerální plsti tl. 1200x600x120 mm</t>
  </si>
  <si>
    <t>998713202R00</t>
  </si>
  <si>
    <t xml:space="preserve">Přesun hmot pro izolace tepelné, výšky do 12 m </t>
  </si>
  <si>
    <t>720</t>
  </si>
  <si>
    <t>Zdravotechnická instalace</t>
  </si>
  <si>
    <t>720 Zdravotechnická instalace</t>
  </si>
  <si>
    <t>721100001T00</t>
  </si>
  <si>
    <t xml:space="preserve">ZTI - samostatně </t>
  </si>
  <si>
    <t>725</t>
  </si>
  <si>
    <t>Zařizovací předměty</t>
  </si>
  <si>
    <t>725 Zařizovací předměty</t>
  </si>
  <si>
    <t>725110814R00</t>
  </si>
  <si>
    <t xml:space="preserve">Demontáž klozetů kombinovaných </t>
  </si>
  <si>
    <t>soubor</t>
  </si>
  <si>
    <t>725210821R00</t>
  </si>
  <si>
    <t xml:space="preserve">Demontáž umyvadel bez výtokových armatur </t>
  </si>
  <si>
    <t>725291123R00</t>
  </si>
  <si>
    <t xml:space="preserve">Madlo rovné nerez dl. 500 mm </t>
  </si>
  <si>
    <t>725291311U00</t>
  </si>
  <si>
    <t xml:space="preserve">Koš odpadkový nerez 12 l </t>
  </si>
  <si>
    <t>725291411U00</t>
  </si>
  <si>
    <t xml:space="preserve">Držák na papír WC nerez </t>
  </si>
  <si>
    <t>725291511U00</t>
  </si>
  <si>
    <t xml:space="preserve">Dávkovač tekutého mýdla na 350ml nerez </t>
  </si>
  <si>
    <t>725291531U00</t>
  </si>
  <si>
    <t xml:space="preserve">Plast zásobník papírových ručníků </t>
  </si>
  <si>
    <t>725320821R00</t>
  </si>
  <si>
    <t xml:space="preserve">Demontáž dřezů dvojitých </t>
  </si>
  <si>
    <t>725530823R00</t>
  </si>
  <si>
    <t xml:space="preserve">Demontáž, zásobník elektrický tlakový  200 l </t>
  </si>
  <si>
    <t>725530831R00</t>
  </si>
  <si>
    <t xml:space="preserve">Demontáž, zásobník elektrický průtokový </t>
  </si>
  <si>
    <t>725820801R00</t>
  </si>
  <si>
    <t xml:space="preserve">Demontáž baterie nástěnné do G 3/4 </t>
  </si>
  <si>
    <t>725840850R00</t>
  </si>
  <si>
    <t xml:space="preserve">Demontáž baterie sprch </t>
  </si>
  <si>
    <t>998725202R00</t>
  </si>
  <si>
    <t xml:space="preserve">Přesun hmot pro zařizovací předměty, výšky do 12 m </t>
  </si>
  <si>
    <t>730</t>
  </si>
  <si>
    <t>Ústřední vytápění</t>
  </si>
  <si>
    <t>730 Ústřední vytápění</t>
  </si>
  <si>
    <t>731100801R00</t>
  </si>
  <si>
    <t xml:space="preserve">Topení - samostatně </t>
  </si>
  <si>
    <t>762</t>
  </si>
  <si>
    <t>Konstrukce tesařské</t>
  </si>
  <si>
    <t>762 Konstrukce tesařské</t>
  </si>
  <si>
    <t>762131811R00</t>
  </si>
  <si>
    <t xml:space="preserve">Demontáž bednění stěn z hrubých prken, latí </t>
  </si>
  <si>
    <t>štít:16,8*2,6/2</t>
  </si>
  <si>
    <t>762332120R00</t>
  </si>
  <si>
    <t xml:space="preserve">Montáž vázaných krovů pravidelných do 224 cm2 </t>
  </si>
  <si>
    <t>4,5*8+4,4*2+3,7</t>
  </si>
  <si>
    <t>762341027U00</t>
  </si>
  <si>
    <t xml:space="preserve">Bednění střech OSB 25 P+D na krokve </t>
  </si>
  <si>
    <t>762341135U00</t>
  </si>
  <si>
    <t xml:space="preserve">Bednění střech cementotřísk 20 sraz rošt </t>
  </si>
  <si>
    <t>stříška:0,53*2,6</t>
  </si>
  <si>
    <t>762341811R00</t>
  </si>
  <si>
    <t xml:space="preserve">Demontáž bednění střech rovných z prken hrubých </t>
  </si>
  <si>
    <t>762342203RT4</t>
  </si>
  <si>
    <t>Montáž laťování střech, vzdálenost latí 22 - 36 cm včetně dodávky řeziva, latě 4/6 cm</t>
  </si>
  <si>
    <t>8,85*32,95*2</t>
  </si>
  <si>
    <t>762342204RT4</t>
  </si>
  <si>
    <t>Montáž laťování střech, svislé, vzdálenost 100 cm včetně dodávky řeziva, latě 4/6 cm</t>
  </si>
  <si>
    <t>762395000R00</t>
  </si>
  <si>
    <t xml:space="preserve">Spojovací a ochranné prostředky pro střechy </t>
  </si>
  <si>
    <t>2246*0,04*0,06*1,1</t>
  </si>
  <si>
    <t>4,5*4,9*0,025*1,1</t>
  </si>
  <si>
    <t>3,7*0,18*0,24*1,1</t>
  </si>
  <si>
    <t>4,5*0,1*0,2*8*1,1</t>
  </si>
  <si>
    <t>4,4*0,1*0,2*2*1,1</t>
  </si>
  <si>
    <t>762420011U00</t>
  </si>
  <si>
    <t xml:space="preserve">Obložení podhledů cementotřískou tl 12 sraz šroub </t>
  </si>
  <si>
    <t>(32,9+29,05)*0,724</t>
  </si>
  <si>
    <t>9*0,9</t>
  </si>
  <si>
    <t>762429001U00</t>
  </si>
  <si>
    <t xml:space="preserve">Mtž obložení stropu podkladový rošt </t>
  </si>
  <si>
    <t>32,9+29,05</t>
  </si>
  <si>
    <t>762431033U00</t>
  </si>
  <si>
    <t xml:space="preserve">Obložení stěn OSB brus15 P+D přibit </t>
  </si>
  <si>
    <t>střecha:12,8*0,25</t>
  </si>
  <si>
    <t>762431036U00</t>
  </si>
  <si>
    <t xml:space="preserve">Obložení stěn OSB brus20 P+D přibit </t>
  </si>
  <si>
    <t>střecha:3,4*0,24</t>
  </si>
  <si>
    <t>762495000R00</t>
  </si>
  <si>
    <t xml:space="preserve">Spojovací a ochranné prostř. obložení stěn, stropů </t>
  </si>
  <si>
    <t>44,85</t>
  </si>
  <si>
    <t>17+2,5</t>
  </si>
  <si>
    <t>8,1</t>
  </si>
  <si>
    <t>762523108RT2</t>
  </si>
  <si>
    <t>Položení podlah hoblovaných na sraz z fošen včetně dodávky, fošny hoblované tl. 40 mm</t>
  </si>
  <si>
    <t>pochozí lávka:32,55*1</t>
  </si>
  <si>
    <t>762595000R00</t>
  </si>
  <si>
    <t xml:space="preserve">Spojovací a ochranné prostředky k položení podlah </t>
  </si>
  <si>
    <t>32,55*1*0,04*1,1</t>
  </si>
  <si>
    <t>32,55*2*0,07*0,14*1,1</t>
  </si>
  <si>
    <t>762811811R00</t>
  </si>
  <si>
    <t xml:space="preserve">Demontáž záklopů z hrubých prken tl. do 3,2 cm </t>
  </si>
  <si>
    <t>762822110RT2</t>
  </si>
  <si>
    <t>Montáž stropnic hraněných pl. do 144 cm2 včetně dodávky řeziva, fošny 7/14</t>
  </si>
  <si>
    <t>trámky pochozí lávky:32,55*2</t>
  </si>
  <si>
    <t>762822120R00</t>
  </si>
  <si>
    <t xml:space="preserve">Montáž stropnic hraněných pl. do 288 cm2 </t>
  </si>
  <si>
    <t>střecha:3,4*3</t>
  </si>
  <si>
    <t>9*2</t>
  </si>
  <si>
    <t>762895000R00</t>
  </si>
  <si>
    <t xml:space="preserve">Spojovací prostředky pro montáž stropů </t>
  </si>
  <si>
    <t>0,1616</t>
  </si>
  <si>
    <t>9*0,1*0,2*1,1+9*0,08*0,08*1,1</t>
  </si>
  <si>
    <t>60510010</t>
  </si>
  <si>
    <t>Lať střešní profil smrkový 30/50 mm  dl = 3 - 5 m</t>
  </si>
  <si>
    <t>rošt:(32,9+29,05)*5*1,1</t>
  </si>
  <si>
    <t>9*5*1,1</t>
  </si>
  <si>
    <t>60515824</t>
  </si>
  <si>
    <t>Hranol konstrukční masivní KVH NSi l=5m</t>
  </si>
  <si>
    <t>3,4*0,16*0,08*1,1</t>
  </si>
  <si>
    <t>3,4*0,18*0,08*1,1</t>
  </si>
  <si>
    <t>3,4*0,16*0,1*1,1</t>
  </si>
  <si>
    <t>9*0,08*0,08*1,1</t>
  </si>
  <si>
    <t>60515835</t>
  </si>
  <si>
    <t>Hranol konstrukční masivní KVH NSi 100x200mm l=5m</t>
  </si>
  <si>
    <t>střecha:4,5*0,1*0,2*8*1,1</t>
  </si>
  <si>
    <t>9*0,1*0,2*1,1</t>
  </si>
  <si>
    <t>60515891</t>
  </si>
  <si>
    <t>Hranol lepený vrstvený BSH NSI, lamely 4 cm</t>
  </si>
  <si>
    <t>998762202R00</t>
  </si>
  <si>
    <t xml:space="preserve">Přesun hmot pro tesařské konstrukce, výšky do 12 m </t>
  </si>
  <si>
    <t>763</t>
  </si>
  <si>
    <t>Dřevostavby</t>
  </si>
  <si>
    <t>763 Dřevostavby</t>
  </si>
  <si>
    <t>763732001T00</t>
  </si>
  <si>
    <t>Demontáž vazníků + jeřáb uložení na mezidepo pro pozdější použití</t>
  </si>
  <si>
    <t>28*16,8</t>
  </si>
  <si>
    <t>763732112R00</t>
  </si>
  <si>
    <t>Montáž střech z vazníků příhradových dl. do 18 m vč.jeřábu,konstr ztužení z prken, kotvení do věnce</t>
  </si>
  <si>
    <t>28 ks:16,8*28</t>
  </si>
  <si>
    <t>PC 763-0002</t>
  </si>
  <si>
    <t>Atyp dřevěný příhradový vazník sedlový dl 16,8 m v 2,5 m</t>
  </si>
  <si>
    <t>PC 763-0004</t>
  </si>
  <si>
    <t>Doprava 5ks příhradových vazníků</t>
  </si>
  <si>
    <t>998763201R00</t>
  </si>
  <si>
    <t xml:space="preserve">Přesun hmot pro dřevostavby, výšky do 12 m </t>
  </si>
  <si>
    <t>764</t>
  </si>
  <si>
    <t>Konstrukce klempířské</t>
  </si>
  <si>
    <t>764 Konstrukce klempířské</t>
  </si>
  <si>
    <t>764222420R00</t>
  </si>
  <si>
    <t xml:space="preserve">Oplechování okapů Ti Zn, rš 265 mm </t>
  </si>
  <si>
    <t>3,8+5,6</t>
  </si>
  <si>
    <t>764222440R00</t>
  </si>
  <si>
    <t xml:space="preserve">Oplechování okapů Ti Zn,  rš 525 mm </t>
  </si>
  <si>
    <t>5,6+3,8</t>
  </si>
  <si>
    <t>764223420R00</t>
  </si>
  <si>
    <t xml:space="preserve">Oplechování okapů Ti Zn, rš 135 mm </t>
  </si>
  <si>
    <t>764291420R00</t>
  </si>
  <si>
    <t xml:space="preserve">Závětrná lišta z pozink lak plechu, rš 330 mm </t>
  </si>
  <si>
    <t>17,7</t>
  </si>
  <si>
    <t>764352810R00</t>
  </si>
  <si>
    <t xml:space="preserve">Demontáž žlabů půlkruh. rovných, rš 330 mm, do 30° </t>
  </si>
  <si>
    <t>36,7+29,05+3,6+4,9</t>
  </si>
  <si>
    <t>764359810R00</t>
  </si>
  <si>
    <t xml:space="preserve">Demontáž kotlíku kónického, sklon do 30° </t>
  </si>
  <si>
    <t>764411300R00</t>
  </si>
  <si>
    <t xml:space="preserve">Oplechování parapetů, eloxovaný Al, rš 250 mm </t>
  </si>
  <si>
    <t>9*1,1+13*1,7+0,7</t>
  </si>
  <si>
    <t>764454802R00</t>
  </si>
  <si>
    <t xml:space="preserve">Demontáž odpadních trub kruhových,D 120 mm </t>
  </si>
  <si>
    <t>3,5*3+4,5*2</t>
  </si>
  <si>
    <t>764521490R00</t>
  </si>
  <si>
    <t xml:space="preserve">Oplechování stříšky z pozink lak.plechu, rš 730 mm </t>
  </si>
  <si>
    <t>2,6</t>
  </si>
  <si>
    <t>764901316R00</t>
  </si>
  <si>
    <t xml:space="preserve">Pás ochranný porforovaný pozink lak RŠ 60 </t>
  </si>
  <si>
    <t>29,05+32,9</t>
  </si>
  <si>
    <t>764902205RT1</t>
  </si>
  <si>
    <t xml:space="preserve">Okapový plech lak.pozink tl. 0,65 mm RŠ 135 </t>
  </si>
  <si>
    <t>764903103RT2</t>
  </si>
  <si>
    <t>Žár.zink.plech tašková tabule na dřevo,do 30° povrchová úprava imitace taška černá</t>
  </si>
  <si>
    <t>764903302RT1</t>
  </si>
  <si>
    <t>Hřebenáč žár.zink.plech střecha jednoduchá, do 30° hřebenáč  povrchová úprava černá + provětr.pás</t>
  </si>
  <si>
    <t>32,95</t>
  </si>
  <si>
    <t>764903310R00</t>
  </si>
  <si>
    <t>Komínek odvětrávací, DN 75 mm, izolovaný vč.manžety</t>
  </si>
  <si>
    <t>764904203RT2</t>
  </si>
  <si>
    <t>Oplechování atiky pozink lakovaný plech 0,65 mm RŠ 650</t>
  </si>
  <si>
    <t>13,6</t>
  </si>
  <si>
    <t>764904204RT1</t>
  </si>
  <si>
    <t>Lemování atiky pozink lakovaný RŠ 200 podkladní plech</t>
  </si>
  <si>
    <t>13,6*2</t>
  </si>
  <si>
    <t>764908102R00</t>
  </si>
  <si>
    <t xml:space="preserve">Kotlík žlabový kónický pozink lakovaný </t>
  </si>
  <si>
    <t>764908105RT2</t>
  </si>
  <si>
    <t>Žlab podokapní půlkruhový RŠ 330 mm pozink lakovaný barevný</t>
  </si>
  <si>
    <t>3,8+37,6+32,9</t>
  </si>
  <si>
    <t>764908110RT2</t>
  </si>
  <si>
    <t xml:space="preserve">Odpadní trouby kruhové pozink lakovaný D 120 mm </t>
  </si>
  <si>
    <t>3,8*3+3*5,2</t>
  </si>
  <si>
    <t>998764202R00</t>
  </si>
  <si>
    <t xml:space="preserve">Přesun hmot pro klempířské konstr., výšky do 12 m </t>
  </si>
  <si>
    <t>765</t>
  </si>
  <si>
    <t>Krytiny tvrdé</t>
  </si>
  <si>
    <t>765 Krytiny tvrdé</t>
  </si>
  <si>
    <t>765421810R00</t>
  </si>
  <si>
    <t xml:space="preserve">Demontáž oblož. stěn AZC čtverce, bed.+lep., suť </t>
  </si>
  <si>
    <t>765799310RK2</t>
  </si>
  <si>
    <t>Montáž fólie na krokve přibitím vč.podstřešní difúzní fólie</t>
  </si>
  <si>
    <t>998765202R00</t>
  </si>
  <si>
    <t xml:space="preserve">Přesun hmot pro krytiny tvrdé, výšky do 12 m </t>
  </si>
  <si>
    <t>766</t>
  </si>
  <si>
    <t>Konstrukce truhlářské</t>
  </si>
  <si>
    <t>766 Konstrukce truhlářské</t>
  </si>
  <si>
    <t>766231111R00</t>
  </si>
  <si>
    <t xml:space="preserve">Montáž stahovacích půdních schodů </t>
  </si>
  <si>
    <t>766414143R00</t>
  </si>
  <si>
    <t xml:space="preserve">Obložení stěn pl. do 5 m2, deskami nad 1,5 m2 </t>
  </si>
  <si>
    <t>posuvné pouzdro dveří:0,8*2,05*4+3,1*0,5*2</t>
  </si>
  <si>
    <t>766421812R00</t>
  </si>
  <si>
    <t xml:space="preserve">Demontáž obložení podhledů panely nad 1,5 m2 </t>
  </si>
  <si>
    <t>32,5*15,4+4,9*3,4</t>
  </si>
  <si>
    <t>766601212R00</t>
  </si>
  <si>
    <t xml:space="preserve">Těsnění okenní spáry, ostění, PT páska+ PP páska </t>
  </si>
  <si>
    <t>7,1*12+5,9*8+5,4+5+6,1+7,8+5,6+5,85+6,2*3+5,65*2</t>
  </si>
  <si>
    <t>6+6,3</t>
  </si>
  <si>
    <t>766622235R00</t>
  </si>
  <si>
    <t>Okna komplet.otvíravá do rámů, 2kříd.nad 2,10 m2 požární vč.pěny</t>
  </si>
  <si>
    <t>766629302R00</t>
  </si>
  <si>
    <t>Montáž oken plastových plochy do 2,70 m2 vč.pěny</t>
  </si>
  <si>
    <t>8+1+1+1</t>
  </si>
  <si>
    <t>766629303R00</t>
  </si>
  <si>
    <t>Montáž oken plastových plochy do 4,50 m2 vč.pěny</t>
  </si>
  <si>
    <t>11</t>
  </si>
  <si>
    <t>766629304R00</t>
  </si>
  <si>
    <t>Montáž dveří plastových vč.pěny</t>
  </si>
  <si>
    <t>1+1+1</t>
  </si>
  <si>
    <t>766629310R00</t>
  </si>
  <si>
    <t>Montáž plastových stěn prosklených vč.pěny</t>
  </si>
  <si>
    <t>2,7*2,55</t>
  </si>
  <si>
    <t>766660717U00</t>
  </si>
  <si>
    <t xml:space="preserve">Mtž samozavírač </t>
  </si>
  <si>
    <t>4+6</t>
  </si>
  <si>
    <t>766661112R00</t>
  </si>
  <si>
    <t xml:space="preserve">Montáž dveří do zárubně,otevíravých 1kř.do 0,8 m </t>
  </si>
  <si>
    <t>2+2+1+3+2+6+2</t>
  </si>
  <si>
    <t>766661122R00</t>
  </si>
  <si>
    <t xml:space="preserve">Montáž dveří do zárubně,otevíravých 1kř.nad 0,8 m </t>
  </si>
  <si>
    <t>766661412R00</t>
  </si>
  <si>
    <t xml:space="preserve">Montáž dveří protipožár.1kř.do 80 cm, </t>
  </si>
  <si>
    <t>766661432R00</t>
  </si>
  <si>
    <t xml:space="preserve">Montáž dveří protipožárních 2kříd. š.145 cm </t>
  </si>
  <si>
    <t>766670011R00</t>
  </si>
  <si>
    <t xml:space="preserve">Montáž obložkové zárubně a dřevěného křídla dveří </t>
  </si>
  <si>
    <t>766670013R00</t>
  </si>
  <si>
    <t xml:space="preserve">Montáž obložkové zárubně a křídla dveří dvoukřídl. </t>
  </si>
  <si>
    <t>766695213R00</t>
  </si>
  <si>
    <t xml:space="preserve">Montáž prahů dveří jednokřídlových š. nad 10 cm </t>
  </si>
  <si>
    <t>766695233R00</t>
  </si>
  <si>
    <t xml:space="preserve">Montáž prahů dveří dvoukřídlových š. nad 10 cm </t>
  </si>
  <si>
    <t>766812840R00</t>
  </si>
  <si>
    <t xml:space="preserve">Demontáž kuchyňských linek vč.odvozu </t>
  </si>
  <si>
    <t>54917025</t>
  </si>
  <si>
    <t>Zavírač dveří hydraulický R 12  č.14  zlatá bronz</t>
  </si>
  <si>
    <t>61130926</t>
  </si>
  <si>
    <t>Okno dřevěné 2kř 180x175 cm izoldvojsklo pevné požární, bezpeč.folie T14</t>
  </si>
  <si>
    <t>61143257</t>
  </si>
  <si>
    <t>Dveře vstupní plastové 1kř 1200x2545 mm se skl.světlíkem, bezpeč.kování, bezpeč.folie</t>
  </si>
  <si>
    <t>bílé, paniková klika - koule:1</t>
  </si>
  <si>
    <t>ovládání světlíku:</t>
  </si>
  <si>
    <t>2/3 zasklení 1/3 plná:</t>
  </si>
  <si>
    <t>zámek, vložka, kování:</t>
  </si>
  <si>
    <t>vč.rámu:</t>
  </si>
  <si>
    <t>T08:</t>
  </si>
  <si>
    <t>61143262</t>
  </si>
  <si>
    <t>Dveře plast 2kř 1530x2045 mm asymetr, izoldvojsklo bezpeč.folie,bezpeč.kování, 2/3 sklo 1/3plná</t>
  </si>
  <si>
    <t>madlo-madlo, zarážka do podlahy:2</t>
  </si>
  <si>
    <t>integrovaný práh, bez zámku:</t>
  </si>
  <si>
    <t>T10,11:</t>
  </si>
  <si>
    <t>61143591</t>
  </si>
  <si>
    <t>Okno plastové 1kř 120x150 cm OS, izolační dvojsklo dvojitě zasklené, bezpeč.folie,</t>
  </si>
  <si>
    <t>bílé, bezpeč.kování, klika 3 polohy:1</t>
  </si>
  <si>
    <t>T03:</t>
  </si>
  <si>
    <t>61143592</t>
  </si>
  <si>
    <t>Okno plastové 1kř 120x175 cm OS izoldvojsklo dvojitě zasklené, spodní světlík, bezpeč.folie,</t>
  </si>
  <si>
    <t>bílé, bezpeč.kování, klika 3 polohy:8</t>
  </si>
  <si>
    <t>T02:</t>
  </si>
  <si>
    <t>61143594</t>
  </si>
  <si>
    <t>Okno plastové 1kř 75x175 cm  OS izoldvojsklo dvojitě zasklené, bezpeč.folie,</t>
  </si>
  <si>
    <t>T04:</t>
  </si>
  <si>
    <t>61143596</t>
  </si>
  <si>
    <t>Okno plastové 2kř 180x125 cm OS izoldvojsklo dvojitě zasklené, bezpeč.folie,</t>
  </si>
  <si>
    <t>T05:</t>
  </si>
  <si>
    <t>61143646</t>
  </si>
  <si>
    <t>Okno plastové 2kř 180x175 cm OS izoldvojsklo dvojitě zasklené, bezpeč.folie,</t>
  </si>
  <si>
    <t>bílé, bezpeč.kování, klika 3 polohy:11</t>
  </si>
  <si>
    <t>T01:</t>
  </si>
  <si>
    <t>61143792.A</t>
  </si>
  <si>
    <t>Dveřní sestava interiér.1kř. s boč.a hor. světlíky 2700/2545 mm bezpeč.kov, izoldvojsklo</t>
  </si>
  <si>
    <t>madlo-madlo, bezpeč.folie:1</t>
  </si>
  <si>
    <t>zarážka do podlahy, integrovaný práh:</t>
  </si>
  <si>
    <t>bez zámku, 2/3 sklo1/3 plná:</t>
  </si>
  <si>
    <t>T13:</t>
  </si>
  <si>
    <t>61164080</t>
  </si>
  <si>
    <t>Dveře vnitř.prof.plné 1kř. 80x197 dub klika - klika, zámek, kování, vložka, plast.nápis</t>
  </si>
  <si>
    <t>61164083</t>
  </si>
  <si>
    <t>Dveře vnitř.prof.plné 1kř. 70x197 dub klika - klika, zámek, kování, vložka, plast.nápis</t>
  </si>
  <si>
    <t>větrací mřížka, okop.plech:2+2+2+1+2</t>
  </si>
  <si>
    <t>61164084</t>
  </si>
  <si>
    <t>Dveře vnitř.prof.plné 1kř. 80x197 dub - otvor klika - klika, zámek, kování, vložka, plast.nápis</t>
  </si>
  <si>
    <t>část zasklení 500/400 mm:1</t>
  </si>
  <si>
    <t>okop plech:</t>
  </si>
  <si>
    <t>61164085</t>
  </si>
  <si>
    <t>větrací mřížka a okop.plech:1+2+1+2</t>
  </si>
  <si>
    <t>61164086</t>
  </si>
  <si>
    <t>Dveře vnitř.prof.plné 1kř. 80x197 dub -  otvor klika - klika, zámek, kování, vložka, plast.nápis</t>
  </si>
  <si>
    <t>sklo otvor 400/400 mm:2</t>
  </si>
  <si>
    <t>61165172</t>
  </si>
  <si>
    <t>Dveře protipožár 1kř. 80x197cm EW15DP3C2 klika - klika, zámek, kování, bezp.vložka,</t>
  </si>
  <si>
    <t>generál.klíč,okop.plech:1</t>
  </si>
  <si>
    <t>plast.nápis:</t>
  </si>
  <si>
    <t>61165174</t>
  </si>
  <si>
    <t>Dveře protipožár 2kř.125x197cm dub EW15DP3C2 klika - klika, zámek, kování, bezp.vložka,</t>
  </si>
  <si>
    <t>okop.plech, plast nápis:1</t>
  </si>
  <si>
    <t>generál.klíč:</t>
  </si>
  <si>
    <t>61165175</t>
  </si>
  <si>
    <t>Dveře protipožár 2kř.145x197cm dub EW30DP3C2 klika - klika, zámek, kování, bezp.vložka,</t>
  </si>
  <si>
    <t>61165632</t>
  </si>
  <si>
    <t>Dveře protipožární EW15DP3C2 80x197 cm dub plné klika - klika, zámek, kování, vložka, plast.nápis</t>
  </si>
  <si>
    <t>okop plech, :1</t>
  </si>
  <si>
    <t>61165641</t>
  </si>
  <si>
    <t>Dveře protipožární EW15DP3C2 dub plné 70x197 cm klika - klika, zámek, kování, vložka, plast.nápis</t>
  </si>
  <si>
    <t>okop plech, větrací mřížka protipožární:1</t>
  </si>
  <si>
    <t>61169701</t>
  </si>
  <si>
    <t>Dveře posuvné do pouzdra 2kř 1450/1970 mm 2x madlo madlo</t>
  </si>
  <si>
    <t>61181102</t>
  </si>
  <si>
    <t>Zárubeň obkl. protipožár. š 70 cm/st. 8-30cm kašír</t>
  </si>
  <si>
    <t>61181103</t>
  </si>
  <si>
    <t>Zárubeň obkl. protipožár. š 80 cm/st. 8-30cm kašír</t>
  </si>
  <si>
    <t>61181111</t>
  </si>
  <si>
    <t>Zárubeň obkl. protipožár. š 125cm/st. 8-30cm kašír</t>
  </si>
  <si>
    <t>61181517</t>
  </si>
  <si>
    <t>Zárubeň obložková NORMAL š. 80cm/st. 18-25cm fólie</t>
  </si>
  <si>
    <t>61181571</t>
  </si>
  <si>
    <t>Zárubeň obložková NORMAL š. 145cm/st.18-25cm lamin</t>
  </si>
  <si>
    <t>61187158</t>
  </si>
  <si>
    <t>Prah dubový délka 80 cm šířka 12 cm tl. 2 cm</t>
  </si>
  <si>
    <t>61187198</t>
  </si>
  <si>
    <t>Prah dubový délka 145 cm šířka 15 cm tl. 2 cm</t>
  </si>
  <si>
    <t>PC 766-0016</t>
  </si>
  <si>
    <t>M+D zrcadlo 3000/600 mm</t>
  </si>
  <si>
    <t>PC 766-0017</t>
  </si>
  <si>
    <t>M+D atyp zákryvné desky na WC 0,6*1</t>
  </si>
  <si>
    <t>PC 766-0018</t>
  </si>
  <si>
    <t>Desky trespa tl.10 mm barevné</t>
  </si>
  <si>
    <t>9,66*1,02</t>
  </si>
  <si>
    <t>PC 766-0020</t>
  </si>
  <si>
    <t>M+D atyp dř.věšák na ručníky - fochový dl.3900 mm</t>
  </si>
  <si>
    <t>PC 766-0021</t>
  </si>
  <si>
    <t>M+D dř. kryt otopných desek vč.mřížek dl 5450</t>
  </si>
  <si>
    <t>PC 766-0024</t>
  </si>
  <si>
    <t>M+D atyp .dř.linka 5,4 m vč.zařiz.předmětů</t>
  </si>
  <si>
    <t>PC 766-0027</t>
  </si>
  <si>
    <t>Dřevěné sklopné schody požární 140/70 - 30min</t>
  </si>
  <si>
    <t>998766202R00</t>
  </si>
  <si>
    <t xml:space="preserve">Přesun hmot pro truhlářské konstr., výšky do 12 m </t>
  </si>
  <si>
    <t>767</t>
  </si>
  <si>
    <t>Konstrukce zámečnické</t>
  </si>
  <si>
    <t>767 Konstrukce zámečnické</t>
  </si>
  <si>
    <t>767610217U00</t>
  </si>
  <si>
    <t>Mtž okno vertikál posuv rám zeď vč.pěny</t>
  </si>
  <si>
    <t>1,5*1,5</t>
  </si>
  <si>
    <t>767640112U00</t>
  </si>
  <si>
    <t>Mtž dveře vchod 1kř nadsvetlik vč.pěny</t>
  </si>
  <si>
    <t>767640221U00</t>
  </si>
  <si>
    <t>Mtž dveře vchod 2kř vč.pěny</t>
  </si>
  <si>
    <t>767995104R00</t>
  </si>
  <si>
    <t xml:space="preserve">Výroba a montáž kov. atypických konstr. do 50 kg </t>
  </si>
  <si>
    <t>kg</t>
  </si>
  <si>
    <t>34,5</t>
  </si>
  <si>
    <t>14587132</t>
  </si>
  <si>
    <t>Profil čtvercový uzavřený 11 343.0  30x3 mm</t>
  </si>
  <si>
    <t>T</t>
  </si>
  <si>
    <t>0,035</t>
  </si>
  <si>
    <t>PC 767-0034</t>
  </si>
  <si>
    <t>M+D Atyp.zábradlí u schodů z jacklu 30/30/2,5 dl.4,5 m v 0,9 m vč povrchové úpravy</t>
  </si>
  <si>
    <t>PC 767-0041</t>
  </si>
  <si>
    <t>Dveře Al 2kř. asymetr. 1390/2100 mm izoldvojsklo bezpeč.kování, panik.hrazda z obou stran, madlo</t>
  </si>
  <si>
    <t>zarážka do podlahy, zámek:1</t>
  </si>
  <si>
    <t>bezpeč.vložka, generálklíč:</t>
  </si>
  <si>
    <t>elektronický vrátný, bezpeč.folie:</t>
  </si>
  <si>
    <t>2/3 sklo 1/3 plné:</t>
  </si>
  <si>
    <t>nízkoprofil.práh:</t>
  </si>
  <si>
    <t>T06:</t>
  </si>
  <si>
    <t>PC 767-0042</t>
  </si>
  <si>
    <t>Dveře Al 2kř.symetr. 1750/2045 izoldvosklo bezpeč.kování, panik.hrazda z obou stran, madlo</t>
  </si>
  <si>
    <t>bezpeč.vložka, generál.klíč.:</t>
  </si>
  <si>
    <t>nízkoprofil práh vč.rámu:</t>
  </si>
  <si>
    <t>T07:</t>
  </si>
  <si>
    <t>PC 767-0043</t>
  </si>
  <si>
    <t>Dveře Al 1kř. se skl.nadsv.1080/2545 mm izoldsvklo bezpeč.kování, klika-klika, bezpeč.folie,</t>
  </si>
  <si>
    <t>zarážka do podlahy, zámek:3</t>
  </si>
  <si>
    <t>bezpeč.vložka generál klíč:</t>
  </si>
  <si>
    <t>ovl.světlíku, 2/3 sklo 1/3 plná:</t>
  </si>
  <si>
    <t>T09:</t>
  </si>
  <si>
    <t>PC 767-0044</t>
  </si>
  <si>
    <t>Okno výsuvné Al dvojitě izoldvojsklo 1500/1500 vč.odkl.desky z korianu, bezpeč.kování, bezp.folie</t>
  </si>
  <si>
    <t>deska 1750/400/30 mm:1</t>
  </si>
  <si>
    <t>obložkové ostění:</t>
  </si>
  <si>
    <t>998767202R00</t>
  </si>
  <si>
    <t xml:space="preserve">Přesun hmot pro zámečnické konstr., výšky do 12 m </t>
  </si>
  <si>
    <t>771</t>
  </si>
  <si>
    <t>Podlahy z dlaždic a obklady</t>
  </si>
  <si>
    <t>771 Podlahy z dlaždic a obklady</t>
  </si>
  <si>
    <t>771475014R00</t>
  </si>
  <si>
    <t xml:space="preserve">Obklad soklíků keram.rovných, tmel,výška 10 cm </t>
  </si>
  <si>
    <t>10,4+18,3+8,9+6,4+15</t>
  </si>
  <si>
    <t>9,1+4,8+4,9+4,9+11,4+4,6+5,1+6,7+6,8</t>
  </si>
  <si>
    <t>771575107R00</t>
  </si>
  <si>
    <t xml:space="preserve">Montáž podlah keram.,režné hladké, tmel, 20x20 cm </t>
  </si>
  <si>
    <t>P1:33,35+6,5+3,65+1,75+1,75+1,8+9,05+1,7+1,7+2,2+5,9+4,3</t>
  </si>
  <si>
    <t>771575109R00</t>
  </si>
  <si>
    <t xml:space="preserve">Montáž podlah keram.,hladké, tmel, 30x30 cm </t>
  </si>
  <si>
    <t>P1:7,65+44,05+21,5+6,8+3,1+5,65</t>
  </si>
  <si>
    <t>schody:2,15*1,65+5,45*0,15+4,25*0,15</t>
  </si>
  <si>
    <t>4,8*0,6+6*0,15+5,4*0,15+3*0,15+1,6*0,15+1,75*0,15</t>
  </si>
  <si>
    <t>1,8*0,6*2+3*0,15*2+2,4*0,15*2</t>
  </si>
  <si>
    <t>podesta, koruna zídky:1,45*4,45+2,1*3,4</t>
  </si>
  <si>
    <t>771577112RS2</t>
  </si>
  <si>
    <t>Lišta hliníková podlahová - ukončení soklu pro tloušťku dlaždic 9 mm</t>
  </si>
  <si>
    <t>58,3+59</t>
  </si>
  <si>
    <t>771579795R00</t>
  </si>
  <si>
    <t xml:space="preserve">Příplatek za spárování vodotěsnou hmotou - plošně </t>
  </si>
  <si>
    <t>88,75+73,65+24,3+27,92</t>
  </si>
  <si>
    <t>597642020</t>
  </si>
  <si>
    <t>Dlažba keramická protiskluzná 200x200x9 mm</t>
  </si>
  <si>
    <t>73,65*1,02</t>
  </si>
  <si>
    <t>58,3*0,07*1,02</t>
  </si>
  <si>
    <t>597642031</t>
  </si>
  <si>
    <t>Dlažba keramická protiskluzná 300x300x9 mm</t>
  </si>
  <si>
    <t>88,75*1,02</t>
  </si>
  <si>
    <t>24,3*1,02</t>
  </si>
  <si>
    <t>59*0,07*1,02</t>
  </si>
  <si>
    <t>597642033</t>
  </si>
  <si>
    <t>Dlažba keram protiskluzná mrazuvzdor 300x300x9 mm</t>
  </si>
  <si>
    <t>27,92*1,02</t>
  </si>
  <si>
    <t>998771202R00</t>
  </si>
  <si>
    <t xml:space="preserve">Přesun hmot pro podlahy z dlaždic, výšky do 12 m </t>
  </si>
  <si>
    <t>776</t>
  </si>
  <si>
    <t>Podlahy povlakové</t>
  </si>
  <si>
    <t>776 Podlahy povlakové</t>
  </si>
  <si>
    <t>776421100RU1</t>
  </si>
  <si>
    <t>Lepení podlahových soklíků z PVC a vinylu včetně dodávky soklíku PVC</t>
  </si>
  <si>
    <t>17,7+8,9+9,4+20,3+22,2+9+18,4+9,7+12,7+12,3</t>
  </si>
  <si>
    <t>776431010R00</t>
  </si>
  <si>
    <t xml:space="preserve">Montáž podlahových soklíků z koberc. pásů na lištu </t>
  </si>
  <si>
    <t>31,8+15,2+22,9</t>
  </si>
  <si>
    <t>776521100R00</t>
  </si>
  <si>
    <t xml:space="preserve">Lepení povlak.podlah z pásů PVC na lepidlo </t>
  </si>
  <si>
    <t>142,33+27,34+13,15</t>
  </si>
  <si>
    <t>776572100R00</t>
  </si>
  <si>
    <t xml:space="preserve">Lepení povlakových podlah z pásů textilních </t>
  </si>
  <si>
    <t>69,6+52,5</t>
  </si>
  <si>
    <t>776981113R00</t>
  </si>
  <si>
    <t xml:space="preserve">Lišta hliníková přechodová, různá výška krytin </t>
  </si>
  <si>
    <t>5,85</t>
  </si>
  <si>
    <t>0,8*12+0,7*10+0,9</t>
  </si>
  <si>
    <t>1,25+1,45</t>
  </si>
  <si>
    <t>28412232</t>
  </si>
  <si>
    <t>Podlahovina PVC vinil tl. 3,2 mm 25m</t>
  </si>
  <si>
    <t>182,82*1,03</t>
  </si>
  <si>
    <t>69741048</t>
  </si>
  <si>
    <t>Koberec s gumou 2200g/m2</t>
  </si>
  <si>
    <t>122,1*1,05</t>
  </si>
  <si>
    <t>69751004</t>
  </si>
  <si>
    <t>Lišta kobercová 9x55 mm</t>
  </si>
  <si>
    <t>69,9*1,03</t>
  </si>
  <si>
    <t>998776202R00</t>
  </si>
  <si>
    <t xml:space="preserve">Přesun hmot pro podlahy povlakové, výšky do 12 m </t>
  </si>
  <si>
    <t>781</t>
  </si>
  <si>
    <t>Obklady keramické</t>
  </si>
  <si>
    <t>781 Obklady keramické</t>
  </si>
  <si>
    <t>781475116R00</t>
  </si>
  <si>
    <t xml:space="preserve">Obklad vnitřní stěn keramický, do tmele, 40x20 cm </t>
  </si>
  <si>
    <t>3,2+50,3+9,8+9,2+57,6+18,4+3,9</t>
  </si>
  <si>
    <t>781479705R00</t>
  </si>
  <si>
    <t xml:space="preserve">Přípl.za spárovací hmotu - plošně </t>
  </si>
  <si>
    <t>152,4</t>
  </si>
  <si>
    <t>781497111R00</t>
  </si>
  <si>
    <t xml:space="preserve">Lišta hliníková ukončovací, rohová k obkladům </t>
  </si>
  <si>
    <t>10*2+1,65*2+1,8*3+0,5+6,6+1,25*4+22,5+4,8+8,55</t>
  </si>
  <si>
    <t>24,9+9*2+6*2*2+4,65+4,35+9,2+6*2+3+6,6</t>
  </si>
  <si>
    <t>597813730</t>
  </si>
  <si>
    <t>Obkládačka keramická 200x400 mm</t>
  </si>
  <si>
    <t>152,4*1,02</t>
  </si>
  <si>
    <t>998781202R00</t>
  </si>
  <si>
    <t xml:space="preserve">Přesun hmot pro obklady keramické, výšky do 12 m </t>
  </si>
  <si>
    <t>783</t>
  </si>
  <si>
    <t>Nátěry</t>
  </si>
  <si>
    <t>783 Nátěry</t>
  </si>
  <si>
    <t>783782206R00</t>
  </si>
  <si>
    <t>Nátěr tesařských konstrukcí 2x proti hmyzu a houbám</t>
  </si>
  <si>
    <t>latě a kontralatě:1750*0,2+496*0,2</t>
  </si>
  <si>
    <t>latě pro rošt:340*0,16+49,5*0,16</t>
  </si>
  <si>
    <t>pochozí lávka fošny:32,55*1*2</t>
  </si>
  <si>
    <t>trámky:32,55*2*0,42</t>
  </si>
  <si>
    <t>4,5*0,6*8</t>
  </si>
  <si>
    <t>4,4*0,6*2</t>
  </si>
  <si>
    <t>3,7*0,84</t>
  </si>
  <si>
    <t>9*0,6+9*0,32</t>
  </si>
  <si>
    <t>783812100R00</t>
  </si>
  <si>
    <t>Nátěr vinylový omítek stěn 2x + 1x email omyvatelný</t>
  </si>
  <si>
    <t>27,2+15,9+8,6+8,7+8,8+19,2+8,2+9,2+11,5+35,9+35,8+0,9</t>
  </si>
  <si>
    <t>784</t>
  </si>
  <si>
    <t>Malby</t>
  </si>
  <si>
    <t>784 Malby</t>
  </si>
  <si>
    <t>784452271RU9</t>
  </si>
  <si>
    <t>Malba směsí tekutou 2x, 1barva, místnost do 3,8 m vhodná i na sádrokarton</t>
  </si>
  <si>
    <t>350+13+23,1+1203,1+133,2+11,7</t>
  </si>
  <si>
    <t>786</t>
  </si>
  <si>
    <t>Čalounické úpravy</t>
  </si>
  <si>
    <t>786 Čalounické úpravy</t>
  </si>
  <si>
    <t>786621101T00</t>
  </si>
  <si>
    <t xml:space="preserve">M+D Žaluzie lam.oken vnitř. plastových bílé </t>
  </si>
  <si>
    <t>1,8*1,75*12+1,2*1,75*8+1,2*1,5</t>
  </si>
  <si>
    <t>0,75*1,75+1,8*1,25+1,5*1,5</t>
  </si>
  <si>
    <t>786621102T00</t>
  </si>
  <si>
    <t xml:space="preserve">M+D síť proti hmyzu oken vnitř. plastových </t>
  </si>
  <si>
    <t>1,8*1,75+1,2*1,75*2</t>
  </si>
  <si>
    <t>998786202R00</t>
  </si>
  <si>
    <t xml:space="preserve">Přesun hmot pro zastiň. techniku, výšky do 12 m </t>
  </si>
  <si>
    <t>M21</t>
  </si>
  <si>
    <t>Elektromontáže</t>
  </si>
  <si>
    <t>M21 Elektromontáže</t>
  </si>
  <si>
    <t>210000001T00</t>
  </si>
  <si>
    <t xml:space="preserve">M+D Elektroinstalace - samostatně </t>
  </si>
  <si>
    <t>M24</t>
  </si>
  <si>
    <t>Montáže vzduchotechnických zařízení</t>
  </si>
  <si>
    <t>M24 Montáže vzduchotechnických zařízení</t>
  </si>
  <si>
    <t>240010-R T00</t>
  </si>
  <si>
    <t xml:space="preserve">Vzduchotechnika - samostatně </t>
  </si>
  <si>
    <t>D96</t>
  </si>
  <si>
    <t>Přesuny suti a vybouraných hmot</t>
  </si>
  <si>
    <t>D96 Přesuny suti a vybouraných hmot</t>
  </si>
  <si>
    <t>979990201R00</t>
  </si>
  <si>
    <t xml:space="preserve">Poplatek za skládku suti -azbestocementové výrobky </t>
  </si>
  <si>
    <t>0,306</t>
  </si>
  <si>
    <t>979081111R00</t>
  </si>
  <si>
    <t xml:space="preserve">Odvoz suti a vybour. hmot na skládku do 1 km </t>
  </si>
  <si>
    <t>979081121R00</t>
  </si>
  <si>
    <t>Příplatek k odvozu za každý další 1 km 15 km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</si>
  <si>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</si>
  <si>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</si>
  <si>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</si>
  <si>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</si>
  <si>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</si>
  <si>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</si>
  <si>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</si>
  <si>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</si>
  <si>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</si>
  <si>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</si>
  <si>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Havraň</t>
  </si>
  <si>
    <t>ing.Břetislav Sedláček</t>
  </si>
  <si>
    <t>SO01 Stavební úpravy v č.p.42 Havraň - na Mateřinku</t>
  </si>
  <si>
    <t>SO02</t>
  </si>
  <si>
    <t>Sadové úpravy a plot</t>
  </si>
  <si>
    <t>SO02 Sadové úpravy a plot</t>
  </si>
  <si>
    <t>815.22</t>
  </si>
  <si>
    <t>113201111R00</t>
  </si>
  <si>
    <t xml:space="preserve">Vytrhání obrub chodníkových </t>
  </si>
  <si>
    <t>podezdívka oplocení:22,2+8</t>
  </si>
  <si>
    <t>131201110R00</t>
  </si>
  <si>
    <t xml:space="preserve">Hloubení nezapaž. jam hor.3 do 50 m3, STROJNĚ </t>
  </si>
  <si>
    <t>pískoviště:5*3*0,4</t>
  </si>
  <si>
    <t>131201119R00</t>
  </si>
  <si>
    <t xml:space="preserve">Příplatek za lepivost - hloubení nezap.jam v hor.3 </t>
  </si>
  <si>
    <t>132201110R00</t>
  </si>
  <si>
    <t xml:space="preserve">Hloubení rýh š.do 60 cm v hor.3 do 50 m3, STROJNĚ </t>
  </si>
  <si>
    <t>(3,1+2,7*6+19,1)*0,25*0,9</t>
  </si>
  <si>
    <t>4,4*0,9*0,25+1,5*1,1*0,25+14,05*0,9*0,25</t>
  </si>
  <si>
    <t>4,15*1,1*0,25+15,55*0,9*0,25</t>
  </si>
  <si>
    <t>(4,5+3,1+2,6+1,1+1,1)*0,9*0,25</t>
  </si>
  <si>
    <t>(1,9+1,6+1,8+3,4+1,9)*1,1*0,25</t>
  </si>
  <si>
    <t>23,5488*0,3</t>
  </si>
  <si>
    <t>6+23,55</t>
  </si>
  <si>
    <t>29,55*5</t>
  </si>
  <si>
    <t>29,55</t>
  </si>
  <si>
    <t>174101101R00</t>
  </si>
  <si>
    <t xml:space="preserve">Zásyp jam, rýh, šachet se zhutněním </t>
  </si>
  <si>
    <t>pískoviště:4,6*2,6*0,6</t>
  </si>
  <si>
    <t>181301101R00</t>
  </si>
  <si>
    <t>Rozprostření ornice, rovina, tl. do 10 cm do 500m2 mulčovací kůra</t>
  </si>
  <si>
    <t>47,85</t>
  </si>
  <si>
    <t>182001111R00</t>
  </si>
  <si>
    <t xml:space="preserve">Plošná úprava terénu, nerovnosti do 10 cm v rovině </t>
  </si>
  <si>
    <t>850+38</t>
  </si>
  <si>
    <t>183405312R00</t>
  </si>
  <si>
    <t xml:space="preserve">Provzdušnění trávníku s pískováním </t>
  </si>
  <si>
    <t>ha</t>
  </si>
  <si>
    <t>0,0850+0,0038</t>
  </si>
  <si>
    <t>183406214R00</t>
  </si>
  <si>
    <t xml:space="preserve">Prořezání trávníku s přísevem trávního semene </t>
  </si>
  <si>
    <t>0,085+0,0038</t>
  </si>
  <si>
    <t>184102211R00</t>
  </si>
  <si>
    <t xml:space="preserve">Výsadba keře bez balu výšky do 1 m, v rovině </t>
  </si>
  <si>
    <t>480</t>
  </si>
  <si>
    <t>185802114R00</t>
  </si>
  <si>
    <t xml:space="preserve">Hnojení umělým hnojivem v rovině </t>
  </si>
  <si>
    <t>0,025</t>
  </si>
  <si>
    <t>185803211R00</t>
  </si>
  <si>
    <t xml:space="preserve">Uválcování trávníku v rovině </t>
  </si>
  <si>
    <t>185803411R00</t>
  </si>
  <si>
    <t xml:space="preserve">Vyhrabání trávníku v rovině nebo svahu do 1 : 5 </t>
  </si>
  <si>
    <t>185808521R00</t>
  </si>
  <si>
    <t xml:space="preserve">Vyvláčení trávníku s rozrušením mechu v rovině </t>
  </si>
  <si>
    <t>00572440</t>
  </si>
  <si>
    <t>Směs travní hřištní III. - vysoká zátěž</t>
  </si>
  <si>
    <t>888*0,04</t>
  </si>
  <si>
    <t>02652445</t>
  </si>
  <si>
    <t>Ptačí zob - Ligustrum ovalifolium  30-50 cm</t>
  </si>
  <si>
    <t>10391100</t>
  </si>
  <si>
    <t>Kůra mulčovací VL</t>
  </si>
  <si>
    <t>47,85*0,1*1,02</t>
  </si>
  <si>
    <t>25191158</t>
  </si>
  <si>
    <t>Trávníkové hnojivo po 10 kg</t>
  </si>
  <si>
    <t>Kg</t>
  </si>
  <si>
    <t>25</t>
  </si>
  <si>
    <t>58152369</t>
  </si>
  <si>
    <t>Písek do pískoviště</t>
  </si>
  <si>
    <t>7,176*1,8</t>
  </si>
  <si>
    <t>271571112R00</t>
  </si>
  <si>
    <t xml:space="preserve">Polštář základu ze štěrkopísku netříděného </t>
  </si>
  <si>
    <t>(3,1+2,7*6+19,1)*0,25*0,1</t>
  </si>
  <si>
    <t>(4,4+1,5+14,05+4,15+15,55)*0,25*0,1</t>
  </si>
  <si>
    <t>(4,5+1,9+1,6+3,1+1,8+2,6+3,4+1,1+1,9+1,1)*0,25*0,1</t>
  </si>
  <si>
    <t>274272120RT2</t>
  </si>
  <si>
    <t>Zdivo základové z bednicích tvárnic, tl. 20 cm výplň tvárnic betonem C 12/15</t>
  </si>
  <si>
    <t>pískoviště:(5+5+2,6+2,6)*0,6</t>
  </si>
  <si>
    <t>274272130RT2</t>
  </si>
  <si>
    <t>Zdivo základové z bednicích tvárnic, tl. 25 cm výplň tvárnic betonem C 12/15</t>
  </si>
  <si>
    <t>3,1*0,8+2,7*0,8*6+16,1*0,8+3*0,8</t>
  </si>
  <si>
    <t>4,4*0,8+1,5*1+14,05*0,8+4,15*1+15,55*0,8</t>
  </si>
  <si>
    <t>4,5*0,8+1,9*1+1,6*1+3,1*0,8+1,8*1+2,6*0,8</t>
  </si>
  <si>
    <t>3,4*1+1,1*0,8+1,9*1+1,1*0,8</t>
  </si>
  <si>
    <t>274361214R00</t>
  </si>
  <si>
    <t xml:space="preserve">Výztuž základových pasů do 12 mm z oceli 10 505 </t>
  </si>
  <si>
    <t>v každé ložné spáře 2 pruty:1,175+0,086</t>
  </si>
  <si>
    <t>svislé 4 do m:</t>
  </si>
  <si>
    <t>289971211R00</t>
  </si>
  <si>
    <t xml:space="preserve">Zřízení vrstvy z geotextilie sklon do 1:5 š.do 3 m </t>
  </si>
  <si>
    <t>(18,4+39,1+19+16+3,2)*0,5</t>
  </si>
  <si>
    <t>69381111</t>
  </si>
  <si>
    <t>Geotextilie netkaná černá zahradnická 45 g/m2 mulčovací folie</t>
  </si>
  <si>
    <t>47,85*1,1</t>
  </si>
  <si>
    <t>339361124R00</t>
  </si>
  <si>
    <t xml:space="preserve">Výztuž a probeton. plot.sloupku 20x40 cm </t>
  </si>
  <si>
    <t>1,2*8+1,2*8</t>
  </si>
  <si>
    <t>1,2*14</t>
  </si>
  <si>
    <t>1,2*7+1,4+1,8</t>
  </si>
  <si>
    <t>339361212R00</t>
  </si>
  <si>
    <t xml:space="preserve">Provázání plotového zdiva tl. 20 cm se sloupkem </t>
  </si>
  <si>
    <t>36</t>
  </si>
  <si>
    <t>339921621R00</t>
  </si>
  <si>
    <t>Sloup plot.200x400mm z tvar.1str.štíp.přír.KB-BLOK bez výztuže a betonu</t>
  </si>
  <si>
    <t>339941311R00</t>
  </si>
  <si>
    <t xml:space="preserve">Držák plotového pole koncový pozinkovaný,KB-BLOK </t>
  </si>
  <si>
    <t>4+8+4+4</t>
  </si>
  <si>
    <t>339941412R00</t>
  </si>
  <si>
    <t xml:space="preserve">Doraz zámku pro sloupek KB-BLOK </t>
  </si>
  <si>
    <t>339941413R00</t>
  </si>
  <si>
    <t xml:space="preserve">Držák plot.pole průb.pro sloupek ,KB-BLOK </t>
  </si>
  <si>
    <t>12+10+24+12</t>
  </si>
  <si>
    <t>339941416R00</t>
  </si>
  <si>
    <t xml:space="preserve">Držák vrat -  vratový pant pro sloupek ,KB-BLOK </t>
  </si>
  <si>
    <t>345231111RT1</t>
  </si>
  <si>
    <t>Zdivo plotové z tvárnic, betonová zálivka, tl.190 tvárnice v barvě přírodní, štípané jednostranně</t>
  </si>
  <si>
    <t>vč.tvárnic, betonu a výztuže:</t>
  </si>
  <si>
    <t>plot C:3,1*0,6+2,7*0,6*6</t>
  </si>
  <si>
    <t>plot D:19,1*0,6</t>
  </si>
  <si>
    <t>plot B:15,15*0,6+6,3*0,6+18,2*0,6</t>
  </si>
  <si>
    <t>plot A:3*0,6*6+3,4*0,6+1,8*0,2</t>
  </si>
  <si>
    <t>345232113RT1</t>
  </si>
  <si>
    <t>Stříška na plot z krycích destiček, šířka 26 cm včetně destiček 50 x 26 x 6 cm, šedých</t>
  </si>
  <si>
    <t>2,65*7</t>
  </si>
  <si>
    <t>2,65*13</t>
  </si>
  <si>
    <t>2,3*7+2,8*5+1*2</t>
  </si>
  <si>
    <t>(8+7+1+14+9)*0,5</t>
  </si>
  <si>
    <t>627452111R00</t>
  </si>
  <si>
    <t xml:space="preserve">Spárování maltou MCs zapuštěné rovné, zdí z cihel </t>
  </si>
  <si>
    <t>0,6*3,1+0,6*2,7*6+1,2*6</t>
  </si>
  <si>
    <t>1,2*0,8*2+1,6*1,2+2,5*0,6+2,7*0,6*5</t>
  </si>
  <si>
    <t>2,9*0,6+1,2*1,2*6+1,2*0,8</t>
  </si>
  <si>
    <t>(3,2+3+16,1+16,1)*0,6</t>
  </si>
  <si>
    <t>0,8*1,2+1,2*1,2*13+15,15*0,6*2+0,2*0,6+18,2*0,6*2</t>
  </si>
  <si>
    <t>6,3*0,6+6,5*0,6</t>
  </si>
  <si>
    <t>1*1,8+1,2*1,2*7+1,2*1,4+3*0,6*6*2</t>
  </si>
  <si>
    <t>3,4*0,6*2+1,8*0,2*2+0,2*0,6*2</t>
  </si>
  <si>
    <t>3,7+16+18,5+39,15+18,45</t>
  </si>
  <si>
    <t>3,2</t>
  </si>
  <si>
    <t>95,8*0,15*0,2</t>
  </si>
  <si>
    <t>3,2*0,3*0,2</t>
  </si>
  <si>
    <t>95,8*2*1,01</t>
  </si>
  <si>
    <t>911</t>
  </si>
  <si>
    <t>Vybavení</t>
  </si>
  <si>
    <t>911 Vybavení</t>
  </si>
  <si>
    <t>PC 009-0016</t>
  </si>
  <si>
    <t>Krycí plachta pískoviště s úchyty 5000/3000 mm</t>
  </si>
  <si>
    <t>962042321R00</t>
  </si>
  <si>
    <t xml:space="preserve">Bourání zdiva nadzákladového z betonu prostého </t>
  </si>
  <si>
    <t>pískoviště:(5,5+5,5+3)*0,5*0,2</t>
  </si>
  <si>
    <t>998151111R00</t>
  </si>
  <si>
    <t xml:space="preserve">Přesun hmot, oplocení a zvláštní obj. zděné do 10m </t>
  </si>
  <si>
    <t>711131101RZ3</t>
  </si>
  <si>
    <t>Izolace proti vlhkosti vodorovná pásy na sucho 1 vrstva - včetně dodávky A 500/H</t>
  </si>
  <si>
    <t>(3,1+2,7*6+19,1)*0,25</t>
  </si>
  <si>
    <t>(4,4+1,5+14,05+4,15+15,55)*0,25</t>
  </si>
  <si>
    <t>(4,5+1,9+1,6+3,1+1,8+2,6+3,4+1,1+1,9+1,1)*0,25</t>
  </si>
  <si>
    <t>998711201R00</t>
  </si>
  <si>
    <t xml:space="preserve">Přesun hmot pro izolace proti vodě, výšky do 6 m </t>
  </si>
  <si>
    <t>762137121R00</t>
  </si>
  <si>
    <t xml:space="preserve">Montáž oplocení z dílců, na sloupky </t>
  </si>
  <si>
    <t>2,8*1,1*5+1*1,1*2+2,3*1,1*7</t>
  </si>
  <si>
    <t>2,65*1,1*13+2,65*1,1*7</t>
  </si>
  <si>
    <t>PC 762-0001</t>
  </si>
  <si>
    <t>Atyp dřevěný díl 2800/1100 mm z latí 20/80/1100 a KVH fošen 40/80</t>
  </si>
  <si>
    <t>fošna 2x 2800:5</t>
  </si>
  <si>
    <t>latě 31 ks:</t>
  </si>
  <si>
    <t>1 díl:</t>
  </si>
  <si>
    <t>PC 762-0002</t>
  </si>
  <si>
    <t>Atyp dřevěný díl 2300/1100 mm z latí 20/80/1100 a KVH fošen 40/80</t>
  </si>
  <si>
    <t>fošna 2x 2300:7</t>
  </si>
  <si>
    <t>latě 25 ks:</t>
  </si>
  <si>
    <t>PC 762-0003</t>
  </si>
  <si>
    <t>Atyp dřevěný díl 1000/1100 mm z latí 20/80/1100 a KVH fošen 40/80</t>
  </si>
  <si>
    <t>fošna 2x 1000:2</t>
  </si>
  <si>
    <t>latě 11 ks:</t>
  </si>
  <si>
    <t>PC 762-0004</t>
  </si>
  <si>
    <t>Atyp dřevěný díl 2650/1100 mm z latí 20/80/1100 a KVH fošen 40/80</t>
  </si>
  <si>
    <t>fošna 2x2650:13+7</t>
  </si>
  <si>
    <t>latě 30ks:</t>
  </si>
  <si>
    <t>PC 762-0005</t>
  </si>
  <si>
    <t>M+D Atyp dřevoplast sedáku na pískoviště š.150 mm</t>
  </si>
  <si>
    <t>15,2</t>
  </si>
  <si>
    <t>767911821R00</t>
  </si>
  <si>
    <t>Demontáž drátěného pletiva výšky do 1,6 m vč.sloupků</t>
  </si>
  <si>
    <t>39,7+22,2+8</t>
  </si>
  <si>
    <t>767914830R00</t>
  </si>
  <si>
    <t>Demontáž oplocení rámového H do 2 m vč.sloupků</t>
  </si>
  <si>
    <t>22</t>
  </si>
  <si>
    <t>767920110R00</t>
  </si>
  <si>
    <t xml:space="preserve">Montáž vrat na zděné sloupky, plochy do 2 m2 </t>
  </si>
  <si>
    <t>767920130R00</t>
  </si>
  <si>
    <t xml:space="preserve">Montáž vrat na zděné sloupky, plochy do 6 m2 </t>
  </si>
  <si>
    <t>767920810R00</t>
  </si>
  <si>
    <t xml:space="preserve">Demontáž vrat k oplocení plochy do 2 m2 </t>
  </si>
  <si>
    <t>767920820R00</t>
  </si>
  <si>
    <t xml:space="preserve">Demontáž vrat k oplocení plochy do 6 m2 </t>
  </si>
  <si>
    <t>PC 767-0001</t>
  </si>
  <si>
    <t>Atypická vrátka 1kř.1100/1700 mm z ocel jacklů vč.kliky,zámku,vložky,pantů,zarážky,nátěrů - 150kg</t>
  </si>
  <si>
    <t>PC 767-0002</t>
  </si>
  <si>
    <t>Atypická vrata 2kř.3200/1700 mm z ocel jacklů vč.zámku,zavírání na petlici pantů nátěrů - 350kg</t>
  </si>
  <si>
    <t>998767201R00</t>
  </si>
  <si>
    <t xml:space="preserve">Přesun hmot pro zámečnické konstr., výšky do 6 m </t>
  </si>
  <si>
    <t>783726870R00</t>
  </si>
  <si>
    <t>Nátěr lazurovací tesařských konstr. 3 x proti plísni a napadení dřeva dřevokaznou houbou</t>
  </si>
  <si>
    <t>2,8*1,1*2*5+2,3*1,1*2*7+1*1,1*2*2+2,65*1,1*2*20</t>
  </si>
  <si>
    <t>Slepý rozpočet stavby</t>
  </si>
  <si>
    <t>Havraň 11</t>
  </si>
  <si>
    <r>
      <t xml:space="preserve">        Rozpočet a výkaz výměr byl zpracován podle směrných orientačních cen vydaných ÚRS Praha
        v cenové úrovni 2015 , podle předložené projektové dokumentace a konzultace s projektantem.
        Při zpracování cenové nabídky je nutno použít i projektovou dokumentaci. V případě, že bude
        zjištěn rozdíl ve výkazu výměr a dokumentací, je nutno toto v cenové nabídce zohlednit.
        </t>
    </r>
    <r>
      <rPr>
        <sz val="8"/>
        <color rgb="FFFF0000"/>
        <rFont val="Arial"/>
        <family val="2"/>
        <charset val="238"/>
      </rPr>
      <t>Ke dni 26.09.2016 na základě dodatečných informací byly přidány položeky 156 a 287.</t>
    </r>
  </si>
  <si>
    <r>
      <t xml:space="preserve">        Rozpočet a výkaz výměr byl zpracován podle směrných orientačních cen vydaných ÚRS Praha
        v cenové úrovni 2015 , podle předložené projektové dokumentace a konzultace s projektantem.
        Při zpracování cenové nabídky je nutno použít i projektovou dokumentaci. V případě, že bude
        zjištěn rozdíl ve výkazu výměr a dokumentací, je nutno toto v cenové nabídce zohlednit.
         </t>
    </r>
    <r>
      <rPr>
        <sz val="8"/>
        <color rgb="FFFF0000"/>
        <rFont val="Arial"/>
        <family val="2"/>
        <charset val="238"/>
      </rPr>
      <t>Ke dni 26.09.2016 na základě dodatečných informací byly doplněné položeky 63 a 64 o popis.</t>
    </r>
  </si>
  <si>
    <t>Vybourání rozvodů vnitřních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</si>
</sst>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1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4" fontId="7" fillId="4" borderId="12" xfId="0" applyNumberFormat="1" applyFont="1" applyFill="1" applyBorder="1" applyAlignment="1">
      <alignment horizontal="right" vertical="center"/>
    </xf>
    <xf numFmtId="4" fontId="7" fillId="4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/>
    <xf numFmtId="0" fontId="5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4" fontId="4" fillId="0" borderId="8" xfId="0" applyNumberFormat="1" applyFont="1" applyBorder="1"/>
    <xf numFmtId="3" fontId="5" fillId="0" borderId="16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65" fontId="2" fillId="0" borderId="17" xfId="0" applyNumberFormat="1" applyFont="1" applyBorder="1"/>
    <xf numFmtId="49" fontId="4" fillId="0" borderId="4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64" fontId="4" fillId="0" borderId="5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164" fontId="4" fillId="4" borderId="3" xfId="0" applyNumberFormat="1" applyFont="1" applyFill="1" applyBorder="1"/>
    <xf numFmtId="3" fontId="5" fillId="4" borderId="15" xfId="0" applyNumberFormat="1" applyFont="1" applyFill="1" applyBorder="1" applyAlignment="1">
      <alignment horizontal="right" vertical="center"/>
    </xf>
    <xf numFmtId="165" fontId="5" fillId="4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2" borderId="15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5" fillId="4" borderId="3" xfId="0" applyNumberFormat="1" applyFont="1" applyFill="1" applyBorder="1" applyAlignment="1">
      <alignment horizontal="right" vertical="center"/>
    </xf>
    <xf numFmtId="4" fontId="8" fillId="2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/>
    <xf numFmtId="165" fontId="4" fillId="0" borderId="17" xfId="0" applyNumberFormat="1" applyFont="1" applyBorder="1"/>
    <xf numFmtId="165" fontId="4" fillId="4" borderId="15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4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64" fontId="4" fillId="4" borderId="2" xfId="0" applyNumberFormat="1" applyFont="1" applyFill="1" applyBorder="1"/>
    <xf numFmtId="3" fontId="5" fillId="4" borderId="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8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Continuous"/>
    </xf>
    <xf numFmtId="49" fontId="5" fillId="2" borderId="24" xfId="0" applyNumberFormat="1" applyFont="1" applyFill="1" applyBorder="1" applyAlignment="1">
      <alignment horizontal="left"/>
    </xf>
    <xf numFmtId="49" fontId="4" fillId="2" borderId="23" xfId="0" applyNumberFormat="1" applyFont="1" applyFill="1" applyBorder="1" applyAlignment="1">
      <alignment horizontal="centerContinuous"/>
    </xf>
    <xf numFmtId="0" fontId="4" fillId="0" borderId="19" xfId="0" applyFont="1" applyBorder="1"/>
    <xf numFmtId="49" fontId="4" fillId="0" borderId="25" xfId="0" applyNumberFormat="1" applyFont="1" applyBorder="1" applyAlignment="1">
      <alignment horizontal="left"/>
    </xf>
    <xf numFmtId="0" fontId="2" fillId="0" borderId="26" xfId="0" applyFont="1" applyBorder="1"/>
    <xf numFmtId="0" fontId="4" fillId="0" borderId="3" xfId="0" applyFont="1" applyBorder="1"/>
    <xf numFmtId="49" fontId="4" fillId="0" borderId="2" xfId="0" applyNumberFormat="1" applyFont="1" applyBorder="1"/>
    <xf numFmtId="49" fontId="4" fillId="0" borderId="3" xfId="0" applyNumberFormat="1" applyFont="1" applyBorder="1"/>
    <xf numFmtId="0" fontId="4" fillId="0" borderId="15" xfId="0" applyFont="1" applyBorder="1"/>
    <xf numFmtId="0" fontId="4" fillId="0" borderId="27" xfId="0" applyFont="1" applyBorder="1" applyAlignment="1">
      <alignment horizontal="left"/>
    </xf>
    <xf numFmtId="0" fontId="8" fillId="0" borderId="26" xfId="0" applyFont="1" applyBorder="1"/>
    <xf numFmtId="49" fontId="4" fillId="0" borderId="27" xfId="0" applyNumberFormat="1" applyFont="1" applyBorder="1" applyAlignment="1">
      <alignment horizontal="left"/>
    </xf>
    <xf numFmtId="49" fontId="8" fillId="2" borderId="26" xfId="0" applyNumberFormat="1" applyFont="1" applyFill="1" applyBorder="1"/>
    <xf numFmtId="49" fontId="2" fillId="2" borderId="3" xfId="0" applyNumberFormat="1" applyFont="1" applyFill="1" applyBorder="1"/>
    <xf numFmtId="49" fontId="8" fillId="2" borderId="2" xfId="0" applyNumberFormat="1" applyFont="1" applyFill="1" applyBorder="1"/>
    <xf numFmtId="49" fontId="2" fillId="2" borderId="2" xfId="0" applyNumberFormat="1" applyFont="1" applyFill="1" applyBorder="1"/>
    <xf numFmtId="0" fontId="4" fillId="0" borderId="15" xfId="0" applyFont="1" applyFill="1" applyBorder="1"/>
    <xf numFmtId="3" fontId="4" fillId="0" borderId="27" xfId="0" applyNumberFormat="1" applyFont="1" applyBorder="1" applyAlignment="1">
      <alignment horizontal="left"/>
    </xf>
    <xf numFmtId="0" fontId="2" fillId="0" borderId="0" xfId="0" applyFont="1" applyFill="1"/>
    <xf numFmtId="49" fontId="8" fillId="2" borderId="28" xfId="0" applyNumberFormat="1" applyFont="1" applyFill="1" applyBorder="1"/>
    <xf numFmtId="49" fontId="2" fillId="2" borderId="5" xfId="0" applyNumberFormat="1" applyFont="1" applyFill="1" applyBorder="1"/>
    <xf numFmtId="49" fontId="8" fillId="2" borderId="0" xfId="0" applyNumberFormat="1" applyFont="1" applyFill="1" applyBorder="1"/>
    <xf numFmtId="49" fontId="2" fillId="2" borderId="0" xfId="0" applyNumberFormat="1" applyFont="1" applyFill="1" applyBorder="1"/>
    <xf numFmtId="49" fontId="4" fillId="0" borderId="15" xfId="0" applyNumberFormat="1" applyFont="1" applyBorder="1" applyAlignment="1">
      <alignment horizontal="left"/>
    </xf>
    <xf numFmtId="0" fontId="4" fillId="0" borderId="29" xfId="0" applyFont="1" applyBorder="1"/>
    <xf numFmtId="0" fontId="4" fillId="0" borderId="15" xfId="0" applyNumberFormat="1" applyFont="1" applyBorder="1"/>
    <xf numFmtId="0" fontId="4" fillId="0" borderId="30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30" xfId="0" applyFont="1" applyBorder="1" applyAlignment="1">
      <alignment horizontal="left"/>
    </xf>
    <xf numFmtId="0" fontId="2" fillId="0" borderId="0" xfId="0" applyFont="1" applyBorder="1"/>
    <xf numFmtId="0" fontId="4" fillId="0" borderId="15" xfId="0" applyFont="1" applyFill="1" applyBorder="1" applyAlignment="1"/>
    <xf numFmtId="0" fontId="4" fillId="0" borderId="30" xfId="0" applyFont="1" applyFill="1" applyBorder="1" applyAlignment="1"/>
    <xf numFmtId="0" fontId="2" fillId="0" borderId="0" xfId="0" applyFont="1" applyFill="1" applyBorder="1" applyAlignment="1"/>
    <xf numFmtId="0" fontId="4" fillId="0" borderId="15" xfId="0" applyFont="1" applyBorder="1" applyAlignment="1"/>
    <xf numFmtId="0" fontId="4" fillId="0" borderId="30" xfId="0" applyFont="1" applyBorder="1" applyAlignment="1"/>
    <xf numFmtId="3" fontId="2" fillId="0" borderId="0" xfId="0" applyNumberFormat="1" applyFont="1"/>
    <xf numFmtId="0" fontId="4" fillId="0" borderId="26" xfId="0" applyFont="1" applyBorder="1"/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8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2" fillId="0" borderId="36" xfId="0" applyFont="1" applyBorder="1"/>
    <xf numFmtId="0" fontId="2" fillId="0" borderId="21" xfId="0" applyFont="1" applyBorder="1"/>
    <xf numFmtId="3" fontId="2" fillId="0" borderId="25" xfId="0" applyNumberFormat="1" applyFont="1" applyBorder="1"/>
    <xf numFmtId="0" fontId="2" fillId="0" borderId="22" xfId="0" applyFont="1" applyBorder="1"/>
    <xf numFmtId="3" fontId="2" fillId="0" borderId="24" xfId="0" applyNumberFormat="1" applyFont="1" applyBorder="1"/>
    <xf numFmtId="0" fontId="2" fillId="0" borderId="23" xfId="0" applyFont="1" applyBorder="1"/>
    <xf numFmtId="3" fontId="2" fillId="0" borderId="2" xfId="0" applyNumberFormat="1" applyFont="1" applyBorder="1"/>
    <xf numFmtId="0" fontId="2" fillId="0" borderId="3" xfId="0" applyFont="1" applyBorder="1"/>
    <xf numFmtId="0" fontId="2" fillId="0" borderId="37" xfId="0" applyFont="1" applyBorder="1"/>
    <xf numFmtId="0" fontId="2" fillId="0" borderId="21" xfId="0" applyFont="1" applyBorder="1" applyAlignment="1">
      <alignment shrinkToFit="1"/>
    </xf>
    <xf numFmtId="0" fontId="2" fillId="0" borderId="38" xfId="0" applyFont="1" applyBorder="1"/>
    <xf numFmtId="0" fontId="2" fillId="0" borderId="28" xfId="0" applyFont="1" applyBorder="1"/>
    <xf numFmtId="3" fontId="2" fillId="0" borderId="41" xfId="0" applyNumberFormat="1" applyFont="1" applyBorder="1"/>
    <xf numFmtId="0" fontId="2" fillId="0" borderId="39" xfId="0" applyFont="1" applyBorder="1"/>
    <xf numFmtId="3" fontId="2" fillId="0" borderId="42" xfId="0" applyNumberFormat="1" applyFont="1" applyBorder="1"/>
    <xf numFmtId="0" fontId="2" fillId="0" borderId="40" xfId="0" applyFont="1" applyBorder="1"/>
    <xf numFmtId="0" fontId="8" fillId="2" borderId="22" xfId="0" applyFont="1" applyFill="1" applyBorder="1"/>
    <xf numFmtId="0" fontId="8" fillId="2" borderId="24" xfId="0" applyFont="1" applyFill="1" applyBorder="1"/>
    <xf numFmtId="0" fontId="8" fillId="2" borderId="23" xfId="0" applyFont="1" applyFill="1" applyBorder="1"/>
    <xf numFmtId="0" fontId="8" fillId="2" borderId="43" xfId="0" applyFont="1" applyFill="1" applyBorder="1"/>
    <xf numFmtId="0" fontId="8" fillId="2" borderId="44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0" borderId="45" xfId="0" applyFont="1" applyBorder="1"/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/>
    <xf numFmtId="0" fontId="2" fillId="0" borderId="0" xfId="0" applyFont="1" applyFill="1" applyBorder="1"/>
    <xf numFmtId="0" fontId="2" fillId="0" borderId="18" xfId="0" applyFont="1" applyBorder="1"/>
    <xf numFmtId="0" fontId="2" fillId="0" borderId="20" xfId="0" applyFont="1" applyBorder="1"/>
    <xf numFmtId="0" fontId="2" fillId="0" borderId="46" xfId="0" applyFont="1" applyBorder="1"/>
    <xf numFmtId="0" fontId="2" fillId="0" borderId="7" xfId="0" applyFont="1" applyBorder="1"/>
    <xf numFmtId="165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2" xfId="0" applyFont="1" applyBorder="1"/>
    <xf numFmtId="165" fontId="2" fillId="0" borderId="3" xfId="0" applyNumberFormat="1" applyFont="1" applyBorder="1" applyAlignment="1">
      <alignment horizontal="right"/>
    </xf>
    <xf numFmtId="0" fontId="7" fillId="2" borderId="39" xfId="0" applyFont="1" applyFill="1" applyBorder="1"/>
    <xf numFmtId="0" fontId="7" fillId="2" borderId="42" xfId="0" applyFont="1" applyFill="1" applyBorder="1"/>
    <xf numFmtId="0" fontId="7" fillId="2" borderId="40" xfId="0" applyFont="1" applyFill="1" applyBorder="1"/>
    <xf numFmtId="0" fontId="7" fillId="0" borderId="0" xfId="0" applyFont="1"/>
    <xf numFmtId="0" fontId="2" fillId="0" borderId="0" xfId="0" applyFont="1" applyAlignment="1">
      <alignment vertical="justify"/>
    </xf>
    <xf numFmtId="49" fontId="8" fillId="0" borderId="51" xfId="1" applyNumberFormat="1" applyFont="1" applyBorder="1"/>
    <xf numFmtId="49" fontId="2" fillId="0" borderId="51" xfId="1" applyNumberFormat="1" applyFont="1" applyBorder="1"/>
    <xf numFmtId="49" fontId="2" fillId="0" borderId="51" xfId="1" applyNumberFormat="1" applyFont="1" applyBorder="1" applyAlignment="1">
      <alignment horizontal="right"/>
    </xf>
    <xf numFmtId="0" fontId="2" fillId="0" borderId="52" xfId="1" applyFont="1" applyBorder="1"/>
    <xf numFmtId="49" fontId="2" fillId="0" borderId="51" xfId="0" applyNumberFormat="1" applyFont="1" applyBorder="1" applyAlignment="1">
      <alignment horizontal="left"/>
    </xf>
    <xf numFmtId="0" fontId="2" fillId="0" borderId="53" xfId="0" applyNumberFormat="1" applyFont="1" applyBorder="1"/>
    <xf numFmtId="49" fontId="8" fillId="0" borderId="56" xfId="1" applyNumberFormat="1" applyFont="1" applyBorder="1"/>
    <xf numFmtId="49" fontId="2" fillId="0" borderId="56" xfId="1" applyNumberFormat="1" applyFont="1" applyBorder="1"/>
    <xf numFmtId="49" fontId="2" fillId="0" borderId="56" xfId="1" applyNumberFormat="1" applyFont="1" applyBorder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3" fontId="2" fillId="0" borderId="45" xfId="0" applyNumberFormat="1" applyFont="1" applyBorder="1"/>
    <xf numFmtId="0" fontId="8" fillId="2" borderId="12" xfId="0" applyFont="1" applyFill="1" applyBorder="1"/>
    <xf numFmtId="0" fontId="8" fillId="2" borderId="13" xfId="0" applyFont="1" applyFill="1" applyBorder="1"/>
    <xf numFmtId="3" fontId="8" fillId="2" borderId="35" xfId="0" applyNumberFormat="1" applyFont="1" applyFill="1" applyBorder="1"/>
    <xf numFmtId="3" fontId="8" fillId="2" borderId="14" xfId="0" applyNumberFormat="1" applyFont="1" applyFill="1" applyBorder="1"/>
    <xf numFmtId="3" fontId="8" fillId="2" borderId="59" xfId="0" applyNumberFormat="1" applyFont="1" applyFill="1" applyBorder="1"/>
    <xf numFmtId="3" fontId="8" fillId="2" borderId="60" xfId="0" applyNumberFormat="1" applyFont="1" applyFill="1" applyBorder="1"/>
    <xf numFmtId="3" fontId="3" fillId="0" borderId="0" xfId="0" applyNumberFormat="1" applyFont="1" applyAlignment="1">
      <alignment horizontal="centerContinuous"/>
    </xf>
    <xf numFmtId="0" fontId="2" fillId="2" borderId="44" xfId="0" applyFont="1" applyFill="1" applyBorder="1"/>
    <xf numFmtId="0" fontId="8" fillId="2" borderId="62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center"/>
    </xf>
    <xf numFmtId="4" fontId="5" fillId="2" borderId="24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horizontal="right"/>
    </xf>
    <xf numFmtId="0" fontId="2" fillId="0" borderId="31" xfId="0" applyFont="1" applyBorder="1"/>
    <xf numFmtId="3" fontId="2" fillId="0" borderId="37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0" fontId="2" fillId="2" borderId="39" xfId="0" applyFont="1" applyFill="1" applyBorder="1"/>
    <xf numFmtId="0" fontId="8" fillId="2" borderId="42" xfId="0" applyFont="1" applyFill="1" applyBorder="1"/>
    <xf numFmtId="0" fontId="2" fillId="2" borderId="42" xfId="0" applyFont="1" applyFill="1" applyBorder="1"/>
    <xf numFmtId="4" fontId="2" fillId="2" borderId="48" xfId="0" applyNumberFormat="1" applyFont="1" applyFill="1" applyBorder="1"/>
    <xf numFmtId="4" fontId="2" fillId="2" borderId="39" xfId="0" applyNumberFormat="1" applyFont="1" applyFill="1" applyBorder="1"/>
    <xf numFmtId="4" fontId="2" fillId="2" borderId="42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2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2" fillId="0" borderId="51" xfId="1" applyFont="1" applyBorder="1"/>
    <xf numFmtId="0" fontId="4" fillId="0" borderId="52" xfId="1" applyFont="1" applyBorder="1" applyAlignment="1">
      <alignment horizontal="right"/>
    </xf>
    <xf numFmtId="49" fontId="2" fillId="0" borderId="51" xfId="1" applyNumberFormat="1" applyFont="1" applyBorder="1" applyAlignment="1">
      <alignment horizontal="left"/>
    </xf>
    <xf numFmtId="0" fontId="2" fillId="0" borderId="53" xfId="1" applyFont="1" applyBorder="1"/>
    <xf numFmtId="0" fontId="2" fillId="0" borderId="56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5" xfId="1" applyNumberFormat="1" applyFont="1" applyFill="1" applyBorder="1"/>
    <xf numFmtId="0" fontId="4" fillId="2" borderId="3" xfId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 wrapText="1"/>
    </xf>
    <xf numFmtId="0" fontId="8" fillId="0" borderId="17" xfId="1" applyFont="1" applyBorder="1" applyAlignment="1">
      <alignment horizontal="center"/>
    </xf>
    <xf numFmtId="49" fontId="8" fillId="0" borderId="17" xfId="1" applyNumberFormat="1" applyFont="1" applyBorder="1" applyAlignment="1">
      <alignment horizontal="left"/>
    </xf>
    <xf numFmtId="0" fontId="8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2" fillId="0" borderId="3" xfId="1" applyNumberFormat="1" applyFont="1" applyBorder="1"/>
    <xf numFmtId="0" fontId="2" fillId="0" borderId="6" xfId="1" applyNumberFormat="1" applyFont="1" applyFill="1" applyBorder="1"/>
    <xf numFmtId="0" fontId="2" fillId="0" borderId="8" xfId="1" applyNumberFormat="1" applyFont="1" applyFill="1" applyBorder="1"/>
    <xf numFmtId="0" fontId="2" fillId="0" borderId="6" xfId="1" applyFont="1" applyFill="1" applyBorder="1"/>
    <xf numFmtId="0" fontId="2" fillId="0" borderId="8" xfId="1" applyFont="1" applyFill="1" applyBorder="1"/>
    <xf numFmtId="0" fontId="13" fillId="0" borderId="0" xfId="1" applyFont="1"/>
    <xf numFmtId="0" fontId="9" fillId="0" borderId="16" xfId="1" applyFont="1" applyBorder="1" applyAlignment="1">
      <alignment horizontal="center" vertical="top"/>
    </xf>
    <xf numFmtId="49" fontId="9" fillId="0" borderId="16" xfId="1" applyNumberFormat="1" applyFont="1" applyBorder="1" applyAlignment="1">
      <alignment horizontal="left" vertical="top"/>
    </xf>
    <xf numFmtId="0" fontId="9" fillId="0" borderId="16" xfId="1" applyFont="1" applyBorder="1" applyAlignment="1">
      <alignment vertical="top" wrapText="1"/>
    </xf>
    <xf numFmtId="49" fontId="9" fillId="0" borderId="16" xfId="1" applyNumberFormat="1" applyFont="1" applyBorder="1" applyAlignment="1">
      <alignment horizontal="center" shrinkToFit="1"/>
    </xf>
    <xf numFmtId="4" fontId="9" fillId="0" borderId="16" xfId="1" applyNumberFormat="1" applyFont="1" applyBorder="1" applyAlignment="1">
      <alignment horizontal="right"/>
    </xf>
    <xf numFmtId="4" fontId="9" fillId="0" borderId="16" xfId="1" applyNumberFormat="1" applyFont="1" applyBorder="1"/>
    <xf numFmtId="168" fontId="9" fillId="0" borderId="16" xfId="1" applyNumberFormat="1" applyFont="1" applyBorder="1"/>
    <xf numFmtId="4" fontId="9" fillId="0" borderId="8" xfId="1" applyNumberFormat="1" applyFont="1" applyBorder="1"/>
    <xf numFmtId="0" fontId="4" fillId="0" borderId="17" xfId="1" applyFont="1" applyBorder="1" applyAlignment="1">
      <alignment horizontal="center"/>
    </xf>
    <xf numFmtId="4" fontId="2" fillId="0" borderId="5" xfId="1" applyNumberFormat="1" applyFont="1" applyBorder="1"/>
    <xf numFmtId="0" fontId="14" fillId="0" borderId="0" xfId="1" applyFont="1" applyAlignment="1">
      <alignment wrapText="1"/>
    </xf>
    <xf numFmtId="49" fontId="4" fillId="0" borderId="17" xfId="1" applyNumberFormat="1" applyFont="1" applyBorder="1" applyAlignment="1">
      <alignment horizontal="right"/>
    </xf>
    <xf numFmtId="4" fontId="15" fillId="6" borderId="65" xfId="1" applyNumberFormat="1" applyFont="1" applyFill="1" applyBorder="1" applyAlignment="1">
      <alignment horizontal="right" wrapText="1"/>
    </xf>
    <xf numFmtId="0" fontId="15" fillId="6" borderId="4" xfId="1" applyFont="1" applyFill="1" applyBorder="1" applyAlignment="1">
      <alignment horizontal="left" wrapText="1"/>
    </xf>
    <xf numFmtId="0" fontId="15" fillId="0" borderId="5" xfId="0" applyFont="1" applyBorder="1" applyAlignment="1">
      <alignment horizontal="right"/>
    </xf>
    <xf numFmtId="0" fontId="2" fillId="0" borderId="4" xfId="1" applyFont="1" applyBorder="1"/>
    <xf numFmtId="0" fontId="2" fillId="0" borderId="0" xfId="1" applyFont="1" applyBorder="1"/>
    <xf numFmtId="0" fontId="2" fillId="2" borderId="15" xfId="1" applyFont="1" applyFill="1" applyBorder="1" applyAlignment="1">
      <alignment horizontal="center"/>
    </xf>
    <xf numFmtId="49" fontId="17" fillId="2" borderId="15" xfId="1" applyNumberFormat="1" applyFont="1" applyFill="1" applyBorder="1" applyAlignment="1">
      <alignment horizontal="left"/>
    </xf>
    <xf numFmtId="0" fontId="17" fillId="2" borderId="1" xfId="1" applyFont="1" applyFill="1" applyBorder="1"/>
    <xf numFmtId="0" fontId="2" fillId="2" borderId="2" xfId="1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right"/>
    </xf>
    <xf numFmtId="4" fontId="2" fillId="2" borderId="3" xfId="1" applyNumberFormat="1" applyFont="1" applyFill="1" applyBorder="1" applyAlignment="1">
      <alignment horizontal="right"/>
    </xf>
    <xf numFmtId="4" fontId="8" fillId="2" borderId="15" xfId="1" applyNumberFormat="1" applyFont="1" applyFill="1" applyBorder="1"/>
    <xf numFmtId="0" fontId="2" fillId="2" borderId="2" xfId="1" applyFont="1" applyFill="1" applyBorder="1"/>
    <xf numFmtId="4" fontId="8" fillId="2" borderId="3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28" xfId="0" applyNumberFormat="1" applyFont="1" applyBorder="1"/>
    <xf numFmtId="3" fontId="2" fillId="0" borderId="5" xfId="0" applyNumberFormat="1" applyFont="1" applyBorder="1"/>
    <xf numFmtId="3" fontId="2" fillId="0" borderId="17" xfId="0" applyNumberFormat="1" applyFont="1" applyBorder="1"/>
    <xf numFmtId="3" fontId="2" fillId="0" borderId="61" xfId="0" applyNumberFormat="1" applyFont="1" applyBorder="1"/>
    <xf numFmtId="3" fontId="14" fillId="0" borderId="0" xfId="1" applyNumberFormat="1" applyFont="1" applyAlignment="1">
      <alignment wrapText="1"/>
    </xf>
    <xf numFmtId="0" fontId="20" fillId="0" borderId="16" xfId="1" applyFont="1" applyBorder="1" applyAlignment="1">
      <alignment horizontal="center" vertical="top"/>
    </xf>
    <xf numFmtId="49" fontId="20" fillId="0" borderId="16" xfId="1" applyNumberFormat="1" applyFont="1" applyBorder="1" applyAlignment="1">
      <alignment horizontal="left" vertical="top"/>
    </xf>
    <xf numFmtId="0" fontId="20" fillId="0" borderId="16" xfId="1" applyFont="1" applyBorder="1" applyAlignment="1">
      <alignment vertical="top" wrapText="1"/>
    </xf>
    <xf numFmtId="49" fontId="20" fillId="0" borderId="16" xfId="1" applyNumberFormat="1" applyFont="1" applyBorder="1" applyAlignment="1">
      <alignment horizontal="center" shrinkToFit="1"/>
    </xf>
    <xf numFmtId="4" fontId="20" fillId="0" borderId="16" xfId="1" applyNumberFormat="1" applyFont="1" applyBorder="1" applyAlignment="1">
      <alignment horizontal="right"/>
    </xf>
    <xf numFmtId="4" fontId="20" fillId="0" borderId="16" xfId="1" applyNumberFormat="1" applyFont="1" applyBorder="1"/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3" fontId="7" fillId="5" borderId="14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4" fillId="0" borderId="1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7" fontId="2" fillId="0" borderId="1" xfId="0" applyNumberFormat="1" applyFont="1" applyBorder="1" applyAlignment="1">
      <alignment horizontal="right" indent="2"/>
    </xf>
    <xf numFmtId="167" fontId="2" fillId="0" borderId="30" xfId="0" applyNumberFormat="1" applyFont="1" applyBorder="1" applyAlignment="1">
      <alignment horizontal="right" indent="2"/>
    </xf>
    <xf numFmtId="167" fontId="7" fillId="2" borderId="47" xfId="0" applyNumberFormat="1" applyFont="1" applyFill="1" applyBorder="1" applyAlignment="1">
      <alignment horizontal="right" indent="2"/>
    </xf>
    <xf numFmtId="167" fontId="7" fillId="2" borderId="48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2" fillId="0" borderId="49" xfId="1" applyFont="1" applyBorder="1" applyAlignment="1">
      <alignment horizontal="center"/>
    </xf>
    <xf numFmtId="0" fontId="2" fillId="0" borderId="50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7" xfId="1" applyFont="1" applyBorder="1" applyAlignment="1">
      <alignment horizontal="left"/>
    </xf>
    <xf numFmtId="0" fontId="2" fillId="0" borderId="56" xfId="1" applyFont="1" applyBorder="1" applyAlignment="1">
      <alignment horizontal="left"/>
    </xf>
    <xf numFmtId="0" fontId="2" fillId="0" borderId="58" xfId="1" applyFont="1" applyBorder="1" applyAlignment="1">
      <alignment horizontal="left"/>
    </xf>
    <xf numFmtId="3" fontId="8" fillId="2" borderId="42" xfId="0" applyNumberFormat="1" applyFont="1" applyFill="1" applyBorder="1" applyAlignment="1">
      <alignment horizontal="right"/>
    </xf>
    <xf numFmtId="3" fontId="8" fillId="2" borderId="48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49" fontId="2" fillId="0" borderId="54" xfId="1" applyNumberFormat="1" applyFont="1" applyBorder="1" applyAlignment="1">
      <alignment horizontal="center"/>
    </xf>
    <xf numFmtId="0" fontId="2" fillId="0" borderId="57" xfId="1" applyFont="1" applyBorder="1" applyAlignment="1">
      <alignment horizontal="center" shrinkToFit="1"/>
    </xf>
    <xf numFmtId="0" fontId="2" fillId="0" borderId="56" xfId="1" applyFont="1" applyBorder="1" applyAlignment="1">
      <alignment horizontal="center" shrinkToFit="1"/>
    </xf>
    <xf numFmtId="0" fontId="2" fillId="0" borderId="58" xfId="1" applyFont="1" applyBorder="1" applyAlignment="1">
      <alignment horizontal="center" shrinkToFit="1"/>
    </xf>
    <xf numFmtId="49" fontId="15" fillId="6" borderId="63" xfId="1" applyNumberFormat="1" applyFont="1" applyFill="1" applyBorder="1" applyAlignment="1">
      <alignment horizontal="left" wrapText="1"/>
    </xf>
    <xf numFmtId="49" fontId="16" fillId="0" borderId="64" xfId="0" applyNumberFormat="1" applyFont="1" applyBorder="1" applyAlignment="1">
      <alignment horizontal="left" wrapTex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pageSetUpPr fitToPage="1"/>
  </sheetPr>
  <dimension ref="A1:O109"/>
  <sheetViews>
    <sheetView showGridLines="0" topLeftCell="B28" zoomScaleNormal="100" zoomScaleSheetLayoutView="75" workbookViewId="0">
      <selection activeCell="M35" sqref="M34:M35"/>
    </sheetView>
  </sheetViews>
  <sheetFormatPr defaultColWidth="9.1796875" defaultRowHeight="12.5" x14ac:dyDescent="0.25"/>
  <cols>
    <col min="1" max="1" width="0.54296875" style="1" hidden="1" customWidth="1"/>
    <col min="2" max="2" width="7.1796875" style="1" customWidth="1"/>
    <col min="3" max="3" width="9.1796875" style="1"/>
    <col min="4" max="4" width="19.7265625" style="1" customWidth="1"/>
    <col min="5" max="5" width="6.81640625" style="1" customWidth="1"/>
    <col min="6" max="6" width="13.1796875" style="1" customWidth="1"/>
    <col min="7" max="7" width="12.453125" style="2" customWidth="1"/>
    <col min="8" max="8" width="13.54296875" style="1" customWidth="1"/>
    <col min="9" max="9" width="11.453125" style="2" customWidth="1"/>
    <col min="10" max="10" width="7" style="2" customWidth="1"/>
    <col min="11" max="15" width="10.7265625" style="1" customWidth="1"/>
    <col min="16" max="16384" width="9.1796875" style="1"/>
  </cols>
  <sheetData>
    <row r="1" spans="2:15" ht="12" customHeight="1" x14ac:dyDescent="0.25"/>
    <row r="2" spans="2:15" ht="17.25" customHeight="1" x14ac:dyDescent="0.4">
      <c r="B2" s="3"/>
      <c r="C2" s="4" t="s">
        <v>1672</v>
      </c>
      <c r="E2" s="5"/>
      <c r="F2" s="4"/>
      <c r="G2" s="6"/>
      <c r="H2" s="7" t="s">
        <v>0</v>
      </c>
      <c r="I2" s="8">
        <f ca="1">TODAY()</f>
        <v>42639</v>
      </c>
      <c r="K2" s="3"/>
    </row>
    <row r="3" spans="2:15" ht="6" customHeight="1" x14ac:dyDescent="0.25">
      <c r="C3" s="9"/>
      <c r="D3" s="10" t="s">
        <v>1</v>
      </c>
    </row>
    <row r="4" spans="2:15" ht="4.5" customHeight="1" x14ac:dyDescent="0.25"/>
    <row r="5" spans="2:15" ht="13.5" customHeight="1" x14ac:dyDescent="0.35">
      <c r="C5" s="11" t="s">
        <v>2</v>
      </c>
      <c r="D5" s="12" t="s">
        <v>104</v>
      </c>
      <c r="E5" s="13" t="s">
        <v>105</v>
      </c>
      <c r="F5" s="14"/>
      <c r="G5" s="15"/>
      <c r="H5" s="14"/>
      <c r="I5" s="15"/>
      <c r="O5" s="8"/>
    </row>
    <row r="7" spans="2:15" ht="13" x14ac:dyDescent="0.3">
      <c r="C7" s="16" t="s">
        <v>3</v>
      </c>
      <c r="D7" s="17" t="s">
        <v>1467</v>
      </c>
      <c r="H7" s="18" t="s">
        <v>4</v>
      </c>
      <c r="J7" s="17"/>
      <c r="K7" s="17"/>
    </row>
    <row r="8" spans="2:15" x14ac:dyDescent="0.25">
      <c r="D8" s="17" t="s">
        <v>1673</v>
      </c>
      <c r="H8" s="18" t="s">
        <v>5</v>
      </c>
      <c r="J8" s="17"/>
      <c r="K8" s="17"/>
    </row>
    <row r="9" spans="2:15" x14ac:dyDescent="0.25">
      <c r="C9" s="18"/>
      <c r="D9" s="17"/>
      <c r="H9" s="18"/>
      <c r="J9" s="17"/>
    </row>
    <row r="10" spans="2:15" x14ac:dyDescent="0.25">
      <c r="H10" s="18"/>
      <c r="J10" s="17"/>
    </row>
    <row r="11" spans="2:15" ht="13" x14ac:dyDescent="0.3">
      <c r="C11" s="16" t="s">
        <v>6</v>
      </c>
      <c r="D11" s="17"/>
      <c r="H11" s="18" t="s">
        <v>4</v>
      </c>
      <c r="J11" s="17"/>
      <c r="K11" s="17"/>
    </row>
    <row r="12" spans="2:15" x14ac:dyDescent="0.25">
      <c r="D12" s="17"/>
      <c r="H12" s="18" t="s">
        <v>5</v>
      </c>
      <c r="J12" s="17"/>
      <c r="K12" s="17"/>
    </row>
    <row r="13" spans="2:15" ht="12" customHeight="1" x14ac:dyDescent="0.25">
      <c r="C13" s="18"/>
      <c r="D13" s="17"/>
      <c r="J13" s="18"/>
    </row>
    <row r="14" spans="2:15" ht="24.75" customHeight="1" x14ac:dyDescent="0.25">
      <c r="C14" s="19" t="s">
        <v>7</v>
      </c>
      <c r="H14" s="19" t="s">
        <v>8</v>
      </c>
      <c r="J14" s="18"/>
    </row>
    <row r="15" spans="2:15" ht="12.75" customHeight="1" x14ac:dyDescent="0.25">
      <c r="J15" s="18"/>
    </row>
    <row r="16" spans="2:15" ht="28.5" customHeight="1" x14ac:dyDescent="0.25">
      <c r="C16" s="19" t="s">
        <v>9</v>
      </c>
      <c r="H16" s="19" t="s">
        <v>9</v>
      </c>
    </row>
    <row r="17" spans="2:12" ht="25.5" customHeight="1" x14ac:dyDescent="0.25"/>
    <row r="18" spans="2:12" ht="13.5" customHeight="1" x14ac:dyDescent="0.25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2" ht="15" customHeight="1" x14ac:dyDescent="0.25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5">
        <f>ROUND(G32,0)</f>
        <v>0</v>
      </c>
      <c r="J19" s="306"/>
      <c r="K19" s="34"/>
    </row>
    <row r="20" spans="2:12" x14ac:dyDescent="0.2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7">
        <f>ROUND(I19*D20/100,0)</f>
        <v>0</v>
      </c>
      <c r="J20" s="308"/>
      <c r="K20" s="34"/>
    </row>
    <row r="21" spans="2:12" x14ac:dyDescent="0.2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7">
        <f>ROUND(H32,0)</f>
        <v>0</v>
      </c>
      <c r="J21" s="308"/>
      <c r="K21" s="34"/>
    </row>
    <row r="22" spans="2:12" ht="13" thickBot="1" x14ac:dyDescent="0.3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9">
        <f>ROUND(I21*D21/100,0)</f>
        <v>0</v>
      </c>
      <c r="J22" s="310"/>
      <c r="K22" s="34"/>
    </row>
    <row r="23" spans="2:12" ht="16" thickBot="1" x14ac:dyDescent="0.3">
      <c r="B23" s="39" t="s">
        <v>14</v>
      </c>
      <c r="C23" s="40"/>
      <c r="D23" s="40"/>
      <c r="E23" s="41"/>
      <c r="F23" s="42"/>
      <c r="G23" s="43"/>
      <c r="H23" s="43"/>
      <c r="I23" s="311">
        <f>SUM(I19:I22)</f>
        <v>0</v>
      </c>
      <c r="J23" s="312"/>
      <c r="K23" s="44"/>
    </row>
    <row r="26" spans="2:12" ht="1.5" customHeight="1" x14ac:dyDescent="0.25"/>
    <row r="27" spans="2:12" ht="15.75" customHeight="1" x14ac:dyDescent="0.4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5">
      <c r="L28" s="46"/>
    </row>
    <row r="29" spans="2:12" ht="24" customHeight="1" x14ac:dyDescent="0.25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2" x14ac:dyDescent="0.25">
      <c r="B30" s="52" t="s">
        <v>107</v>
      </c>
      <c r="C30" s="53" t="s">
        <v>108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 t="shared" ref="I30:I31" si="0">(G30*SazbaDPH1)/100+(H30*SazbaDPH2)/100</f>
        <v>0</v>
      </c>
      <c r="J30" s="59" t="str">
        <f t="shared" ref="J30:J31" si="1">IF(CelkemObjekty=0,"",F30/CelkemObjekty*100)</f>
        <v/>
      </c>
    </row>
    <row r="31" spans="2:12" x14ac:dyDescent="0.25">
      <c r="B31" s="60" t="s">
        <v>1470</v>
      </c>
      <c r="C31" s="61" t="s">
        <v>1471</v>
      </c>
      <c r="D31" s="62"/>
      <c r="E31" s="63"/>
      <c r="F31" s="64">
        <f t="shared" ref="F31" si="2">G31+H31+I31</f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2" ht="17.25" customHeight="1" x14ac:dyDescent="0.25">
      <c r="B32" s="68" t="s">
        <v>19</v>
      </c>
      <c r="C32" s="69"/>
      <c r="D32" s="70"/>
      <c r="E32" s="71"/>
      <c r="F32" s="72">
        <f>SUM(F30:F31)</f>
        <v>0</v>
      </c>
      <c r="G32" s="72">
        <f>SUM(G30:G31)</f>
        <v>0</v>
      </c>
      <c r="H32" s="72">
        <f>SUM(H30:H31)</f>
        <v>0</v>
      </c>
      <c r="I32" s="72">
        <f>SUM(I30:I31)</f>
        <v>0</v>
      </c>
      <c r="J32" s="73" t="str">
        <f t="shared" ref="J32" si="3">IF(CelkemObjekty=0,"",F32/CelkemObjekty*100)</f>
        <v/>
      </c>
    </row>
    <row r="33" spans="2:11" x14ac:dyDescent="0.25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 ht="9.75" customHeight="1" x14ac:dyDescent="0.25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 ht="7.5" customHeight="1" x14ac:dyDescent="0.25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18" x14ac:dyDescent="0.4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4"/>
    </row>
    <row r="37" spans="2:11" x14ac:dyDescent="0.25">
      <c r="K37" s="74"/>
    </row>
    <row r="38" spans="2:11" ht="26" x14ac:dyDescent="0.25">
      <c r="B38" s="75" t="s">
        <v>21</v>
      </c>
      <c r="C38" s="76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1" x14ac:dyDescent="0.25">
      <c r="B39" s="77" t="s">
        <v>107</v>
      </c>
      <c r="C39" s="78" t="s">
        <v>1469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 t="shared" ref="I39:I40" si="4">(G39*SazbaDPH1)/100+(H39*SazbaDPH2)/100</f>
        <v>0</v>
      </c>
      <c r="J39" s="59" t="str">
        <f t="shared" ref="J39:J40" si="5">IF(CelkemObjekty=0,"",F39/CelkemObjekty*100)</f>
        <v/>
      </c>
    </row>
    <row r="40" spans="2:11" x14ac:dyDescent="0.25">
      <c r="B40" s="79" t="s">
        <v>1470</v>
      </c>
      <c r="C40" s="80" t="s">
        <v>1472</v>
      </c>
      <c r="D40" s="62"/>
      <c r="E40" s="63"/>
      <c r="F40" s="64">
        <f t="shared" ref="F40" si="6">G40+H40+I40</f>
        <v>0</v>
      </c>
      <c r="G40" s="65">
        <v>0</v>
      </c>
      <c r="H40" s="66">
        <v>0</v>
      </c>
      <c r="I40" s="65">
        <f t="shared" si="4"/>
        <v>0</v>
      </c>
      <c r="J40" s="59" t="str">
        <f t="shared" si="5"/>
        <v/>
      </c>
    </row>
    <row r="41" spans="2:11" x14ac:dyDescent="0.25">
      <c r="B41" s="68" t="s">
        <v>19</v>
      </c>
      <c r="C41" s="69"/>
      <c r="D41" s="70"/>
      <c r="E41" s="71"/>
      <c r="F41" s="72">
        <f>SUM(F39:F40)</f>
        <v>0</v>
      </c>
      <c r="G41" s="81">
        <f>SUM(G39:G40)</f>
        <v>0</v>
      </c>
      <c r="H41" s="72">
        <f>SUM(H39:H40)</f>
        <v>0</v>
      </c>
      <c r="I41" s="81">
        <f>SUM(I39:I40)</f>
        <v>0</v>
      </c>
      <c r="J41" s="73" t="str">
        <f t="shared" ref="J41" si="7">IF(CelkemObjekty=0,"",F41/CelkemObjekty*100)</f>
        <v/>
      </c>
    </row>
    <row r="42" spans="2:11" ht="9" customHeight="1" x14ac:dyDescent="0.25"/>
    <row r="43" spans="2:11" ht="6" customHeight="1" x14ac:dyDescent="0.25"/>
    <row r="44" spans="2:11" ht="3" customHeight="1" x14ac:dyDescent="0.25"/>
    <row r="45" spans="2:11" ht="6.75" customHeight="1" x14ac:dyDescent="0.25"/>
    <row r="46" spans="2:11" ht="20.25" customHeight="1" x14ac:dyDescent="0.4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spans="2:11" ht="9" customHeight="1" x14ac:dyDescent="0.25"/>
    <row r="48" spans="2:11" ht="13" x14ac:dyDescent="0.2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2" t="s">
        <v>29</v>
      </c>
    </row>
    <row r="49" spans="2:10" x14ac:dyDescent="0.25">
      <c r="B49" s="52" t="s">
        <v>98</v>
      </c>
      <c r="C49" s="53" t="s">
        <v>99</v>
      </c>
      <c r="D49" s="54"/>
      <c r="E49" s="83" t="str">
        <f t="shared" ref="E49:E90" si="8">IF(SUM(SoucetDilu)=0,"",SUM(F49:J49)/SUM(SoucetDilu)*100)</f>
        <v/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x14ac:dyDescent="0.25">
      <c r="B50" s="60" t="s">
        <v>153</v>
      </c>
      <c r="C50" s="61" t="s">
        <v>154</v>
      </c>
      <c r="D50" s="62"/>
      <c r="E50" s="84" t="str">
        <f t="shared" si="8"/>
        <v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x14ac:dyDescent="0.25">
      <c r="B51" s="60" t="s">
        <v>159</v>
      </c>
      <c r="C51" s="61" t="s">
        <v>160</v>
      </c>
      <c r="D51" s="62"/>
      <c r="E51" s="84" t="str">
        <f t="shared" si="8"/>
        <v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x14ac:dyDescent="0.25">
      <c r="B52" s="60" t="s">
        <v>202</v>
      </c>
      <c r="C52" s="61" t="s">
        <v>203</v>
      </c>
      <c r="D52" s="62"/>
      <c r="E52" s="84" t="str">
        <f t="shared" si="8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x14ac:dyDescent="0.25">
      <c r="B53" s="60" t="s">
        <v>238</v>
      </c>
      <c r="C53" s="61" t="s">
        <v>294</v>
      </c>
      <c r="D53" s="62"/>
      <c r="E53" s="84" t="str">
        <f t="shared" si="8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x14ac:dyDescent="0.25">
      <c r="B54" s="60" t="s">
        <v>337</v>
      </c>
      <c r="C54" s="61" t="s">
        <v>338</v>
      </c>
      <c r="D54" s="62"/>
      <c r="E54" s="84" t="str">
        <f t="shared" si="8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x14ac:dyDescent="0.25">
      <c r="B55" s="60" t="s">
        <v>362</v>
      </c>
      <c r="C55" s="61" t="s">
        <v>363</v>
      </c>
      <c r="D55" s="62"/>
      <c r="E55" s="84" t="str">
        <f t="shared" si="8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x14ac:dyDescent="0.25">
      <c r="B56" s="60" t="s">
        <v>396</v>
      </c>
      <c r="C56" s="61" t="s">
        <v>397</v>
      </c>
      <c r="D56" s="62"/>
      <c r="E56" s="84" t="str">
        <f t="shared" si="8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x14ac:dyDescent="0.25">
      <c r="B57" s="60" t="s">
        <v>509</v>
      </c>
      <c r="C57" s="61" t="s">
        <v>510</v>
      </c>
      <c r="D57" s="62"/>
      <c r="E57" s="84" t="str">
        <f t="shared" si="8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x14ac:dyDescent="0.25">
      <c r="B58" s="60" t="s">
        <v>577</v>
      </c>
      <c r="C58" s="61" t="s">
        <v>578</v>
      </c>
      <c r="D58" s="62"/>
      <c r="E58" s="84" t="str">
        <f t="shared" si="8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x14ac:dyDescent="0.25">
      <c r="B59" s="60" t="s">
        <v>777</v>
      </c>
      <c r="C59" s="61" t="s">
        <v>778</v>
      </c>
      <c r="D59" s="62"/>
      <c r="E59" s="84" t="str">
        <f t="shared" si="8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x14ac:dyDescent="0.25">
      <c r="B60" s="60" t="s">
        <v>809</v>
      </c>
      <c r="C60" s="61" t="s">
        <v>810</v>
      </c>
      <c r="D60" s="62"/>
      <c r="E60" s="84" t="str">
        <f t="shared" si="8"/>
        <v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x14ac:dyDescent="0.25">
      <c r="B61" s="60" t="s">
        <v>840</v>
      </c>
      <c r="C61" s="61" t="s">
        <v>841</v>
      </c>
      <c r="D61" s="62"/>
      <c r="E61" s="84" t="str">
        <f t="shared" si="8"/>
        <v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x14ac:dyDescent="0.25">
      <c r="B62" s="60" t="s">
        <v>913</v>
      </c>
      <c r="C62" s="61" t="s">
        <v>914</v>
      </c>
      <c r="D62" s="62"/>
      <c r="E62" s="84" t="str">
        <f t="shared" si="8"/>
        <v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x14ac:dyDescent="0.25">
      <c r="B63" s="60" t="s">
        <v>918</v>
      </c>
      <c r="C63" s="61" t="s">
        <v>919</v>
      </c>
      <c r="D63" s="62"/>
      <c r="E63" s="84" t="str">
        <f t="shared" si="8"/>
        <v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x14ac:dyDescent="0.25">
      <c r="B64" s="60" t="s">
        <v>948</v>
      </c>
      <c r="C64" s="61" t="s">
        <v>949</v>
      </c>
      <c r="D64" s="62"/>
      <c r="E64" s="84" t="str">
        <f t="shared" si="8"/>
        <v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x14ac:dyDescent="0.25">
      <c r="B65" s="60" t="s">
        <v>953</v>
      </c>
      <c r="C65" s="61" t="s">
        <v>954</v>
      </c>
      <c r="D65" s="62"/>
      <c r="E65" s="84" t="str">
        <f t="shared" si="8"/>
        <v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x14ac:dyDescent="0.25">
      <c r="B66" s="60" t="s">
        <v>1037</v>
      </c>
      <c r="C66" s="61" t="s">
        <v>1038</v>
      </c>
      <c r="D66" s="62"/>
      <c r="E66" s="84" t="str">
        <f t="shared" si="8"/>
        <v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x14ac:dyDescent="0.25">
      <c r="B67" s="60" t="s">
        <v>1052</v>
      </c>
      <c r="C67" s="61" t="s">
        <v>1053</v>
      </c>
      <c r="D67" s="62"/>
      <c r="E67" s="84" t="str">
        <f t="shared" si="8"/>
        <v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x14ac:dyDescent="0.25">
      <c r="B68" s="60" t="s">
        <v>1108</v>
      </c>
      <c r="C68" s="61" t="s">
        <v>1109</v>
      </c>
      <c r="D68" s="62"/>
      <c r="E68" s="84" t="str">
        <f t="shared" si="8"/>
        <v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x14ac:dyDescent="0.25">
      <c r="B69" s="60" t="s">
        <v>1117</v>
      </c>
      <c r="C69" s="61" t="s">
        <v>1118</v>
      </c>
      <c r="D69" s="62"/>
      <c r="E69" s="84" t="str">
        <f t="shared" si="8"/>
        <v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x14ac:dyDescent="0.25">
      <c r="B70" s="60" t="s">
        <v>1272</v>
      </c>
      <c r="C70" s="61" t="s">
        <v>1273</v>
      </c>
      <c r="D70" s="62"/>
      <c r="E70" s="84" t="str">
        <f t="shared" si="8"/>
        <v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x14ac:dyDescent="0.25">
      <c r="B71" s="60" t="s">
        <v>1317</v>
      </c>
      <c r="C71" s="61" t="s">
        <v>1318</v>
      </c>
      <c r="D71" s="62"/>
      <c r="E71" s="84" t="str">
        <f t="shared" si="8"/>
        <v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x14ac:dyDescent="0.25">
      <c r="B72" s="60" t="s">
        <v>1354</v>
      </c>
      <c r="C72" s="61" t="s">
        <v>1355</v>
      </c>
      <c r="D72" s="62"/>
      <c r="E72" s="84" t="str">
        <f t="shared" si="8"/>
        <v/>
      </c>
      <c r="F72" s="66">
        <v>0</v>
      </c>
      <c r="G72" s="65">
        <v>0</v>
      </c>
      <c r="H72" s="66">
        <v>0</v>
      </c>
      <c r="I72" s="65">
        <v>0</v>
      </c>
      <c r="J72" s="66">
        <v>0</v>
      </c>
    </row>
    <row r="73" spans="2:10" x14ac:dyDescent="0.25">
      <c r="B73" s="60" t="s">
        <v>1385</v>
      </c>
      <c r="C73" s="67" t="s">
        <v>1386</v>
      </c>
      <c r="D73" s="62"/>
      <c r="E73" s="84" t="str">
        <f t="shared" si="8"/>
        <v/>
      </c>
      <c r="F73" s="66">
        <v>0</v>
      </c>
      <c r="G73" s="65">
        <v>0</v>
      </c>
      <c r="H73" s="66">
        <v>0</v>
      </c>
      <c r="I73" s="65">
        <v>0</v>
      </c>
      <c r="J73" s="66">
        <v>0</v>
      </c>
    </row>
    <row r="74" spans="2:10" x14ac:dyDescent="0.25">
      <c r="B74" s="60" t="s">
        <v>1403</v>
      </c>
      <c r="C74" s="67" t="s">
        <v>1404</v>
      </c>
      <c r="D74" s="62"/>
      <c r="E74" s="84" t="str">
        <f t="shared" si="8"/>
        <v/>
      </c>
      <c r="F74" s="66">
        <v>0</v>
      </c>
      <c r="G74" s="65">
        <v>0</v>
      </c>
      <c r="H74" s="66">
        <v>0</v>
      </c>
      <c r="I74" s="65">
        <v>0</v>
      </c>
      <c r="J74" s="66">
        <v>0</v>
      </c>
    </row>
    <row r="75" spans="2:10" x14ac:dyDescent="0.25">
      <c r="B75" s="60" t="s">
        <v>1419</v>
      </c>
      <c r="C75" s="67" t="s">
        <v>1420</v>
      </c>
      <c r="D75" s="62"/>
      <c r="E75" s="84" t="str">
        <f t="shared" si="8"/>
        <v/>
      </c>
      <c r="F75" s="66">
        <v>0</v>
      </c>
      <c r="G75" s="65">
        <v>0</v>
      </c>
      <c r="H75" s="66">
        <v>0</v>
      </c>
      <c r="I75" s="65">
        <v>0</v>
      </c>
      <c r="J75" s="66">
        <v>0</v>
      </c>
    </row>
    <row r="76" spans="2:10" x14ac:dyDescent="0.25">
      <c r="B76" s="60" t="s">
        <v>1425</v>
      </c>
      <c r="C76" s="67" t="s">
        <v>1426</v>
      </c>
      <c r="D76" s="62"/>
      <c r="E76" s="84" t="str">
        <f t="shared" si="8"/>
        <v/>
      </c>
      <c r="F76" s="66">
        <v>0</v>
      </c>
      <c r="G76" s="65">
        <v>0</v>
      </c>
      <c r="H76" s="66">
        <v>0</v>
      </c>
      <c r="I76" s="65">
        <v>0</v>
      </c>
      <c r="J76" s="66">
        <v>0</v>
      </c>
    </row>
    <row r="77" spans="2:10" x14ac:dyDescent="0.25">
      <c r="B77" s="60" t="s">
        <v>600</v>
      </c>
      <c r="C77" s="61" t="s">
        <v>601</v>
      </c>
      <c r="D77" s="62"/>
      <c r="E77" s="84" t="str">
        <f t="shared" si="8"/>
        <v/>
      </c>
      <c r="F77" s="66">
        <v>0</v>
      </c>
      <c r="G77" s="65">
        <v>0</v>
      </c>
      <c r="H77" s="66">
        <v>0</v>
      </c>
      <c r="I77" s="65">
        <v>0</v>
      </c>
      <c r="J77" s="66">
        <v>0</v>
      </c>
    </row>
    <row r="78" spans="2:10" x14ac:dyDescent="0.25">
      <c r="B78" s="60" t="s">
        <v>584</v>
      </c>
      <c r="C78" s="61" t="s">
        <v>607</v>
      </c>
      <c r="D78" s="62"/>
      <c r="E78" s="84" t="str">
        <f t="shared" si="8"/>
        <v/>
      </c>
      <c r="F78" s="66">
        <v>0</v>
      </c>
      <c r="G78" s="65">
        <v>0</v>
      </c>
      <c r="H78" s="66">
        <v>0</v>
      </c>
      <c r="I78" s="65">
        <v>0</v>
      </c>
      <c r="J78" s="66">
        <v>0</v>
      </c>
    </row>
    <row r="79" spans="2:10" x14ac:dyDescent="0.25">
      <c r="B79" s="60" t="s">
        <v>628</v>
      </c>
      <c r="C79" s="61" t="s">
        <v>629</v>
      </c>
      <c r="D79" s="62"/>
      <c r="E79" s="84" t="str">
        <f t="shared" si="8"/>
        <v/>
      </c>
      <c r="F79" s="66">
        <v>0</v>
      </c>
      <c r="G79" s="65">
        <v>0</v>
      </c>
      <c r="H79" s="66">
        <v>0</v>
      </c>
      <c r="I79" s="65">
        <v>0</v>
      </c>
      <c r="J79" s="66">
        <v>0</v>
      </c>
    </row>
    <row r="80" spans="2:10" x14ac:dyDescent="0.25">
      <c r="B80" s="60" t="s">
        <v>1608</v>
      </c>
      <c r="C80" s="67" t="s">
        <v>1609</v>
      </c>
      <c r="D80" s="62"/>
      <c r="E80" s="84" t="str">
        <f t="shared" si="8"/>
        <v/>
      </c>
      <c r="F80" s="66">
        <v>0</v>
      </c>
      <c r="G80" s="65">
        <v>0</v>
      </c>
      <c r="H80" s="66">
        <v>0</v>
      </c>
      <c r="I80" s="65">
        <v>0</v>
      </c>
      <c r="J80" s="66">
        <v>0</v>
      </c>
    </row>
    <row r="81" spans="2:10" x14ac:dyDescent="0.25">
      <c r="B81" s="60" t="s">
        <v>648</v>
      </c>
      <c r="C81" s="61" t="s">
        <v>649</v>
      </c>
      <c r="D81" s="62"/>
      <c r="E81" s="84" t="str">
        <f t="shared" si="8"/>
        <v/>
      </c>
      <c r="F81" s="66">
        <v>0</v>
      </c>
      <c r="G81" s="65">
        <v>0</v>
      </c>
      <c r="H81" s="66">
        <v>0</v>
      </c>
      <c r="I81" s="65">
        <v>0</v>
      </c>
      <c r="J81" s="66">
        <v>0</v>
      </c>
    </row>
    <row r="82" spans="2:10" x14ac:dyDescent="0.25">
      <c r="B82" s="60" t="s">
        <v>672</v>
      </c>
      <c r="C82" s="61" t="s">
        <v>673</v>
      </c>
      <c r="D82" s="62"/>
      <c r="E82" s="84" t="str">
        <f t="shared" si="8"/>
        <v/>
      </c>
      <c r="F82" s="66">
        <v>0</v>
      </c>
      <c r="G82" s="65">
        <v>0</v>
      </c>
      <c r="H82" s="66">
        <v>0</v>
      </c>
      <c r="I82" s="65">
        <v>0</v>
      </c>
      <c r="J82" s="66">
        <v>0</v>
      </c>
    </row>
    <row r="83" spans="2:10" x14ac:dyDescent="0.25">
      <c r="B83" s="60" t="s">
        <v>682</v>
      </c>
      <c r="C83" s="61" t="s">
        <v>683</v>
      </c>
      <c r="D83" s="62"/>
      <c r="E83" s="84" t="str">
        <f t="shared" si="8"/>
        <v/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</row>
    <row r="84" spans="2:10" x14ac:dyDescent="0.25">
      <c r="B84" s="60" t="s">
        <v>748</v>
      </c>
      <c r="C84" s="61" t="s">
        <v>749</v>
      </c>
      <c r="D84" s="62"/>
      <c r="E84" s="84" t="str">
        <f t="shared" si="8"/>
        <v/>
      </c>
      <c r="F84" s="66">
        <v>0</v>
      </c>
      <c r="G84" s="65">
        <v>0</v>
      </c>
      <c r="H84" s="66">
        <v>0</v>
      </c>
      <c r="I84" s="65">
        <v>0</v>
      </c>
      <c r="J84" s="66">
        <v>0</v>
      </c>
    </row>
    <row r="85" spans="2:10" x14ac:dyDescent="0.25">
      <c r="B85" s="60" t="s">
        <v>766</v>
      </c>
      <c r="C85" s="61" t="s">
        <v>767</v>
      </c>
      <c r="D85" s="62"/>
      <c r="E85" s="84" t="str">
        <f t="shared" si="8"/>
        <v/>
      </c>
      <c r="F85" s="66">
        <v>0</v>
      </c>
      <c r="G85" s="65">
        <v>0</v>
      </c>
      <c r="H85" s="66">
        <v>0</v>
      </c>
      <c r="I85" s="65">
        <v>0</v>
      </c>
      <c r="J85" s="66">
        <v>0</v>
      </c>
    </row>
    <row r="86" spans="2:10" x14ac:dyDescent="0.25">
      <c r="B86" s="60" t="s">
        <v>772</v>
      </c>
      <c r="C86" s="61" t="s">
        <v>773</v>
      </c>
      <c r="D86" s="62"/>
      <c r="E86" s="84" t="str">
        <f t="shared" si="8"/>
        <v/>
      </c>
      <c r="F86" s="66">
        <v>0</v>
      </c>
      <c r="G86" s="65">
        <v>0</v>
      </c>
      <c r="H86" s="66">
        <v>0</v>
      </c>
      <c r="I86" s="65">
        <v>0</v>
      </c>
      <c r="J86" s="66">
        <v>0</v>
      </c>
    </row>
    <row r="87" spans="2:10" x14ac:dyDescent="0.25">
      <c r="B87" s="60" t="s">
        <v>1447</v>
      </c>
      <c r="C87" s="67" t="s">
        <v>1448</v>
      </c>
      <c r="D87" s="62"/>
      <c r="E87" s="84" t="str">
        <f t="shared" si="8"/>
        <v/>
      </c>
      <c r="F87" s="66">
        <v>0</v>
      </c>
      <c r="G87" s="65">
        <v>0</v>
      </c>
      <c r="H87" s="66">
        <v>0</v>
      </c>
      <c r="I87" s="65">
        <v>0</v>
      </c>
      <c r="J87" s="66">
        <v>0</v>
      </c>
    </row>
    <row r="88" spans="2:10" x14ac:dyDescent="0.25">
      <c r="B88" s="60" t="s">
        <v>1437</v>
      </c>
      <c r="C88" s="67" t="s">
        <v>1438</v>
      </c>
      <c r="D88" s="62"/>
      <c r="E88" s="84" t="str">
        <f t="shared" si="8"/>
        <v/>
      </c>
      <c r="F88" s="66">
        <v>0</v>
      </c>
      <c r="G88" s="65">
        <v>0</v>
      </c>
      <c r="H88" s="66">
        <v>0</v>
      </c>
      <c r="I88" s="65">
        <v>0</v>
      </c>
      <c r="J88" s="66">
        <v>0</v>
      </c>
    </row>
    <row r="89" spans="2:10" x14ac:dyDescent="0.25">
      <c r="B89" s="60" t="s">
        <v>1442</v>
      </c>
      <c r="C89" s="67" t="s">
        <v>1443</v>
      </c>
      <c r="D89" s="62"/>
      <c r="E89" s="84" t="str">
        <f t="shared" si="8"/>
        <v/>
      </c>
      <c r="F89" s="66">
        <v>0</v>
      </c>
      <c r="G89" s="65">
        <v>0</v>
      </c>
      <c r="H89" s="66">
        <v>0</v>
      </c>
      <c r="I89" s="65">
        <v>0</v>
      </c>
      <c r="J89" s="66">
        <v>0</v>
      </c>
    </row>
    <row r="90" spans="2:10" x14ac:dyDescent="0.25">
      <c r="B90" s="68" t="s">
        <v>19</v>
      </c>
      <c r="C90" s="69"/>
      <c r="D90" s="70"/>
      <c r="E90" s="85" t="str">
        <f t="shared" si="8"/>
        <v/>
      </c>
      <c r="F90" s="72">
        <f>SUM(F49:F89)</f>
        <v>0</v>
      </c>
      <c r="G90" s="81">
        <f>SUM(G49:G89)</f>
        <v>0</v>
      </c>
      <c r="H90" s="72">
        <f>SUM(H49:H89)</f>
        <v>0</v>
      </c>
      <c r="I90" s="81">
        <f>SUM(I49:I89)</f>
        <v>0</v>
      </c>
      <c r="J90" s="72">
        <f>SUM(J49:J89)</f>
        <v>0</v>
      </c>
    </row>
    <row r="92" spans="2:10" ht="2.25" customHeight="1" x14ac:dyDescent="0.25"/>
    <row r="93" spans="2:10" ht="1.5" customHeight="1" x14ac:dyDescent="0.25"/>
    <row r="94" spans="2:10" ht="0.75" customHeight="1" x14ac:dyDescent="0.25"/>
    <row r="95" spans="2:10" ht="0.75" customHeight="1" x14ac:dyDescent="0.25"/>
    <row r="96" spans="2:10" ht="0.75" customHeight="1" x14ac:dyDescent="0.25"/>
    <row r="97" spans="2:10" ht="18" x14ac:dyDescent="0.4">
      <c r="B97" s="13" t="s">
        <v>30</v>
      </c>
      <c r="C97" s="45"/>
      <c r="D97" s="45"/>
      <c r="E97" s="45"/>
      <c r="F97" s="45"/>
      <c r="G97" s="45"/>
      <c r="H97" s="45"/>
      <c r="I97" s="45"/>
      <c r="J97" s="45"/>
    </row>
    <row r="99" spans="2:10" ht="13" x14ac:dyDescent="0.25">
      <c r="B99" s="47" t="s">
        <v>31</v>
      </c>
      <c r="C99" s="48"/>
      <c r="D99" s="48"/>
      <c r="E99" s="86"/>
      <c r="F99" s="87"/>
      <c r="G99" s="51"/>
      <c r="H99" s="50" t="s">
        <v>17</v>
      </c>
      <c r="I99" s="1"/>
      <c r="J99" s="1"/>
    </row>
    <row r="100" spans="2:10" x14ac:dyDescent="0.25">
      <c r="B100" s="52" t="s">
        <v>1459</v>
      </c>
      <c r="C100" s="53"/>
      <c r="D100" s="54"/>
      <c r="E100" s="88"/>
      <c r="F100" s="89"/>
      <c r="G100" s="57"/>
      <c r="H100" s="58">
        <v>0</v>
      </c>
      <c r="I100" s="1"/>
      <c r="J100" s="1"/>
    </row>
    <row r="101" spans="2:10" x14ac:dyDescent="0.25">
      <c r="B101" s="60" t="s">
        <v>1460</v>
      </c>
      <c r="C101" s="61"/>
      <c r="D101" s="62"/>
      <c r="E101" s="90"/>
      <c r="F101" s="91"/>
      <c r="G101" s="65"/>
      <c r="H101" s="66">
        <v>0</v>
      </c>
      <c r="I101" s="1"/>
      <c r="J101" s="1"/>
    </row>
    <row r="102" spans="2:10" x14ac:dyDescent="0.25">
      <c r="B102" s="60" t="s">
        <v>1461</v>
      </c>
      <c r="C102" s="61"/>
      <c r="D102" s="62"/>
      <c r="E102" s="90"/>
      <c r="F102" s="91"/>
      <c r="G102" s="65"/>
      <c r="H102" s="66">
        <v>0</v>
      </c>
      <c r="I102" s="1"/>
      <c r="J102" s="1"/>
    </row>
    <row r="103" spans="2:10" x14ac:dyDescent="0.25">
      <c r="B103" s="60" t="s">
        <v>1462</v>
      </c>
      <c r="C103" s="61"/>
      <c r="D103" s="62"/>
      <c r="E103" s="90"/>
      <c r="F103" s="91"/>
      <c r="G103" s="65"/>
      <c r="H103" s="66">
        <v>0</v>
      </c>
      <c r="I103" s="1"/>
      <c r="J103" s="1"/>
    </row>
    <row r="104" spans="2:10" x14ac:dyDescent="0.25">
      <c r="B104" s="60" t="s">
        <v>1463</v>
      </c>
      <c r="C104" s="61"/>
      <c r="D104" s="62"/>
      <c r="E104" s="90"/>
      <c r="F104" s="91"/>
      <c r="G104" s="65"/>
      <c r="H104" s="66">
        <v>0</v>
      </c>
      <c r="I104" s="1"/>
      <c r="J104" s="1"/>
    </row>
    <row r="105" spans="2:10" x14ac:dyDescent="0.25">
      <c r="B105" s="60" t="s">
        <v>1464</v>
      </c>
      <c r="C105" s="61"/>
      <c r="D105" s="62"/>
      <c r="E105" s="90"/>
      <c r="F105" s="91"/>
      <c r="G105" s="65"/>
      <c r="H105" s="66">
        <v>0</v>
      </c>
      <c r="I105" s="1"/>
      <c r="J105" s="1"/>
    </row>
    <row r="106" spans="2:10" x14ac:dyDescent="0.25">
      <c r="B106" s="60" t="s">
        <v>1465</v>
      </c>
      <c r="C106" s="61"/>
      <c r="D106" s="62"/>
      <c r="E106" s="90"/>
      <c r="F106" s="91"/>
      <c r="G106" s="65"/>
      <c r="H106" s="66">
        <v>0</v>
      </c>
      <c r="I106" s="1"/>
      <c r="J106" s="1"/>
    </row>
    <row r="107" spans="2:10" x14ac:dyDescent="0.25">
      <c r="B107" s="60" t="s">
        <v>1466</v>
      </c>
      <c r="C107" s="61"/>
      <c r="D107" s="62"/>
      <c r="E107" s="90"/>
      <c r="F107" s="91"/>
      <c r="G107" s="65"/>
      <c r="H107" s="66">
        <v>0</v>
      </c>
      <c r="I107" s="1"/>
      <c r="J107" s="1"/>
    </row>
    <row r="108" spans="2:10" x14ac:dyDescent="0.25">
      <c r="B108" s="68" t="s">
        <v>19</v>
      </c>
      <c r="C108" s="69"/>
      <c r="D108" s="70"/>
      <c r="E108" s="92"/>
      <c r="F108" s="93"/>
      <c r="G108" s="81"/>
      <c r="H108" s="72">
        <f>SUM(H100:H107)</f>
        <v>0</v>
      </c>
      <c r="I108" s="1"/>
      <c r="J108" s="1"/>
    </row>
    <row r="109" spans="2:10" x14ac:dyDescent="0.25">
      <c r="I109" s="1"/>
      <c r="J109" s="1"/>
    </row>
  </sheetData>
  <sortState ref="B831:K871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1"/>
  <sheetViews>
    <sheetView topLeftCell="A25" zoomScaleNormal="100" workbookViewId="0">
      <selection activeCell="F68" sqref="F68"/>
    </sheetView>
  </sheetViews>
  <sheetFormatPr defaultColWidth="9.1796875" defaultRowHeight="12.5" x14ac:dyDescent="0.25"/>
  <cols>
    <col min="1" max="1" width="2" style="1" customWidth="1"/>
    <col min="2" max="2" width="15" style="1" customWidth="1"/>
    <col min="3" max="3" width="15.81640625" style="1" customWidth="1"/>
    <col min="4" max="4" width="14.54296875" style="1" customWidth="1"/>
    <col min="5" max="5" width="13.54296875" style="1" customWidth="1"/>
    <col min="6" max="6" width="16.54296875" style="1" customWidth="1"/>
    <col min="7" max="7" width="15.26953125" style="1" customWidth="1"/>
    <col min="8" max="16384" width="9.1796875" style="1"/>
  </cols>
  <sheetData>
    <row r="1" spans="1:57" ht="24.75" customHeight="1" thickBot="1" x14ac:dyDescent="0.3">
      <c r="A1" s="94" t="s">
        <v>102</v>
      </c>
      <c r="B1" s="95"/>
      <c r="C1" s="95"/>
      <c r="D1" s="95"/>
      <c r="E1" s="95"/>
      <c r="F1" s="95"/>
      <c r="G1" s="95"/>
    </row>
    <row r="2" spans="1:57" ht="12.75" customHeight="1" x14ac:dyDescent="0.3">
      <c r="A2" s="96" t="s">
        <v>32</v>
      </c>
      <c r="B2" s="97"/>
      <c r="C2" s="98" t="s">
        <v>107</v>
      </c>
      <c r="D2" s="98" t="s">
        <v>105</v>
      </c>
      <c r="E2" s="99"/>
      <c r="F2" s="100" t="s">
        <v>33</v>
      </c>
      <c r="G2" s="101" t="s">
        <v>110</v>
      </c>
    </row>
    <row r="3" spans="1:57" ht="3" hidden="1" customHeight="1" x14ac:dyDescent="0.25">
      <c r="A3" s="102"/>
      <c r="B3" s="103"/>
      <c r="C3" s="104"/>
      <c r="D3" s="104"/>
      <c r="E3" s="105"/>
      <c r="F3" s="106"/>
      <c r="G3" s="107"/>
    </row>
    <row r="4" spans="1:57" ht="12" customHeight="1" x14ac:dyDescent="0.3">
      <c r="A4" s="108" t="s">
        <v>34</v>
      </c>
      <c r="B4" s="103"/>
      <c r="C4" s="104"/>
      <c r="D4" s="104"/>
      <c r="E4" s="105"/>
      <c r="F4" s="106" t="s">
        <v>35</v>
      </c>
      <c r="G4" s="109"/>
    </row>
    <row r="5" spans="1:57" ht="13" customHeight="1" x14ac:dyDescent="0.3">
      <c r="A5" s="110" t="s">
        <v>107</v>
      </c>
      <c r="B5" s="111"/>
      <c r="C5" s="112" t="s">
        <v>108</v>
      </c>
      <c r="D5" s="113"/>
      <c r="E5" s="111"/>
      <c r="F5" s="106" t="s">
        <v>36</v>
      </c>
      <c r="G5" s="107" t="s">
        <v>111</v>
      </c>
    </row>
    <row r="6" spans="1:57" ht="13" customHeight="1" x14ac:dyDescent="0.3">
      <c r="A6" s="108" t="s">
        <v>37</v>
      </c>
      <c r="B6" s="103"/>
      <c r="C6" s="104"/>
      <c r="D6" s="104"/>
      <c r="E6" s="105"/>
      <c r="F6" s="114" t="s">
        <v>38</v>
      </c>
      <c r="G6" s="115"/>
      <c r="O6" s="116"/>
    </row>
    <row r="7" spans="1:57" ht="13" customHeight="1" x14ac:dyDescent="0.3">
      <c r="A7" s="117" t="s">
        <v>104</v>
      </c>
      <c r="B7" s="118"/>
      <c r="C7" s="119" t="s">
        <v>105</v>
      </c>
      <c r="D7" s="120"/>
      <c r="E7" s="120"/>
      <c r="F7" s="121" t="s">
        <v>39</v>
      </c>
      <c r="G7" s="115">
        <f>IF(G6=0,,ROUND((F30+F32)/G6,1))</f>
        <v>0</v>
      </c>
    </row>
    <row r="8" spans="1:57" x14ac:dyDescent="0.25">
      <c r="A8" s="122" t="s">
        <v>40</v>
      </c>
      <c r="B8" s="106"/>
      <c r="C8" s="315" t="s">
        <v>1468</v>
      </c>
      <c r="D8" s="315"/>
      <c r="E8" s="316"/>
      <c r="F8" s="123" t="s">
        <v>41</v>
      </c>
      <c r="G8" s="124"/>
      <c r="H8" s="125"/>
      <c r="I8" s="126"/>
    </row>
    <row r="9" spans="1:57" x14ac:dyDescent="0.25">
      <c r="A9" s="122" t="s">
        <v>42</v>
      </c>
      <c r="B9" s="106"/>
      <c r="C9" s="315"/>
      <c r="D9" s="315"/>
      <c r="E9" s="316"/>
      <c r="F9" s="106"/>
      <c r="G9" s="127"/>
      <c r="H9" s="128"/>
    </row>
    <row r="10" spans="1:57" x14ac:dyDescent="0.25">
      <c r="A10" s="122" t="s">
        <v>43</v>
      </c>
      <c r="B10" s="106"/>
      <c r="C10" s="315" t="s">
        <v>1467</v>
      </c>
      <c r="D10" s="315"/>
      <c r="E10" s="315"/>
      <c r="F10" s="129"/>
      <c r="G10" s="130"/>
      <c r="H10" s="131"/>
    </row>
    <row r="11" spans="1:57" ht="13.5" customHeight="1" x14ac:dyDescent="0.25">
      <c r="A11" s="122" t="s">
        <v>44</v>
      </c>
      <c r="B11" s="106"/>
      <c r="C11" s="315"/>
      <c r="D11" s="315"/>
      <c r="E11" s="315"/>
      <c r="F11" s="132" t="s">
        <v>45</v>
      </c>
      <c r="G11" s="133"/>
      <c r="H11" s="128"/>
      <c r="BA11" s="134"/>
      <c r="BB11" s="134"/>
      <c r="BC11" s="134"/>
      <c r="BD11" s="134"/>
      <c r="BE11" s="134"/>
    </row>
    <row r="12" spans="1:57" ht="12.75" customHeight="1" x14ac:dyDescent="0.25">
      <c r="A12" s="135" t="s">
        <v>46</v>
      </c>
      <c r="B12" s="103"/>
      <c r="C12" s="317"/>
      <c r="D12" s="317"/>
      <c r="E12" s="317"/>
      <c r="F12" s="136" t="s">
        <v>47</v>
      </c>
      <c r="G12" s="137"/>
      <c r="H12" s="128"/>
    </row>
    <row r="13" spans="1:57" ht="28.5" customHeight="1" thickBot="1" x14ac:dyDescent="0.3">
      <c r="A13" s="138" t="s">
        <v>48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 x14ac:dyDescent="0.35">
      <c r="A14" s="142" t="s">
        <v>49</v>
      </c>
      <c r="B14" s="143"/>
      <c r="C14" s="144"/>
      <c r="D14" s="145" t="s">
        <v>50</v>
      </c>
      <c r="E14" s="146"/>
      <c r="F14" s="146"/>
      <c r="G14" s="144"/>
    </row>
    <row r="15" spans="1:57" ht="16" customHeight="1" x14ac:dyDescent="0.25">
      <c r="A15" s="147"/>
      <c r="B15" s="148" t="s">
        <v>51</v>
      </c>
      <c r="C15" s="149">
        <f>'SO01 SO01 Rek'!E47</f>
        <v>0</v>
      </c>
      <c r="D15" s="150" t="str">
        <f>'SO01 SO01 Rek'!A52</f>
        <v>Ztížené výrobní podmínky</v>
      </c>
      <c r="E15" s="151"/>
      <c r="F15" s="152"/>
      <c r="G15" s="149">
        <f>'SO01 SO01 Rek'!I52</f>
        <v>0</v>
      </c>
    </row>
    <row r="16" spans="1:57" ht="16" customHeight="1" x14ac:dyDescent="0.25">
      <c r="A16" s="147" t="s">
        <v>52</v>
      </c>
      <c r="B16" s="148" t="s">
        <v>53</v>
      </c>
      <c r="C16" s="149">
        <f>'SO01 SO01 Rek'!F47</f>
        <v>0</v>
      </c>
      <c r="D16" s="102" t="str">
        <f>'SO01 SO01 Rek'!A53</f>
        <v>Oborová přirážka</v>
      </c>
      <c r="E16" s="153"/>
      <c r="F16" s="154"/>
      <c r="G16" s="149">
        <f>'SO01 SO01 Rek'!I53</f>
        <v>0</v>
      </c>
    </row>
    <row r="17" spans="1:7" ht="16" customHeight="1" x14ac:dyDescent="0.25">
      <c r="A17" s="147" t="s">
        <v>54</v>
      </c>
      <c r="B17" s="148" t="s">
        <v>55</v>
      </c>
      <c r="C17" s="149">
        <f>'SO01 SO01 Rek'!H47</f>
        <v>0</v>
      </c>
      <c r="D17" s="102" t="str">
        <f>'SO01 SO01 Rek'!A54</f>
        <v>Přesun stavebních kapacit</v>
      </c>
      <c r="E17" s="153"/>
      <c r="F17" s="154"/>
      <c r="G17" s="149">
        <f>'SO01 SO01 Rek'!I54</f>
        <v>0</v>
      </c>
    </row>
    <row r="18" spans="1:7" ht="16" customHeight="1" x14ac:dyDescent="0.25">
      <c r="A18" s="155" t="s">
        <v>56</v>
      </c>
      <c r="B18" s="156" t="s">
        <v>57</v>
      </c>
      <c r="C18" s="149">
        <f>'SO01 SO01 Rek'!G47</f>
        <v>0</v>
      </c>
      <c r="D18" s="102" t="str">
        <f>'SO01 SO01 Rek'!A55</f>
        <v>Mimostaveništní doprava</v>
      </c>
      <c r="E18" s="153"/>
      <c r="F18" s="154"/>
      <c r="G18" s="149">
        <f>'SO01 SO01 Rek'!I55</f>
        <v>0</v>
      </c>
    </row>
    <row r="19" spans="1:7" ht="16" customHeight="1" x14ac:dyDescent="0.25">
      <c r="A19" s="157" t="s">
        <v>58</v>
      </c>
      <c r="B19" s="148"/>
      <c r="C19" s="149">
        <f>SUM(C15:C18)</f>
        <v>0</v>
      </c>
      <c r="D19" s="102" t="str">
        <f>'SO01 SO01 Rek'!A56</f>
        <v>Zařízení staveniště</v>
      </c>
      <c r="E19" s="153"/>
      <c r="F19" s="154"/>
      <c r="G19" s="149">
        <f>'SO01 SO01 Rek'!I56</f>
        <v>0</v>
      </c>
    </row>
    <row r="20" spans="1:7" ht="16" customHeight="1" x14ac:dyDescent="0.25">
      <c r="A20" s="157"/>
      <c r="B20" s="148"/>
      <c r="C20" s="149"/>
      <c r="D20" s="102" t="str">
        <f>'SO01 SO01 Rek'!A57</f>
        <v>Provoz investora</v>
      </c>
      <c r="E20" s="153"/>
      <c r="F20" s="154"/>
      <c r="G20" s="149">
        <f>'SO01 SO01 Rek'!I57</f>
        <v>0</v>
      </c>
    </row>
    <row r="21" spans="1:7" ht="16" customHeight="1" x14ac:dyDescent="0.25">
      <c r="A21" s="157" t="s">
        <v>29</v>
      </c>
      <c r="B21" s="148"/>
      <c r="C21" s="149">
        <f>'SO01 SO01 Rek'!I47</f>
        <v>0</v>
      </c>
      <c r="D21" s="102" t="str">
        <f>'SO01 SO01 Rek'!A58</f>
        <v>Kompletační činnost (IČD)</v>
      </c>
      <c r="E21" s="153"/>
      <c r="F21" s="154"/>
      <c r="G21" s="149">
        <f>'SO01 SO01 Rek'!I58</f>
        <v>0</v>
      </c>
    </row>
    <row r="22" spans="1:7" ht="16" customHeight="1" x14ac:dyDescent="0.25">
      <c r="A22" s="158" t="s">
        <v>59</v>
      </c>
      <c r="B22" s="128"/>
      <c r="C22" s="149">
        <f>C19+C21</f>
        <v>0</v>
      </c>
      <c r="D22" s="102" t="s">
        <v>60</v>
      </c>
      <c r="E22" s="153"/>
      <c r="F22" s="154"/>
      <c r="G22" s="149">
        <f>G23-SUM(G15:G21)</f>
        <v>0</v>
      </c>
    </row>
    <row r="23" spans="1:7" ht="16" customHeight="1" thickBot="1" x14ac:dyDescent="0.3">
      <c r="A23" s="313" t="s">
        <v>61</v>
      </c>
      <c r="B23" s="314"/>
      <c r="C23" s="159">
        <f>C22+G23</f>
        <v>0</v>
      </c>
      <c r="D23" s="160" t="s">
        <v>62</v>
      </c>
      <c r="E23" s="161"/>
      <c r="F23" s="162"/>
      <c r="G23" s="149">
        <f>'SO01 SO01 Rek'!H60</f>
        <v>0</v>
      </c>
    </row>
    <row r="24" spans="1:7" ht="13" x14ac:dyDescent="0.3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x14ac:dyDescent="0.2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 x14ac:dyDescent="0.25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x14ac:dyDescent="0.25">
      <c r="A27" s="158"/>
      <c r="B27" s="172"/>
      <c r="C27" s="168"/>
      <c r="D27" s="128"/>
      <c r="F27" s="169"/>
      <c r="G27" s="170"/>
    </row>
    <row r="28" spans="1:7" x14ac:dyDescent="0.2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 x14ac:dyDescent="0.25">
      <c r="A29" s="158"/>
      <c r="B29" s="128"/>
      <c r="C29" s="174"/>
      <c r="D29" s="175"/>
      <c r="E29" s="174"/>
      <c r="F29" s="128"/>
      <c r="G29" s="170"/>
    </row>
    <row r="30" spans="1:7" x14ac:dyDescent="0.25">
      <c r="A30" s="176" t="s">
        <v>11</v>
      </c>
      <c r="B30" s="177"/>
      <c r="C30" s="178">
        <v>21</v>
      </c>
      <c r="D30" s="177" t="s">
        <v>70</v>
      </c>
      <c r="E30" s="179"/>
      <c r="F30" s="319">
        <f>C23-F32</f>
        <v>0</v>
      </c>
      <c r="G30" s="320"/>
    </row>
    <row r="31" spans="1:7" x14ac:dyDescent="0.25">
      <c r="A31" s="176" t="s">
        <v>71</v>
      </c>
      <c r="B31" s="177"/>
      <c r="C31" s="178">
        <f>C30</f>
        <v>21</v>
      </c>
      <c r="D31" s="177" t="s">
        <v>72</v>
      </c>
      <c r="E31" s="179"/>
      <c r="F31" s="319">
        <f>ROUND(PRODUCT(F30,C31/100),0)</f>
        <v>0</v>
      </c>
      <c r="G31" s="320"/>
    </row>
    <row r="32" spans="1:7" x14ac:dyDescent="0.25">
      <c r="A32" s="176" t="s">
        <v>11</v>
      </c>
      <c r="B32" s="177"/>
      <c r="C32" s="178">
        <v>0</v>
      </c>
      <c r="D32" s="177" t="s">
        <v>72</v>
      </c>
      <c r="E32" s="179"/>
      <c r="F32" s="319">
        <v>0</v>
      </c>
      <c r="G32" s="320"/>
    </row>
    <row r="33" spans="1:8" x14ac:dyDescent="0.25">
      <c r="A33" s="176" t="s">
        <v>71</v>
      </c>
      <c r="B33" s="180"/>
      <c r="C33" s="181">
        <f>C32</f>
        <v>0</v>
      </c>
      <c r="D33" s="177" t="s">
        <v>72</v>
      </c>
      <c r="E33" s="154"/>
      <c r="F33" s="319">
        <f>ROUND(PRODUCT(F32,C33/100),0)</f>
        <v>0</v>
      </c>
      <c r="G33" s="320"/>
    </row>
    <row r="34" spans="1:8" s="185" customFormat="1" ht="19.5" customHeight="1" thickBot="1" x14ac:dyDescent="0.4">
      <c r="A34" s="182" t="s">
        <v>73</v>
      </c>
      <c r="B34" s="183"/>
      <c r="C34" s="183"/>
      <c r="D34" s="183"/>
      <c r="E34" s="184"/>
      <c r="F34" s="321">
        <f>ROUND(SUM(F30:F33),0)</f>
        <v>0</v>
      </c>
      <c r="G34" s="322"/>
    </row>
    <row r="36" spans="1:8" x14ac:dyDescent="0.2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5">
      <c r="A37" s="2"/>
      <c r="B37" s="323" t="s">
        <v>1674</v>
      </c>
      <c r="C37" s="323"/>
      <c r="D37" s="323"/>
      <c r="E37" s="323"/>
      <c r="F37" s="323"/>
      <c r="G37" s="323"/>
      <c r="H37" s="1" t="s">
        <v>1</v>
      </c>
    </row>
    <row r="38" spans="1:8" ht="12.75" customHeight="1" x14ac:dyDescent="0.25">
      <c r="A38" s="186"/>
      <c r="B38" s="323"/>
      <c r="C38" s="323"/>
      <c r="D38" s="323"/>
      <c r="E38" s="323"/>
      <c r="F38" s="323"/>
      <c r="G38" s="323"/>
      <c r="H38" s="1" t="s">
        <v>1</v>
      </c>
    </row>
    <row r="39" spans="1:8" x14ac:dyDescent="0.25">
      <c r="A39" s="186"/>
      <c r="B39" s="323"/>
      <c r="C39" s="323"/>
      <c r="D39" s="323"/>
      <c r="E39" s="323"/>
      <c r="F39" s="323"/>
      <c r="G39" s="323"/>
      <c r="H39" s="1" t="s">
        <v>1</v>
      </c>
    </row>
    <row r="40" spans="1:8" x14ac:dyDescent="0.25">
      <c r="A40" s="186"/>
      <c r="B40" s="323"/>
      <c r="C40" s="323"/>
      <c r="D40" s="323"/>
      <c r="E40" s="323"/>
      <c r="F40" s="323"/>
      <c r="G40" s="323"/>
      <c r="H40" s="1" t="s">
        <v>1</v>
      </c>
    </row>
    <row r="41" spans="1:8" x14ac:dyDescent="0.25">
      <c r="A41" s="186"/>
      <c r="B41" s="323"/>
      <c r="C41" s="323"/>
      <c r="D41" s="323"/>
      <c r="E41" s="323"/>
      <c r="F41" s="323"/>
      <c r="G41" s="323"/>
      <c r="H41" s="1" t="s">
        <v>1</v>
      </c>
    </row>
    <row r="42" spans="1:8" x14ac:dyDescent="0.25">
      <c r="A42" s="186"/>
      <c r="B42" s="323"/>
      <c r="C42" s="323"/>
      <c r="D42" s="323"/>
      <c r="E42" s="323"/>
      <c r="F42" s="323"/>
      <c r="G42" s="323"/>
      <c r="H42" s="1" t="s">
        <v>1</v>
      </c>
    </row>
    <row r="43" spans="1:8" x14ac:dyDescent="0.25">
      <c r="A43" s="186"/>
      <c r="B43" s="323"/>
      <c r="C43" s="323"/>
      <c r="D43" s="323"/>
      <c r="E43" s="323"/>
      <c r="F43" s="323"/>
      <c r="G43" s="323"/>
      <c r="H43" s="1" t="s">
        <v>1</v>
      </c>
    </row>
    <row r="44" spans="1:8" ht="12.75" customHeight="1" x14ac:dyDescent="0.25">
      <c r="A44" s="186"/>
      <c r="B44" s="323"/>
      <c r="C44" s="323"/>
      <c r="D44" s="323"/>
      <c r="E44" s="323"/>
      <c r="F44" s="323"/>
      <c r="G44" s="323"/>
      <c r="H44" s="1" t="s">
        <v>1</v>
      </c>
    </row>
    <row r="45" spans="1:8" ht="12.75" customHeight="1" x14ac:dyDescent="0.25">
      <c r="A45" s="186"/>
      <c r="B45" s="323"/>
      <c r="C45" s="323"/>
      <c r="D45" s="323"/>
      <c r="E45" s="323"/>
      <c r="F45" s="323"/>
      <c r="G45" s="323"/>
      <c r="H45" s="1" t="s">
        <v>1</v>
      </c>
    </row>
    <row r="46" spans="1:8" x14ac:dyDescent="0.25">
      <c r="B46" s="318"/>
      <c r="C46" s="318"/>
      <c r="D46" s="318"/>
      <c r="E46" s="318"/>
      <c r="F46" s="318"/>
      <c r="G46" s="318"/>
    </row>
    <row r="47" spans="1:8" x14ac:dyDescent="0.25">
      <c r="B47" s="318"/>
      <c r="C47" s="318"/>
      <c r="D47" s="318"/>
      <c r="E47" s="318"/>
      <c r="F47" s="318"/>
      <c r="G47" s="318"/>
    </row>
    <row r="48" spans="1:8" x14ac:dyDescent="0.25">
      <c r="B48" s="318"/>
      <c r="C48" s="318"/>
      <c r="D48" s="318"/>
      <c r="E48" s="318"/>
      <c r="F48" s="318"/>
      <c r="G48" s="318"/>
    </row>
    <row r="49" spans="2:7" x14ac:dyDescent="0.25">
      <c r="B49" s="318"/>
      <c r="C49" s="318"/>
      <c r="D49" s="318"/>
      <c r="E49" s="318"/>
      <c r="F49" s="318"/>
      <c r="G49" s="318"/>
    </row>
    <row r="50" spans="2:7" x14ac:dyDescent="0.25">
      <c r="B50" s="318"/>
      <c r="C50" s="318"/>
      <c r="D50" s="318"/>
      <c r="E50" s="318"/>
      <c r="F50" s="318"/>
      <c r="G50" s="318"/>
    </row>
    <row r="51" spans="2:7" x14ac:dyDescent="0.25">
      <c r="B51" s="318"/>
      <c r="C51" s="318"/>
      <c r="D51" s="318"/>
      <c r="E51" s="318"/>
      <c r="F51" s="318"/>
      <c r="G51" s="3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111"/>
  <sheetViews>
    <sheetView topLeftCell="A19" workbookViewId="0">
      <selection activeCell="A5" sqref="A5"/>
    </sheetView>
  </sheetViews>
  <sheetFormatPr defaultColWidth="9.1796875" defaultRowHeight="12.5" x14ac:dyDescent="0.25"/>
  <cols>
    <col min="1" max="1" width="5.81640625" style="1" customWidth="1"/>
    <col min="2" max="2" width="6.1796875" style="1" customWidth="1"/>
    <col min="3" max="3" width="11.453125" style="1" customWidth="1"/>
    <col min="4" max="4" width="15.81640625" style="1" customWidth="1"/>
    <col min="5" max="5" width="11.26953125" style="1" customWidth="1"/>
    <col min="6" max="6" width="10.81640625" style="1" customWidth="1"/>
    <col min="7" max="7" width="11" style="1" customWidth="1"/>
    <col min="8" max="8" width="11.1796875" style="1" customWidth="1"/>
    <col min="9" max="9" width="10.7265625" style="1" customWidth="1"/>
    <col min="10" max="16384" width="9.1796875" style="1"/>
  </cols>
  <sheetData>
    <row r="1" spans="1:9" ht="13.5" thickTop="1" x14ac:dyDescent="0.3">
      <c r="A1" s="324" t="s">
        <v>2</v>
      </c>
      <c r="B1" s="325"/>
      <c r="C1" s="187" t="s">
        <v>106</v>
      </c>
      <c r="D1" s="188"/>
      <c r="E1" s="189"/>
      <c r="F1" s="188"/>
      <c r="G1" s="190" t="s">
        <v>75</v>
      </c>
      <c r="H1" s="191" t="s">
        <v>107</v>
      </c>
      <c r="I1" s="192"/>
    </row>
    <row r="2" spans="1:9" ht="13.5" thickBot="1" x14ac:dyDescent="0.35">
      <c r="A2" s="326" t="s">
        <v>76</v>
      </c>
      <c r="B2" s="327"/>
      <c r="C2" s="193" t="s">
        <v>109</v>
      </c>
      <c r="D2" s="194"/>
      <c r="E2" s="195"/>
      <c r="F2" s="194"/>
      <c r="G2" s="328" t="s">
        <v>105</v>
      </c>
      <c r="H2" s="329"/>
      <c r="I2" s="330"/>
    </row>
    <row r="3" spans="1:9" ht="13" thickTop="1" x14ac:dyDescent="0.25">
      <c r="F3" s="128"/>
    </row>
    <row r="4" spans="1:9" ht="19.5" customHeight="1" x14ac:dyDescent="0.4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spans="1:9" ht="13" thickBot="1" x14ac:dyDescent="0.3"/>
    <row r="6" spans="1:9" s="128" customFormat="1" ht="13.5" thickBot="1" x14ac:dyDescent="0.35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x14ac:dyDescent="0.25">
      <c r="A7" s="294" t="str">
        <f>'SO01 SO01 Pol'!B7</f>
        <v>1</v>
      </c>
      <c r="B7" s="62" t="str">
        <f>'SO01 SO01 Pol'!C7</f>
        <v>Zemní práce</v>
      </c>
      <c r="D7" s="205"/>
      <c r="E7" s="295">
        <f>'SO01 SO01 Pol'!BA39</f>
        <v>0</v>
      </c>
      <c r="F7" s="296">
        <f>'SO01 SO01 Pol'!BB39</f>
        <v>0</v>
      </c>
      <c r="G7" s="296">
        <f>'SO01 SO01 Pol'!BC39</f>
        <v>0</v>
      </c>
      <c r="H7" s="296">
        <f>'SO01 SO01 Pol'!BD39</f>
        <v>0</v>
      </c>
      <c r="I7" s="297">
        <f>'SO01 SO01 Pol'!BE39</f>
        <v>0</v>
      </c>
    </row>
    <row r="8" spans="1:9" s="128" customFormat="1" x14ac:dyDescent="0.25">
      <c r="A8" s="294" t="str">
        <f>'SO01 SO01 Pol'!B40</f>
        <v>18</v>
      </c>
      <c r="B8" s="62" t="str">
        <f>'SO01 SO01 Pol'!C40</f>
        <v>Povrchové úpravy terénu</v>
      </c>
      <c r="D8" s="205"/>
      <c r="E8" s="295">
        <f>'SO01 SO01 Pol'!BA42</f>
        <v>0</v>
      </c>
      <c r="F8" s="296">
        <f>'SO01 SO01 Pol'!BB42</f>
        <v>0</v>
      </c>
      <c r="G8" s="296">
        <f>'SO01 SO01 Pol'!BC42</f>
        <v>0</v>
      </c>
      <c r="H8" s="296">
        <f>'SO01 SO01 Pol'!BD42</f>
        <v>0</v>
      </c>
      <c r="I8" s="297">
        <f>'SO01 SO01 Pol'!BE42</f>
        <v>0</v>
      </c>
    </row>
    <row r="9" spans="1:9" s="128" customFormat="1" x14ac:dyDescent="0.25">
      <c r="A9" s="294" t="str">
        <f>'SO01 SO01 Pol'!B43</f>
        <v>2</v>
      </c>
      <c r="B9" s="62" t="str">
        <f>'SO01 SO01 Pol'!C43</f>
        <v>Základy a zvláštní zakládání</v>
      </c>
      <c r="D9" s="205"/>
      <c r="E9" s="295">
        <f>'SO01 SO01 Pol'!BA76</f>
        <v>0</v>
      </c>
      <c r="F9" s="296">
        <f>'SO01 SO01 Pol'!BB76</f>
        <v>0</v>
      </c>
      <c r="G9" s="296">
        <f>'SO01 SO01 Pol'!BC76</f>
        <v>0</v>
      </c>
      <c r="H9" s="296">
        <f>'SO01 SO01 Pol'!BD76</f>
        <v>0</v>
      </c>
      <c r="I9" s="297">
        <f>'SO01 SO01 Pol'!BE76</f>
        <v>0</v>
      </c>
    </row>
    <row r="10" spans="1:9" s="128" customFormat="1" x14ac:dyDescent="0.25">
      <c r="A10" s="294" t="str">
        <f>'SO01 SO01 Pol'!B77</f>
        <v>3</v>
      </c>
      <c r="B10" s="62" t="str">
        <f>'SO01 SO01 Pol'!C77</f>
        <v>Svislé a kompletní konstrukce</v>
      </c>
      <c r="D10" s="205"/>
      <c r="E10" s="295">
        <f>'SO01 SO01 Pol'!BA147</f>
        <v>0</v>
      </c>
      <c r="F10" s="296">
        <f>'SO01 SO01 Pol'!BB147</f>
        <v>0</v>
      </c>
      <c r="G10" s="296">
        <f>'SO01 SO01 Pol'!BC147</f>
        <v>0</v>
      </c>
      <c r="H10" s="296">
        <f>'SO01 SO01 Pol'!BD147</f>
        <v>0</v>
      </c>
      <c r="I10" s="297">
        <f>'SO01 SO01 Pol'!BE147</f>
        <v>0</v>
      </c>
    </row>
    <row r="11" spans="1:9" s="128" customFormat="1" x14ac:dyDescent="0.25">
      <c r="A11" s="294" t="str">
        <f>'SO01 SO01 Pol'!B148</f>
        <v>4</v>
      </c>
      <c r="B11" s="62" t="str">
        <f>'SO01 SO01 Pol'!C148</f>
        <v>Vodorovné konstrukce</v>
      </c>
      <c r="D11" s="205"/>
      <c r="E11" s="295">
        <f>'SO01 SO01 Pol'!BA184</f>
        <v>0</v>
      </c>
      <c r="F11" s="296">
        <f>'SO01 SO01 Pol'!BB184</f>
        <v>0</v>
      </c>
      <c r="G11" s="296">
        <f>'SO01 SO01 Pol'!BC184</f>
        <v>0</v>
      </c>
      <c r="H11" s="296">
        <f>'SO01 SO01 Pol'!BD184</f>
        <v>0</v>
      </c>
      <c r="I11" s="297">
        <f>'SO01 SO01 Pol'!BE184</f>
        <v>0</v>
      </c>
    </row>
    <row r="12" spans="1:9" s="128" customFormat="1" x14ac:dyDescent="0.25">
      <c r="A12" s="294" t="str">
        <f>'SO01 SO01 Pol'!B185</f>
        <v>5</v>
      </c>
      <c r="B12" s="62" t="str">
        <f>'SO01 SO01 Pol'!C185</f>
        <v>Komunikace</v>
      </c>
      <c r="D12" s="205"/>
      <c r="E12" s="295">
        <f>'SO01 SO01 Pol'!BA202</f>
        <v>0</v>
      </c>
      <c r="F12" s="296">
        <f>'SO01 SO01 Pol'!BB202</f>
        <v>0</v>
      </c>
      <c r="G12" s="296">
        <f>'SO01 SO01 Pol'!BC202</f>
        <v>0</v>
      </c>
      <c r="H12" s="296">
        <f>'SO01 SO01 Pol'!BD202</f>
        <v>0</v>
      </c>
      <c r="I12" s="297">
        <f>'SO01 SO01 Pol'!BE202</f>
        <v>0</v>
      </c>
    </row>
    <row r="13" spans="1:9" s="128" customFormat="1" x14ac:dyDescent="0.25">
      <c r="A13" s="294" t="str">
        <f>'SO01 SO01 Pol'!B203</f>
        <v>61</v>
      </c>
      <c r="B13" s="62" t="str">
        <f>'SO01 SO01 Pol'!C203</f>
        <v>Upravy povrchů vnitřní</v>
      </c>
      <c r="D13" s="205"/>
      <c r="E13" s="295">
        <f>'SO01 SO01 Pol'!BA232</f>
        <v>0</v>
      </c>
      <c r="F13" s="296">
        <f>'SO01 SO01 Pol'!BB232</f>
        <v>0</v>
      </c>
      <c r="G13" s="296">
        <f>'SO01 SO01 Pol'!BC232</f>
        <v>0</v>
      </c>
      <c r="H13" s="296">
        <f>'SO01 SO01 Pol'!BD232</f>
        <v>0</v>
      </c>
      <c r="I13" s="297">
        <f>'SO01 SO01 Pol'!BE232</f>
        <v>0</v>
      </c>
    </row>
    <row r="14" spans="1:9" s="128" customFormat="1" x14ac:dyDescent="0.25">
      <c r="A14" s="294" t="str">
        <f>'SO01 SO01 Pol'!B233</f>
        <v>62</v>
      </c>
      <c r="B14" s="62" t="str">
        <f>'SO01 SO01 Pol'!C233</f>
        <v>Úpravy povrchů vnější</v>
      </c>
      <c r="D14" s="205"/>
      <c r="E14" s="295">
        <f>'SO01 SO01 Pol'!BA327</f>
        <v>0</v>
      </c>
      <c r="F14" s="296">
        <f>'SO01 SO01 Pol'!BB327</f>
        <v>0</v>
      </c>
      <c r="G14" s="296">
        <f>'SO01 SO01 Pol'!BC327</f>
        <v>0</v>
      </c>
      <c r="H14" s="296">
        <f>'SO01 SO01 Pol'!BD327</f>
        <v>0</v>
      </c>
      <c r="I14" s="297">
        <f>'SO01 SO01 Pol'!BE327</f>
        <v>0</v>
      </c>
    </row>
    <row r="15" spans="1:9" s="128" customFormat="1" x14ac:dyDescent="0.25">
      <c r="A15" s="294" t="str">
        <f>'SO01 SO01 Pol'!B328</f>
        <v>63</v>
      </c>
      <c r="B15" s="62" t="str">
        <f>'SO01 SO01 Pol'!C328</f>
        <v>Podlahy a podlahové konstrukce</v>
      </c>
      <c r="D15" s="205"/>
      <c r="E15" s="295">
        <f>'SO01 SO01 Pol'!BA381</f>
        <v>0</v>
      </c>
      <c r="F15" s="296">
        <f>'SO01 SO01 Pol'!BB381</f>
        <v>0</v>
      </c>
      <c r="G15" s="296">
        <f>'SO01 SO01 Pol'!BC381</f>
        <v>0</v>
      </c>
      <c r="H15" s="296">
        <f>'SO01 SO01 Pol'!BD381</f>
        <v>0</v>
      </c>
      <c r="I15" s="297">
        <f>'SO01 SO01 Pol'!BE381</f>
        <v>0</v>
      </c>
    </row>
    <row r="16" spans="1:9" s="128" customFormat="1" x14ac:dyDescent="0.25">
      <c r="A16" s="294" t="str">
        <f>'SO01 SO01 Pol'!B382</f>
        <v>64</v>
      </c>
      <c r="B16" s="62" t="str">
        <f>'SO01 SO01 Pol'!C382</f>
        <v>Výplně otvorů</v>
      </c>
      <c r="D16" s="205"/>
      <c r="E16" s="295">
        <f>'SO01 SO01 Pol'!BA401</f>
        <v>0</v>
      </c>
      <c r="F16" s="296">
        <f>'SO01 SO01 Pol'!BB401</f>
        <v>0</v>
      </c>
      <c r="G16" s="296">
        <f>'SO01 SO01 Pol'!BC401</f>
        <v>0</v>
      </c>
      <c r="H16" s="296">
        <f>'SO01 SO01 Pol'!BD401</f>
        <v>0</v>
      </c>
      <c r="I16" s="297">
        <f>'SO01 SO01 Pol'!BE401</f>
        <v>0</v>
      </c>
    </row>
    <row r="17" spans="1:9" s="128" customFormat="1" x14ac:dyDescent="0.25">
      <c r="A17" s="294" t="str">
        <f>'SO01 SO01 Pol'!B402</f>
        <v>8</v>
      </c>
      <c r="B17" s="62" t="str">
        <f>'SO01 SO01 Pol'!C402</f>
        <v>Trubní vedení</v>
      </c>
      <c r="D17" s="205"/>
      <c r="E17" s="295">
        <f>'SO01 SO01 Pol'!BA405</f>
        <v>0</v>
      </c>
      <c r="F17" s="296">
        <f>'SO01 SO01 Pol'!BB405</f>
        <v>0</v>
      </c>
      <c r="G17" s="296">
        <f>'SO01 SO01 Pol'!BC405</f>
        <v>0</v>
      </c>
      <c r="H17" s="296">
        <f>'SO01 SO01 Pol'!BD405</f>
        <v>0</v>
      </c>
      <c r="I17" s="297">
        <f>'SO01 SO01 Pol'!BE405</f>
        <v>0</v>
      </c>
    </row>
    <row r="18" spans="1:9" s="128" customFormat="1" x14ac:dyDescent="0.25">
      <c r="A18" s="294" t="str">
        <f>'SO01 SO01 Pol'!B406</f>
        <v>9</v>
      </c>
      <c r="B18" s="62" t="str">
        <f>'SO01 SO01 Pol'!C406</f>
        <v>Ostatní konstrukce, bourání</v>
      </c>
      <c r="D18" s="205"/>
      <c r="E18" s="295">
        <f>'SO01 SO01 Pol'!BA418</f>
        <v>0</v>
      </c>
      <c r="F18" s="296">
        <f>'SO01 SO01 Pol'!BB418</f>
        <v>0</v>
      </c>
      <c r="G18" s="296">
        <f>'SO01 SO01 Pol'!BC418</f>
        <v>0</v>
      </c>
      <c r="H18" s="296">
        <f>'SO01 SO01 Pol'!BD418</f>
        <v>0</v>
      </c>
      <c r="I18" s="297">
        <f>'SO01 SO01 Pol'!BE418</f>
        <v>0</v>
      </c>
    </row>
    <row r="19" spans="1:9" s="128" customFormat="1" x14ac:dyDescent="0.25">
      <c r="A19" s="294" t="str">
        <f>'SO01 SO01 Pol'!B419</f>
        <v>91</v>
      </c>
      <c r="B19" s="62" t="str">
        <f>'SO01 SO01 Pol'!C419</f>
        <v>Doplňující práce na komunikaci</v>
      </c>
      <c r="D19" s="205"/>
      <c r="E19" s="295">
        <f>'SO01 SO01 Pol'!BA432</f>
        <v>0</v>
      </c>
      <c r="F19" s="296">
        <f>'SO01 SO01 Pol'!BB432</f>
        <v>0</v>
      </c>
      <c r="G19" s="296">
        <f>'SO01 SO01 Pol'!BC432</f>
        <v>0</v>
      </c>
      <c r="H19" s="296">
        <f>'SO01 SO01 Pol'!BD432</f>
        <v>0</v>
      </c>
      <c r="I19" s="297">
        <f>'SO01 SO01 Pol'!BE432</f>
        <v>0</v>
      </c>
    </row>
    <row r="20" spans="1:9" s="128" customFormat="1" x14ac:dyDescent="0.25">
      <c r="A20" s="294" t="str">
        <f>'SO01 SO01 Pol'!B433</f>
        <v>94</v>
      </c>
      <c r="B20" s="62" t="str">
        <f>'SO01 SO01 Pol'!C433</f>
        <v>Lešení a stavební výtahy</v>
      </c>
      <c r="D20" s="205"/>
      <c r="E20" s="295">
        <f>'SO01 SO01 Pol'!BA451</f>
        <v>0</v>
      </c>
      <c r="F20" s="296">
        <f>'SO01 SO01 Pol'!BB451</f>
        <v>0</v>
      </c>
      <c r="G20" s="296">
        <f>'SO01 SO01 Pol'!BC451</f>
        <v>0</v>
      </c>
      <c r="H20" s="296">
        <f>'SO01 SO01 Pol'!BD451</f>
        <v>0</v>
      </c>
      <c r="I20" s="297">
        <f>'SO01 SO01 Pol'!BE451</f>
        <v>0</v>
      </c>
    </row>
    <row r="21" spans="1:9" s="128" customFormat="1" x14ac:dyDescent="0.25">
      <c r="A21" s="294" t="str">
        <f>'SO01 SO01 Pol'!B452</f>
        <v>95</v>
      </c>
      <c r="B21" s="62" t="str">
        <f>'SO01 SO01 Pol'!C452</f>
        <v>Dokončovací konstrukce na pozemních stavbách</v>
      </c>
      <c r="D21" s="205"/>
      <c r="E21" s="295">
        <f>'SO01 SO01 Pol'!BA458</f>
        <v>0</v>
      </c>
      <c r="F21" s="296">
        <f>'SO01 SO01 Pol'!BB458</f>
        <v>0</v>
      </c>
      <c r="G21" s="296">
        <f>'SO01 SO01 Pol'!BC458</f>
        <v>0</v>
      </c>
      <c r="H21" s="296">
        <f>'SO01 SO01 Pol'!BD458</f>
        <v>0</v>
      </c>
      <c r="I21" s="297">
        <f>'SO01 SO01 Pol'!BE458</f>
        <v>0</v>
      </c>
    </row>
    <row r="22" spans="1:9" s="128" customFormat="1" x14ac:dyDescent="0.25">
      <c r="A22" s="294" t="str">
        <f>'SO01 SO01 Pol'!B459</f>
        <v>96</v>
      </c>
      <c r="B22" s="62" t="str">
        <f>'SO01 SO01 Pol'!C459</f>
        <v>Bourání konstrukcí</v>
      </c>
      <c r="D22" s="205"/>
      <c r="E22" s="295">
        <f>'SO01 SO01 Pol'!BA506</f>
        <v>0</v>
      </c>
      <c r="F22" s="296">
        <f>'SO01 SO01 Pol'!BB506</f>
        <v>0</v>
      </c>
      <c r="G22" s="296">
        <f>'SO01 SO01 Pol'!BC506</f>
        <v>0</v>
      </c>
      <c r="H22" s="296">
        <f>'SO01 SO01 Pol'!BD506</f>
        <v>0</v>
      </c>
      <c r="I22" s="297">
        <f>'SO01 SO01 Pol'!BE506</f>
        <v>0</v>
      </c>
    </row>
    <row r="23" spans="1:9" s="128" customFormat="1" x14ac:dyDescent="0.25">
      <c r="A23" s="294" t="str">
        <f>'SO01 SO01 Pol'!B507</f>
        <v>97</v>
      </c>
      <c r="B23" s="62" t="str">
        <f>'SO01 SO01 Pol'!C507</f>
        <v>Prorážení otvorů</v>
      </c>
      <c r="D23" s="205"/>
      <c r="E23" s="295">
        <f>'SO01 SO01 Pol'!BA519</f>
        <v>0</v>
      </c>
      <c r="F23" s="296">
        <f>'SO01 SO01 Pol'!BB519</f>
        <v>0</v>
      </c>
      <c r="G23" s="296">
        <f>'SO01 SO01 Pol'!BC519</f>
        <v>0</v>
      </c>
      <c r="H23" s="296">
        <f>'SO01 SO01 Pol'!BD519</f>
        <v>0</v>
      </c>
      <c r="I23" s="297">
        <f>'SO01 SO01 Pol'!BE519</f>
        <v>0</v>
      </c>
    </row>
    <row r="24" spans="1:9" s="128" customFormat="1" x14ac:dyDescent="0.25">
      <c r="A24" s="294" t="str">
        <f>'SO01 SO01 Pol'!B520</f>
        <v>98</v>
      </c>
      <c r="B24" s="62" t="str">
        <f>'SO01 SO01 Pol'!C520</f>
        <v>Demolice</v>
      </c>
      <c r="D24" s="205"/>
      <c r="E24" s="295">
        <f>'SO01 SO01 Pol'!BA523</f>
        <v>0</v>
      </c>
      <c r="F24" s="296">
        <f>'SO01 SO01 Pol'!BB523</f>
        <v>0</v>
      </c>
      <c r="G24" s="296">
        <f>'SO01 SO01 Pol'!BC523</f>
        <v>0</v>
      </c>
      <c r="H24" s="296">
        <f>'SO01 SO01 Pol'!BD523</f>
        <v>0</v>
      </c>
      <c r="I24" s="297">
        <f>'SO01 SO01 Pol'!BE523</f>
        <v>0</v>
      </c>
    </row>
    <row r="25" spans="1:9" s="128" customFormat="1" x14ac:dyDescent="0.25">
      <c r="A25" s="294" t="str">
        <f>'SO01 SO01 Pol'!B524</f>
        <v>99</v>
      </c>
      <c r="B25" s="62" t="str">
        <f>'SO01 SO01 Pol'!C524</f>
        <v>Staveništní přesun hmot</v>
      </c>
      <c r="D25" s="205"/>
      <c r="E25" s="295">
        <f>'SO01 SO01 Pol'!BA526</f>
        <v>0</v>
      </c>
      <c r="F25" s="296">
        <f>'SO01 SO01 Pol'!BB526</f>
        <v>0</v>
      </c>
      <c r="G25" s="296">
        <f>'SO01 SO01 Pol'!BC526</f>
        <v>0</v>
      </c>
      <c r="H25" s="296">
        <f>'SO01 SO01 Pol'!BD526</f>
        <v>0</v>
      </c>
      <c r="I25" s="297">
        <f>'SO01 SO01 Pol'!BE526</f>
        <v>0</v>
      </c>
    </row>
    <row r="26" spans="1:9" s="128" customFormat="1" x14ac:dyDescent="0.25">
      <c r="A26" s="294" t="str">
        <f>'SO01 SO01 Pol'!B527</f>
        <v>711</v>
      </c>
      <c r="B26" s="62" t="str">
        <f>'SO01 SO01 Pol'!C527</f>
        <v>Izolace proti vodě</v>
      </c>
      <c r="D26" s="205"/>
      <c r="E26" s="295">
        <f>'SO01 SO01 Pol'!BA551</f>
        <v>0</v>
      </c>
      <c r="F26" s="296">
        <f>'SO01 SO01 Pol'!BB551</f>
        <v>0</v>
      </c>
      <c r="G26" s="296">
        <f>'SO01 SO01 Pol'!BC551</f>
        <v>0</v>
      </c>
      <c r="H26" s="296">
        <f>'SO01 SO01 Pol'!BD551</f>
        <v>0</v>
      </c>
      <c r="I26" s="297">
        <f>'SO01 SO01 Pol'!BE551</f>
        <v>0</v>
      </c>
    </row>
    <row r="27" spans="1:9" s="128" customFormat="1" x14ac:dyDescent="0.25">
      <c r="A27" s="294" t="str">
        <f>'SO01 SO01 Pol'!B552</f>
        <v>712</v>
      </c>
      <c r="B27" s="62" t="str">
        <f>'SO01 SO01 Pol'!C552</f>
        <v>Živičné krytiny</v>
      </c>
      <c r="D27" s="205"/>
      <c r="E27" s="295">
        <f>'SO01 SO01 Pol'!BA575</f>
        <v>0</v>
      </c>
      <c r="F27" s="296">
        <f>'SO01 SO01 Pol'!BB575</f>
        <v>0</v>
      </c>
      <c r="G27" s="296">
        <f>'SO01 SO01 Pol'!BC575</f>
        <v>0</v>
      </c>
      <c r="H27" s="296">
        <f>'SO01 SO01 Pol'!BD575</f>
        <v>0</v>
      </c>
      <c r="I27" s="297">
        <f>'SO01 SO01 Pol'!BE575</f>
        <v>0</v>
      </c>
    </row>
    <row r="28" spans="1:9" s="128" customFormat="1" x14ac:dyDescent="0.25">
      <c r="A28" s="294" t="str">
        <f>'SO01 SO01 Pol'!B576</f>
        <v>713</v>
      </c>
      <c r="B28" s="62" t="str">
        <f>'SO01 SO01 Pol'!C576</f>
        <v>Izolace tepelné</v>
      </c>
      <c r="D28" s="205"/>
      <c r="E28" s="295">
        <f>'SO01 SO01 Pol'!BA633</f>
        <v>0</v>
      </c>
      <c r="F28" s="296">
        <f>'SO01 SO01 Pol'!BB633</f>
        <v>0</v>
      </c>
      <c r="G28" s="296">
        <f>'SO01 SO01 Pol'!BC633</f>
        <v>0</v>
      </c>
      <c r="H28" s="296">
        <f>'SO01 SO01 Pol'!BD633</f>
        <v>0</v>
      </c>
      <c r="I28" s="297">
        <f>'SO01 SO01 Pol'!BE633</f>
        <v>0</v>
      </c>
    </row>
    <row r="29" spans="1:9" s="128" customFormat="1" x14ac:dyDescent="0.25">
      <c r="A29" s="294" t="str">
        <f>'SO01 SO01 Pol'!B634</f>
        <v>720</v>
      </c>
      <c r="B29" s="62" t="str">
        <f>'SO01 SO01 Pol'!C634</f>
        <v>Zdravotechnická instalace</v>
      </c>
      <c r="D29" s="205"/>
      <c r="E29" s="295">
        <f>'SO01 SO01 Pol'!BA636</f>
        <v>0</v>
      </c>
      <c r="F29" s="296">
        <f>'SO01 SO01 Pol'!BB636</f>
        <v>0</v>
      </c>
      <c r="G29" s="296">
        <f>'SO01 SO01 Pol'!BC636</f>
        <v>0</v>
      </c>
      <c r="H29" s="296">
        <f>'SO01 SO01 Pol'!BD636</f>
        <v>0</v>
      </c>
      <c r="I29" s="297">
        <f>'SO01 SO01 Pol'!BE636</f>
        <v>0</v>
      </c>
    </row>
    <row r="30" spans="1:9" s="128" customFormat="1" x14ac:dyDescent="0.25">
      <c r="A30" s="294" t="str">
        <f>'SO01 SO01 Pol'!B637</f>
        <v>725</v>
      </c>
      <c r="B30" s="62" t="str">
        <f>'SO01 SO01 Pol'!C637</f>
        <v>Zařizovací předměty</v>
      </c>
      <c r="D30" s="205"/>
      <c r="E30" s="295">
        <f>'SO01 SO01 Pol'!BA655</f>
        <v>0</v>
      </c>
      <c r="F30" s="296">
        <f>'SO01 SO01 Pol'!BB655</f>
        <v>0</v>
      </c>
      <c r="G30" s="296">
        <f>'SO01 SO01 Pol'!BC655</f>
        <v>0</v>
      </c>
      <c r="H30" s="296">
        <f>'SO01 SO01 Pol'!BD655</f>
        <v>0</v>
      </c>
      <c r="I30" s="297">
        <f>'SO01 SO01 Pol'!BE655</f>
        <v>0</v>
      </c>
    </row>
    <row r="31" spans="1:9" s="128" customFormat="1" x14ac:dyDescent="0.25">
      <c r="A31" s="294" t="str">
        <f>'SO01 SO01 Pol'!B656</f>
        <v>730</v>
      </c>
      <c r="B31" s="62" t="str">
        <f>'SO01 SO01 Pol'!C656</f>
        <v>Ústřední vytápění</v>
      </c>
      <c r="D31" s="205"/>
      <c r="E31" s="295">
        <f>'SO01 SO01 Pol'!BA659</f>
        <v>0</v>
      </c>
      <c r="F31" s="296">
        <f>'SO01 SO01 Pol'!BB659</f>
        <v>0</v>
      </c>
      <c r="G31" s="296">
        <f>'SO01 SO01 Pol'!BC659</f>
        <v>0</v>
      </c>
      <c r="H31" s="296">
        <f>'SO01 SO01 Pol'!BD659</f>
        <v>0</v>
      </c>
      <c r="I31" s="297">
        <f>'SO01 SO01 Pol'!BE659</f>
        <v>0</v>
      </c>
    </row>
    <row r="32" spans="1:9" s="128" customFormat="1" x14ac:dyDescent="0.25">
      <c r="A32" s="294" t="str">
        <f>'SO01 SO01 Pol'!B660</f>
        <v>762</v>
      </c>
      <c r="B32" s="62" t="str">
        <f>'SO01 SO01 Pol'!C660</f>
        <v>Konstrukce tesařské</v>
      </c>
      <c r="D32" s="205"/>
      <c r="E32" s="295">
        <f>'SO01 SO01 Pol'!BA726</f>
        <v>0</v>
      </c>
      <c r="F32" s="296">
        <f>'SO01 SO01 Pol'!BB726</f>
        <v>0</v>
      </c>
      <c r="G32" s="296">
        <f>'SO01 SO01 Pol'!BC726</f>
        <v>0</v>
      </c>
      <c r="H32" s="296">
        <f>'SO01 SO01 Pol'!BD726</f>
        <v>0</v>
      </c>
      <c r="I32" s="297">
        <f>'SO01 SO01 Pol'!BE726</f>
        <v>0</v>
      </c>
    </row>
    <row r="33" spans="1:9" s="128" customFormat="1" x14ac:dyDescent="0.25">
      <c r="A33" s="294" t="str">
        <f>'SO01 SO01 Pol'!B727</f>
        <v>763</v>
      </c>
      <c r="B33" s="62" t="str">
        <f>'SO01 SO01 Pol'!C727</f>
        <v>Dřevostavby</v>
      </c>
      <c r="D33" s="205"/>
      <c r="E33" s="295">
        <f>'SO01 SO01 Pol'!BA735</f>
        <v>0</v>
      </c>
      <c r="F33" s="296">
        <f>'SO01 SO01 Pol'!BB735</f>
        <v>0</v>
      </c>
      <c r="G33" s="296">
        <f>'SO01 SO01 Pol'!BC735</f>
        <v>0</v>
      </c>
      <c r="H33" s="296">
        <f>'SO01 SO01 Pol'!BD735</f>
        <v>0</v>
      </c>
      <c r="I33" s="297">
        <f>'SO01 SO01 Pol'!BE735</f>
        <v>0</v>
      </c>
    </row>
    <row r="34" spans="1:9" s="128" customFormat="1" x14ac:dyDescent="0.25">
      <c r="A34" s="294" t="str">
        <f>'SO01 SO01 Pol'!B736</f>
        <v>764</v>
      </c>
      <c r="B34" s="62" t="str">
        <f>'SO01 SO01 Pol'!C736</f>
        <v>Konstrukce klempířské</v>
      </c>
      <c r="D34" s="205"/>
      <c r="E34" s="295">
        <f>'SO01 SO01 Pol'!BA777</f>
        <v>0</v>
      </c>
      <c r="F34" s="296">
        <f>'SO01 SO01 Pol'!BB777</f>
        <v>0</v>
      </c>
      <c r="G34" s="296">
        <f>'SO01 SO01 Pol'!BC777</f>
        <v>0</v>
      </c>
      <c r="H34" s="296">
        <f>'SO01 SO01 Pol'!BD777</f>
        <v>0</v>
      </c>
      <c r="I34" s="297">
        <f>'SO01 SO01 Pol'!BE777</f>
        <v>0</v>
      </c>
    </row>
    <row r="35" spans="1:9" s="128" customFormat="1" x14ac:dyDescent="0.25">
      <c r="A35" s="294" t="str">
        <f>'SO01 SO01 Pol'!B778</f>
        <v>765</v>
      </c>
      <c r="B35" s="62" t="str">
        <f>'SO01 SO01 Pol'!C778</f>
        <v>Krytiny tvrdé</v>
      </c>
      <c r="D35" s="205"/>
      <c r="E35" s="295">
        <f>'SO01 SO01 Pol'!BA784</f>
        <v>0</v>
      </c>
      <c r="F35" s="296">
        <f>'SO01 SO01 Pol'!BB784</f>
        <v>0</v>
      </c>
      <c r="G35" s="296">
        <f>'SO01 SO01 Pol'!BC784</f>
        <v>0</v>
      </c>
      <c r="H35" s="296">
        <f>'SO01 SO01 Pol'!BD784</f>
        <v>0</v>
      </c>
      <c r="I35" s="297">
        <f>'SO01 SO01 Pol'!BE784</f>
        <v>0</v>
      </c>
    </row>
    <row r="36" spans="1:9" s="128" customFormat="1" x14ac:dyDescent="0.25">
      <c r="A36" s="294" t="str">
        <f>'SO01 SO01 Pol'!B785</f>
        <v>766</v>
      </c>
      <c r="B36" s="62" t="str">
        <f>'SO01 SO01 Pol'!C785</f>
        <v>Konstrukce truhlářské</v>
      </c>
      <c r="D36" s="205"/>
      <c r="E36" s="295">
        <f>'SO01 SO01 Pol'!BA899</f>
        <v>0</v>
      </c>
      <c r="F36" s="296">
        <f>'SO01 SO01 Pol'!BB899</f>
        <v>0</v>
      </c>
      <c r="G36" s="296">
        <f>'SO01 SO01 Pol'!BC899</f>
        <v>0</v>
      </c>
      <c r="H36" s="296">
        <f>'SO01 SO01 Pol'!BD899</f>
        <v>0</v>
      </c>
      <c r="I36" s="297">
        <f>'SO01 SO01 Pol'!BE899</f>
        <v>0</v>
      </c>
    </row>
    <row r="37" spans="1:9" s="128" customFormat="1" x14ac:dyDescent="0.25">
      <c r="A37" s="294" t="str">
        <f>'SO01 SO01 Pol'!B900</f>
        <v>767</v>
      </c>
      <c r="B37" s="62" t="str">
        <f>'SO01 SO01 Pol'!C900</f>
        <v>Konstrukce zámečnické</v>
      </c>
      <c r="D37" s="205"/>
      <c r="E37" s="295">
        <f>'SO01 SO01 Pol'!BA935</f>
        <v>0</v>
      </c>
      <c r="F37" s="296">
        <f>'SO01 SO01 Pol'!BB935</f>
        <v>0</v>
      </c>
      <c r="G37" s="296">
        <f>'SO01 SO01 Pol'!BC935</f>
        <v>0</v>
      </c>
      <c r="H37" s="296">
        <f>'SO01 SO01 Pol'!BD935</f>
        <v>0</v>
      </c>
      <c r="I37" s="297">
        <f>'SO01 SO01 Pol'!BE935</f>
        <v>0</v>
      </c>
    </row>
    <row r="38" spans="1:9" s="128" customFormat="1" x14ac:dyDescent="0.25">
      <c r="A38" s="294" t="str">
        <f>'SO01 SO01 Pol'!B936</f>
        <v>771</v>
      </c>
      <c r="B38" s="62" t="str">
        <f>'SO01 SO01 Pol'!C936</f>
        <v>Podlahy z dlaždic a obklady</v>
      </c>
      <c r="D38" s="205"/>
      <c r="E38" s="295">
        <f>'SO01 SO01 Pol'!BA963</f>
        <v>0</v>
      </c>
      <c r="F38" s="296">
        <f>'SO01 SO01 Pol'!BB963</f>
        <v>0</v>
      </c>
      <c r="G38" s="296">
        <f>'SO01 SO01 Pol'!BC963</f>
        <v>0</v>
      </c>
      <c r="H38" s="296">
        <f>'SO01 SO01 Pol'!BD963</f>
        <v>0</v>
      </c>
      <c r="I38" s="297">
        <f>'SO01 SO01 Pol'!BE963</f>
        <v>0</v>
      </c>
    </row>
    <row r="39" spans="1:9" s="128" customFormat="1" x14ac:dyDescent="0.25">
      <c r="A39" s="294" t="str">
        <f>'SO01 SO01 Pol'!B964</f>
        <v>776</v>
      </c>
      <c r="B39" s="62" t="str">
        <f>'SO01 SO01 Pol'!C964</f>
        <v>Podlahy povlakové</v>
      </c>
      <c r="D39" s="205"/>
      <c r="E39" s="295">
        <f>'SO01 SO01 Pol'!BA984</f>
        <v>0</v>
      </c>
      <c r="F39" s="296">
        <f>'SO01 SO01 Pol'!BB984</f>
        <v>0</v>
      </c>
      <c r="G39" s="296">
        <f>'SO01 SO01 Pol'!BC984</f>
        <v>0</v>
      </c>
      <c r="H39" s="296">
        <f>'SO01 SO01 Pol'!BD984</f>
        <v>0</v>
      </c>
      <c r="I39" s="297">
        <f>'SO01 SO01 Pol'!BE984</f>
        <v>0</v>
      </c>
    </row>
    <row r="40" spans="1:9" s="128" customFormat="1" x14ac:dyDescent="0.25">
      <c r="A40" s="294" t="str">
        <f>'SO01 SO01 Pol'!B985</f>
        <v>781</v>
      </c>
      <c r="B40" s="62" t="str">
        <f>'SO01 SO01 Pol'!C985</f>
        <v>Obklady keramické</v>
      </c>
      <c r="D40" s="205"/>
      <c r="E40" s="295">
        <f>'SO01 SO01 Pol'!BA996</f>
        <v>0</v>
      </c>
      <c r="F40" s="296">
        <f>'SO01 SO01 Pol'!BB996</f>
        <v>0</v>
      </c>
      <c r="G40" s="296">
        <f>'SO01 SO01 Pol'!BC996</f>
        <v>0</v>
      </c>
      <c r="H40" s="296">
        <f>'SO01 SO01 Pol'!BD996</f>
        <v>0</v>
      </c>
      <c r="I40" s="297">
        <f>'SO01 SO01 Pol'!BE996</f>
        <v>0</v>
      </c>
    </row>
    <row r="41" spans="1:9" s="128" customFormat="1" x14ac:dyDescent="0.25">
      <c r="A41" s="294" t="str">
        <f>'SO01 SO01 Pol'!B997</f>
        <v>783</v>
      </c>
      <c r="B41" s="62" t="str">
        <f>'SO01 SO01 Pol'!C997</f>
        <v>Nátěry</v>
      </c>
      <c r="D41" s="205"/>
      <c r="E41" s="295">
        <f>'SO01 SO01 Pol'!BA1009</f>
        <v>0</v>
      </c>
      <c r="F41" s="296">
        <f>'SO01 SO01 Pol'!BB1009</f>
        <v>0</v>
      </c>
      <c r="G41" s="296">
        <f>'SO01 SO01 Pol'!BC1009</f>
        <v>0</v>
      </c>
      <c r="H41" s="296">
        <f>'SO01 SO01 Pol'!BD1009</f>
        <v>0</v>
      </c>
      <c r="I41" s="297">
        <f>'SO01 SO01 Pol'!BE1009</f>
        <v>0</v>
      </c>
    </row>
    <row r="42" spans="1:9" s="128" customFormat="1" x14ac:dyDescent="0.25">
      <c r="A42" s="294" t="str">
        <f>'SO01 SO01 Pol'!B1010</f>
        <v>784</v>
      </c>
      <c r="B42" s="62" t="str">
        <f>'SO01 SO01 Pol'!C1010</f>
        <v>Malby</v>
      </c>
      <c r="D42" s="205"/>
      <c r="E42" s="295">
        <f>'SO01 SO01 Pol'!BA1013</f>
        <v>0</v>
      </c>
      <c r="F42" s="296">
        <f>'SO01 SO01 Pol'!BB1013</f>
        <v>0</v>
      </c>
      <c r="G42" s="296">
        <f>'SO01 SO01 Pol'!BC1013</f>
        <v>0</v>
      </c>
      <c r="H42" s="296">
        <f>'SO01 SO01 Pol'!BD1013</f>
        <v>0</v>
      </c>
      <c r="I42" s="297">
        <f>'SO01 SO01 Pol'!BE1013</f>
        <v>0</v>
      </c>
    </row>
    <row r="43" spans="1:9" s="128" customFormat="1" x14ac:dyDescent="0.25">
      <c r="A43" s="294" t="str">
        <f>'SO01 SO01 Pol'!B1014</f>
        <v>786</v>
      </c>
      <c r="B43" s="62" t="str">
        <f>'SO01 SO01 Pol'!C1014</f>
        <v>Čalounické úpravy</v>
      </c>
      <c r="D43" s="205"/>
      <c r="E43" s="295">
        <f>'SO01 SO01 Pol'!BA1021</f>
        <v>0</v>
      </c>
      <c r="F43" s="296">
        <f>'SO01 SO01 Pol'!BB1021</f>
        <v>0</v>
      </c>
      <c r="G43" s="296">
        <f>'SO01 SO01 Pol'!BC1021</f>
        <v>0</v>
      </c>
      <c r="H43" s="296">
        <f>'SO01 SO01 Pol'!BD1021</f>
        <v>0</v>
      </c>
      <c r="I43" s="297">
        <f>'SO01 SO01 Pol'!BE1021</f>
        <v>0</v>
      </c>
    </row>
    <row r="44" spans="1:9" s="128" customFormat="1" x14ac:dyDescent="0.25">
      <c r="A44" s="294" t="str">
        <f>'SO01 SO01 Pol'!B1022</f>
        <v>M21</v>
      </c>
      <c r="B44" s="62" t="str">
        <f>'SO01 SO01 Pol'!C1022</f>
        <v>Elektromontáže</v>
      </c>
      <c r="D44" s="205"/>
      <c r="E44" s="295">
        <f>'SO01 SO01 Pol'!BA1024</f>
        <v>0</v>
      </c>
      <c r="F44" s="296">
        <f>'SO01 SO01 Pol'!BB1024</f>
        <v>0</v>
      </c>
      <c r="G44" s="296">
        <f>'SO01 SO01 Pol'!BC1024</f>
        <v>0</v>
      </c>
      <c r="H44" s="296">
        <f>'SO01 SO01 Pol'!BD1024</f>
        <v>0</v>
      </c>
      <c r="I44" s="297">
        <f>'SO01 SO01 Pol'!BE1024</f>
        <v>0</v>
      </c>
    </row>
    <row r="45" spans="1:9" s="128" customFormat="1" x14ac:dyDescent="0.25">
      <c r="A45" s="294" t="str">
        <f>'SO01 SO01 Pol'!B1025</f>
        <v>M24</v>
      </c>
      <c r="B45" s="62" t="str">
        <f>'SO01 SO01 Pol'!C1025</f>
        <v>Montáže vzduchotechnických zařízení</v>
      </c>
      <c r="D45" s="205"/>
      <c r="E45" s="295">
        <f>'SO01 SO01 Pol'!BA1027</f>
        <v>0</v>
      </c>
      <c r="F45" s="296">
        <f>'SO01 SO01 Pol'!BB1027</f>
        <v>0</v>
      </c>
      <c r="G45" s="296">
        <f>'SO01 SO01 Pol'!BC1027</f>
        <v>0</v>
      </c>
      <c r="H45" s="296">
        <f>'SO01 SO01 Pol'!BD1027</f>
        <v>0</v>
      </c>
      <c r="I45" s="297">
        <f>'SO01 SO01 Pol'!BE1027</f>
        <v>0</v>
      </c>
    </row>
    <row r="46" spans="1:9" s="128" customFormat="1" ht="13" thickBot="1" x14ac:dyDescent="0.3">
      <c r="A46" s="294" t="str">
        <f>'SO01 SO01 Pol'!B1028</f>
        <v>D96</v>
      </c>
      <c r="B46" s="62" t="str">
        <f>'SO01 SO01 Pol'!C1028</f>
        <v>Přesuny suti a vybouraných hmot</v>
      </c>
      <c r="D46" s="205"/>
      <c r="E46" s="295">
        <f>'SO01 SO01 Pol'!BA1034</f>
        <v>0</v>
      </c>
      <c r="F46" s="296">
        <f>'SO01 SO01 Pol'!BB1034</f>
        <v>0</v>
      </c>
      <c r="G46" s="296">
        <f>'SO01 SO01 Pol'!BC1034</f>
        <v>0</v>
      </c>
      <c r="H46" s="296">
        <f>'SO01 SO01 Pol'!BD1034</f>
        <v>0</v>
      </c>
      <c r="I46" s="297">
        <f>'SO01 SO01 Pol'!BE1034</f>
        <v>0</v>
      </c>
    </row>
    <row r="47" spans="1:9" s="14" customFormat="1" ht="13.5" thickBot="1" x14ac:dyDescent="0.35">
      <c r="A47" s="206"/>
      <c r="B47" s="207" t="s">
        <v>79</v>
      </c>
      <c r="C47" s="207"/>
      <c r="D47" s="208"/>
      <c r="E47" s="209">
        <f>SUM(E7:E46)</f>
        <v>0</v>
      </c>
      <c r="F47" s="210">
        <f>SUM(F7:F46)</f>
        <v>0</v>
      </c>
      <c r="G47" s="210">
        <f>SUM(G7:G46)</f>
        <v>0</v>
      </c>
      <c r="H47" s="210">
        <f>SUM(H7:H46)</f>
        <v>0</v>
      </c>
      <c r="I47" s="211">
        <f>SUM(I7:I46)</f>
        <v>0</v>
      </c>
    </row>
    <row r="48" spans="1:9" x14ac:dyDescent="0.25">
      <c r="A48" s="128"/>
      <c r="B48" s="128"/>
      <c r="C48" s="128"/>
      <c r="D48" s="128"/>
      <c r="E48" s="128"/>
      <c r="F48" s="128"/>
      <c r="G48" s="128"/>
      <c r="H48" s="128"/>
      <c r="I48" s="128"/>
    </row>
    <row r="49" spans="1:57" ht="19.5" customHeight="1" x14ac:dyDescent="0.4">
      <c r="A49" s="197" t="s">
        <v>80</v>
      </c>
      <c r="B49" s="197"/>
      <c r="C49" s="197"/>
      <c r="D49" s="197"/>
      <c r="E49" s="197"/>
      <c r="F49" s="197"/>
      <c r="G49" s="212"/>
      <c r="H49" s="197"/>
      <c r="I49" s="197"/>
      <c r="BA49" s="134"/>
      <c r="BB49" s="134"/>
      <c r="BC49" s="134"/>
      <c r="BD49" s="134"/>
      <c r="BE49" s="134"/>
    </row>
    <row r="50" spans="1:57" ht="13" thickBot="1" x14ac:dyDescent="0.3"/>
    <row r="51" spans="1:57" ht="13" x14ac:dyDescent="0.3">
      <c r="A51" s="163" t="s">
        <v>81</v>
      </c>
      <c r="B51" s="164"/>
      <c r="C51" s="164"/>
      <c r="D51" s="213"/>
      <c r="E51" s="214" t="s">
        <v>82</v>
      </c>
      <c r="F51" s="215" t="s">
        <v>12</v>
      </c>
      <c r="G51" s="216" t="s">
        <v>83</v>
      </c>
      <c r="H51" s="217"/>
      <c r="I51" s="218" t="s">
        <v>82</v>
      </c>
    </row>
    <row r="52" spans="1:57" x14ac:dyDescent="0.25">
      <c r="A52" s="157" t="s">
        <v>1459</v>
      </c>
      <c r="B52" s="148"/>
      <c r="C52" s="148"/>
      <c r="D52" s="219"/>
      <c r="E52" s="220"/>
      <c r="F52" s="221"/>
      <c r="G52" s="222">
        <v>0</v>
      </c>
      <c r="H52" s="223"/>
      <c r="I52" s="224">
        <f t="shared" ref="I52:I59" si="0">E52+F52*G52/100</f>
        <v>0</v>
      </c>
      <c r="BA52" s="1">
        <v>0</v>
      </c>
    </row>
    <row r="53" spans="1:57" x14ac:dyDescent="0.25">
      <c r="A53" s="157" t="s">
        <v>1460</v>
      </c>
      <c r="B53" s="148"/>
      <c r="C53" s="148"/>
      <c r="D53" s="219"/>
      <c r="E53" s="220"/>
      <c r="F53" s="221"/>
      <c r="G53" s="222">
        <v>0</v>
      </c>
      <c r="H53" s="223"/>
      <c r="I53" s="224">
        <f t="shared" si="0"/>
        <v>0</v>
      </c>
      <c r="BA53" s="1">
        <v>0</v>
      </c>
    </row>
    <row r="54" spans="1:57" x14ac:dyDescent="0.25">
      <c r="A54" s="157" t="s">
        <v>1461</v>
      </c>
      <c r="B54" s="148"/>
      <c r="C54" s="148"/>
      <c r="D54" s="219"/>
      <c r="E54" s="220"/>
      <c r="F54" s="221"/>
      <c r="G54" s="222">
        <v>0</v>
      </c>
      <c r="H54" s="223"/>
      <c r="I54" s="224">
        <f t="shared" si="0"/>
        <v>0</v>
      </c>
      <c r="BA54" s="1">
        <v>0</v>
      </c>
    </row>
    <row r="55" spans="1:57" x14ac:dyDescent="0.25">
      <c r="A55" s="157" t="s">
        <v>1462</v>
      </c>
      <c r="B55" s="148"/>
      <c r="C55" s="148"/>
      <c r="D55" s="219"/>
      <c r="E55" s="220"/>
      <c r="F55" s="221"/>
      <c r="G55" s="222">
        <v>0</v>
      </c>
      <c r="H55" s="223"/>
      <c r="I55" s="224">
        <f t="shared" si="0"/>
        <v>0</v>
      </c>
      <c r="BA55" s="1">
        <v>0</v>
      </c>
    </row>
    <row r="56" spans="1:57" x14ac:dyDescent="0.25">
      <c r="A56" s="157" t="s">
        <v>1463</v>
      </c>
      <c r="B56" s="148"/>
      <c r="C56" s="148"/>
      <c r="D56" s="219"/>
      <c r="E56" s="220"/>
      <c r="F56" s="221">
        <v>2</v>
      </c>
      <c r="G56" s="222">
        <v>0</v>
      </c>
      <c r="H56" s="223"/>
      <c r="I56" s="224">
        <f t="shared" si="0"/>
        <v>0</v>
      </c>
      <c r="BA56" s="1">
        <v>1</v>
      </c>
    </row>
    <row r="57" spans="1:57" x14ac:dyDescent="0.25">
      <c r="A57" s="157" t="s">
        <v>1464</v>
      </c>
      <c r="B57" s="148"/>
      <c r="C57" s="148"/>
      <c r="D57" s="219"/>
      <c r="E57" s="220"/>
      <c r="F57" s="221"/>
      <c r="G57" s="222">
        <v>0</v>
      </c>
      <c r="H57" s="223"/>
      <c r="I57" s="224">
        <f t="shared" si="0"/>
        <v>0</v>
      </c>
      <c r="BA57" s="1">
        <v>1</v>
      </c>
    </row>
    <row r="58" spans="1:57" x14ac:dyDescent="0.25">
      <c r="A58" s="157" t="s">
        <v>1465</v>
      </c>
      <c r="B58" s="148"/>
      <c r="C58" s="148"/>
      <c r="D58" s="219"/>
      <c r="E58" s="220"/>
      <c r="F58" s="221"/>
      <c r="G58" s="222">
        <v>0</v>
      </c>
      <c r="H58" s="223"/>
      <c r="I58" s="224">
        <f t="shared" si="0"/>
        <v>0</v>
      </c>
      <c r="BA58" s="1">
        <v>2</v>
      </c>
    </row>
    <row r="59" spans="1:57" x14ac:dyDescent="0.25">
      <c r="A59" s="157" t="s">
        <v>1466</v>
      </c>
      <c r="B59" s="148"/>
      <c r="C59" s="148"/>
      <c r="D59" s="219"/>
      <c r="E59" s="220"/>
      <c r="F59" s="221"/>
      <c r="G59" s="222">
        <v>0</v>
      </c>
      <c r="H59" s="223"/>
      <c r="I59" s="224">
        <f t="shared" si="0"/>
        <v>0</v>
      </c>
      <c r="BA59" s="1">
        <v>2</v>
      </c>
    </row>
    <row r="60" spans="1:57" ht="13.5" thickBot="1" x14ac:dyDescent="0.35">
      <c r="A60" s="225"/>
      <c r="B60" s="226" t="s">
        <v>84</v>
      </c>
      <c r="C60" s="227"/>
      <c r="D60" s="228"/>
      <c r="E60" s="229"/>
      <c r="F60" s="230"/>
      <c r="G60" s="230"/>
      <c r="H60" s="331">
        <f>SUM(I52:I59)</f>
        <v>0</v>
      </c>
      <c r="I60" s="332"/>
    </row>
    <row r="62" spans="1:57" ht="13" x14ac:dyDescent="0.3">
      <c r="B62" s="14"/>
      <c r="F62" s="231"/>
      <c r="G62" s="232"/>
      <c r="H62" s="232"/>
      <c r="I62" s="46"/>
    </row>
    <row r="63" spans="1:57" x14ac:dyDescent="0.25">
      <c r="F63" s="231"/>
      <c r="G63" s="232"/>
      <c r="H63" s="232"/>
      <c r="I63" s="46"/>
    </row>
    <row r="64" spans="1:57" x14ac:dyDescent="0.25">
      <c r="F64" s="231"/>
      <c r="G64" s="232"/>
      <c r="H64" s="232"/>
      <c r="I64" s="46"/>
    </row>
    <row r="65" spans="6:9" x14ac:dyDescent="0.25">
      <c r="F65" s="231"/>
      <c r="G65" s="232"/>
      <c r="H65" s="232"/>
      <c r="I65" s="46"/>
    </row>
    <row r="66" spans="6:9" x14ac:dyDescent="0.25">
      <c r="F66" s="231"/>
      <c r="G66" s="232"/>
      <c r="H66" s="232"/>
      <c r="I66" s="46"/>
    </row>
    <row r="67" spans="6:9" x14ac:dyDescent="0.25">
      <c r="F67" s="231"/>
      <c r="G67" s="232"/>
      <c r="H67" s="232"/>
      <c r="I67" s="46"/>
    </row>
    <row r="68" spans="6:9" x14ac:dyDescent="0.25">
      <c r="F68" s="231"/>
      <c r="G68" s="232"/>
      <c r="H68" s="232"/>
      <c r="I68" s="46"/>
    </row>
    <row r="69" spans="6:9" x14ac:dyDescent="0.25">
      <c r="F69" s="231"/>
      <c r="G69" s="232"/>
      <c r="H69" s="232"/>
      <c r="I69" s="46"/>
    </row>
    <row r="70" spans="6:9" x14ac:dyDescent="0.25">
      <c r="F70" s="231"/>
      <c r="G70" s="232"/>
      <c r="H70" s="232"/>
      <c r="I70" s="46"/>
    </row>
    <row r="71" spans="6:9" x14ac:dyDescent="0.25">
      <c r="F71" s="231"/>
      <c r="G71" s="232"/>
      <c r="H71" s="232"/>
      <c r="I71" s="46"/>
    </row>
    <row r="72" spans="6:9" x14ac:dyDescent="0.25">
      <c r="F72" s="231"/>
      <c r="G72" s="232"/>
      <c r="H72" s="232"/>
      <c r="I72" s="46"/>
    </row>
    <row r="73" spans="6:9" x14ac:dyDescent="0.25">
      <c r="F73" s="231"/>
      <c r="G73" s="232"/>
      <c r="H73" s="232"/>
      <c r="I73" s="46"/>
    </row>
    <row r="74" spans="6:9" x14ac:dyDescent="0.25">
      <c r="F74" s="231"/>
      <c r="G74" s="232"/>
      <c r="H74" s="232"/>
      <c r="I74" s="46"/>
    </row>
    <row r="75" spans="6:9" x14ac:dyDescent="0.25">
      <c r="F75" s="231"/>
      <c r="G75" s="232"/>
      <c r="H75" s="232"/>
      <c r="I75" s="46"/>
    </row>
    <row r="76" spans="6:9" x14ac:dyDescent="0.25">
      <c r="F76" s="231"/>
      <c r="G76" s="232"/>
      <c r="H76" s="232"/>
      <c r="I76" s="46"/>
    </row>
    <row r="77" spans="6:9" x14ac:dyDescent="0.25">
      <c r="F77" s="231"/>
      <c r="G77" s="232"/>
      <c r="H77" s="232"/>
      <c r="I77" s="46"/>
    </row>
    <row r="78" spans="6:9" x14ac:dyDescent="0.25">
      <c r="F78" s="231"/>
      <c r="G78" s="232"/>
      <c r="H78" s="232"/>
      <c r="I78" s="46"/>
    </row>
    <row r="79" spans="6:9" x14ac:dyDescent="0.25">
      <c r="F79" s="231"/>
      <c r="G79" s="232"/>
      <c r="H79" s="232"/>
      <c r="I79" s="46"/>
    </row>
    <row r="80" spans="6:9" x14ac:dyDescent="0.25">
      <c r="F80" s="231"/>
      <c r="G80" s="232"/>
      <c r="H80" s="232"/>
      <c r="I80" s="46"/>
    </row>
    <row r="81" spans="6:9" x14ac:dyDescent="0.25">
      <c r="F81" s="231"/>
      <c r="G81" s="232"/>
      <c r="H81" s="232"/>
      <c r="I81" s="46"/>
    </row>
    <row r="82" spans="6:9" x14ac:dyDescent="0.25">
      <c r="F82" s="231"/>
      <c r="G82" s="232"/>
      <c r="H82" s="232"/>
      <c r="I82" s="46"/>
    </row>
    <row r="83" spans="6:9" x14ac:dyDescent="0.25">
      <c r="F83" s="231"/>
      <c r="G83" s="232"/>
      <c r="H83" s="232"/>
      <c r="I83" s="46"/>
    </row>
    <row r="84" spans="6:9" x14ac:dyDescent="0.25">
      <c r="F84" s="231"/>
      <c r="G84" s="232"/>
      <c r="H84" s="232"/>
      <c r="I84" s="46"/>
    </row>
    <row r="85" spans="6:9" x14ac:dyDescent="0.25">
      <c r="F85" s="231"/>
      <c r="G85" s="232"/>
      <c r="H85" s="232"/>
      <c r="I85" s="46"/>
    </row>
    <row r="86" spans="6:9" x14ac:dyDescent="0.25">
      <c r="F86" s="231"/>
      <c r="G86" s="232"/>
      <c r="H86" s="232"/>
      <c r="I86" s="46"/>
    </row>
    <row r="87" spans="6:9" x14ac:dyDescent="0.25">
      <c r="F87" s="231"/>
      <c r="G87" s="232"/>
      <c r="H87" s="232"/>
      <c r="I87" s="46"/>
    </row>
    <row r="88" spans="6:9" x14ac:dyDescent="0.25">
      <c r="F88" s="231"/>
      <c r="G88" s="232"/>
      <c r="H88" s="232"/>
      <c r="I88" s="46"/>
    </row>
    <row r="89" spans="6:9" x14ac:dyDescent="0.25">
      <c r="F89" s="231"/>
      <c r="G89" s="232"/>
      <c r="H89" s="232"/>
      <c r="I89" s="46"/>
    </row>
    <row r="90" spans="6:9" x14ac:dyDescent="0.25">
      <c r="F90" s="231"/>
      <c r="G90" s="232"/>
      <c r="H90" s="232"/>
      <c r="I90" s="46"/>
    </row>
    <row r="91" spans="6:9" x14ac:dyDescent="0.25">
      <c r="F91" s="231"/>
      <c r="G91" s="232"/>
      <c r="H91" s="232"/>
      <c r="I91" s="46"/>
    </row>
    <row r="92" spans="6:9" x14ac:dyDescent="0.25">
      <c r="F92" s="231"/>
      <c r="G92" s="232"/>
      <c r="H92" s="232"/>
      <c r="I92" s="46"/>
    </row>
    <row r="93" spans="6:9" x14ac:dyDescent="0.25">
      <c r="F93" s="231"/>
      <c r="G93" s="232"/>
      <c r="H93" s="232"/>
      <c r="I93" s="46"/>
    </row>
    <row r="94" spans="6:9" x14ac:dyDescent="0.25">
      <c r="F94" s="231"/>
      <c r="G94" s="232"/>
      <c r="H94" s="232"/>
      <c r="I94" s="46"/>
    </row>
    <row r="95" spans="6:9" x14ac:dyDescent="0.25">
      <c r="F95" s="231"/>
      <c r="G95" s="232"/>
      <c r="H95" s="232"/>
      <c r="I95" s="46"/>
    </row>
    <row r="96" spans="6:9" x14ac:dyDescent="0.25">
      <c r="F96" s="231"/>
      <c r="G96" s="232"/>
      <c r="H96" s="232"/>
      <c r="I96" s="46"/>
    </row>
    <row r="97" spans="6:9" x14ac:dyDescent="0.25">
      <c r="F97" s="231"/>
      <c r="G97" s="232"/>
      <c r="H97" s="232"/>
      <c r="I97" s="46"/>
    </row>
    <row r="98" spans="6:9" x14ac:dyDescent="0.25">
      <c r="F98" s="231"/>
      <c r="G98" s="232"/>
      <c r="H98" s="232"/>
      <c r="I98" s="46"/>
    </row>
    <row r="99" spans="6:9" x14ac:dyDescent="0.25">
      <c r="F99" s="231"/>
      <c r="G99" s="232"/>
      <c r="H99" s="232"/>
      <c r="I99" s="46"/>
    </row>
    <row r="100" spans="6:9" x14ac:dyDescent="0.25">
      <c r="F100" s="231"/>
      <c r="G100" s="232"/>
      <c r="H100" s="232"/>
      <c r="I100" s="46"/>
    </row>
    <row r="101" spans="6:9" x14ac:dyDescent="0.25">
      <c r="F101" s="231"/>
      <c r="G101" s="232"/>
      <c r="H101" s="232"/>
      <c r="I101" s="46"/>
    </row>
    <row r="102" spans="6:9" x14ac:dyDescent="0.25">
      <c r="F102" s="231"/>
      <c r="G102" s="232"/>
      <c r="H102" s="232"/>
      <c r="I102" s="46"/>
    </row>
    <row r="103" spans="6:9" x14ac:dyDescent="0.25">
      <c r="F103" s="231"/>
      <c r="G103" s="232"/>
      <c r="H103" s="232"/>
      <c r="I103" s="46"/>
    </row>
    <row r="104" spans="6:9" x14ac:dyDescent="0.25">
      <c r="F104" s="231"/>
      <c r="G104" s="232"/>
      <c r="H104" s="232"/>
      <c r="I104" s="46"/>
    </row>
    <row r="105" spans="6:9" x14ac:dyDescent="0.25">
      <c r="F105" s="231"/>
      <c r="G105" s="232"/>
      <c r="H105" s="232"/>
      <c r="I105" s="46"/>
    </row>
    <row r="106" spans="6:9" x14ac:dyDescent="0.25">
      <c r="F106" s="231"/>
      <c r="G106" s="232"/>
      <c r="H106" s="232"/>
      <c r="I106" s="46"/>
    </row>
    <row r="107" spans="6:9" x14ac:dyDescent="0.25">
      <c r="F107" s="231"/>
      <c r="G107" s="232"/>
      <c r="H107" s="232"/>
      <c r="I107" s="46"/>
    </row>
    <row r="108" spans="6:9" x14ac:dyDescent="0.25">
      <c r="F108" s="231"/>
      <c r="G108" s="232"/>
      <c r="H108" s="232"/>
      <c r="I108" s="46"/>
    </row>
    <row r="109" spans="6:9" x14ac:dyDescent="0.25">
      <c r="F109" s="231"/>
      <c r="G109" s="232"/>
      <c r="H109" s="232"/>
      <c r="I109" s="46"/>
    </row>
    <row r="110" spans="6:9" x14ac:dyDescent="0.25">
      <c r="F110" s="231"/>
      <c r="G110" s="232"/>
      <c r="H110" s="232"/>
      <c r="I110" s="46"/>
    </row>
    <row r="111" spans="6:9" x14ac:dyDescent="0.25">
      <c r="F111" s="231"/>
      <c r="G111" s="232"/>
      <c r="H111" s="232"/>
      <c r="I111" s="46"/>
    </row>
  </sheetData>
  <mergeCells count="4">
    <mergeCell ref="A1:B1"/>
    <mergeCell ref="A2:B2"/>
    <mergeCell ref="G2:I2"/>
    <mergeCell ref="H60:I6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B1107"/>
  <sheetViews>
    <sheetView showGridLines="0" showZeros="0" tabSelected="1" topLeftCell="A721" zoomScaleNormal="100" zoomScaleSheetLayoutView="100" workbookViewId="0">
      <selection activeCell="L515" sqref="L515"/>
    </sheetView>
  </sheetViews>
  <sheetFormatPr defaultColWidth="9.1796875" defaultRowHeight="12.5" x14ac:dyDescent="0.25"/>
  <cols>
    <col min="1" max="1" width="4.453125" style="233" customWidth="1"/>
    <col min="2" max="2" width="11.54296875" style="233" customWidth="1"/>
    <col min="3" max="3" width="40.453125" style="233" customWidth="1"/>
    <col min="4" max="4" width="5.54296875" style="233" customWidth="1"/>
    <col min="5" max="5" width="8.54296875" style="243" customWidth="1"/>
    <col min="6" max="6" width="9.81640625" style="233" customWidth="1"/>
    <col min="7" max="7" width="13.81640625" style="233" customWidth="1"/>
    <col min="8" max="8" width="11.7265625" style="233" hidden="1" customWidth="1"/>
    <col min="9" max="9" width="11.54296875" style="233" hidden="1" customWidth="1"/>
    <col min="10" max="10" width="11" style="233" hidden="1" customWidth="1"/>
    <col min="11" max="11" width="10.453125" style="233" hidden="1" customWidth="1"/>
    <col min="12" max="12" width="75.26953125" style="233" customWidth="1"/>
    <col min="13" max="13" width="45.26953125" style="233" customWidth="1"/>
    <col min="14" max="16384" width="9.1796875" style="233"/>
  </cols>
  <sheetData>
    <row r="1" spans="1:80" ht="15.5" x14ac:dyDescent="0.35">
      <c r="A1" s="333" t="s">
        <v>103</v>
      </c>
      <c r="B1" s="333"/>
      <c r="C1" s="333"/>
      <c r="D1" s="333"/>
      <c r="E1" s="333"/>
      <c r="F1" s="333"/>
      <c r="G1" s="333"/>
    </row>
    <row r="2" spans="1:80" ht="14.25" customHeight="1" thickBot="1" x14ac:dyDescent="0.35">
      <c r="B2" s="234"/>
      <c r="C2" s="235"/>
      <c r="D2" s="235"/>
      <c r="E2" s="236"/>
      <c r="F2" s="235"/>
      <c r="G2" s="235"/>
    </row>
    <row r="3" spans="1:80" ht="13.5" thickTop="1" x14ac:dyDescent="0.3">
      <c r="A3" s="324" t="s">
        <v>2</v>
      </c>
      <c r="B3" s="325"/>
      <c r="C3" s="187" t="s">
        <v>106</v>
      </c>
      <c r="D3" s="237"/>
      <c r="E3" s="238" t="s">
        <v>85</v>
      </c>
      <c r="F3" s="239" t="str">
        <f>'SO01 SO01 Rek'!H1</f>
        <v>SO01</v>
      </c>
      <c r="G3" s="240"/>
    </row>
    <row r="4" spans="1:80" ht="13.5" thickBot="1" x14ac:dyDescent="0.35">
      <c r="A4" s="334" t="s">
        <v>76</v>
      </c>
      <c r="B4" s="327"/>
      <c r="C4" s="193" t="s">
        <v>109</v>
      </c>
      <c r="D4" s="241"/>
      <c r="E4" s="335" t="str">
        <f>'SO01 SO01 Rek'!G2</f>
        <v>Stavební úpravy v č.p.42 Havraň - na Mateřinku</v>
      </c>
      <c r="F4" s="336"/>
      <c r="G4" s="337"/>
    </row>
    <row r="5" spans="1:80" ht="13" thickTop="1" x14ac:dyDescent="0.25">
      <c r="A5" s="242"/>
      <c r="G5" s="244"/>
    </row>
    <row r="6" spans="1:80" ht="27" customHeight="1" x14ac:dyDescent="0.25">
      <c r="A6" s="245" t="s">
        <v>86</v>
      </c>
      <c r="B6" s="246" t="s">
        <v>87</v>
      </c>
      <c r="C6" s="246" t="s">
        <v>88</v>
      </c>
      <c r="D6" s="246" t="s">
        <v>89</v>
      </c>
      <c r="E6" s="247" t="s">
        <v>90</v>
      </c>
      <c r="F6" s="246" t="s">
        <v>91</v>
      </c>
      <c r="G6" s="248" t="s">
        <v>92</v>
      </c>
      <c r="H6" s="249" t="s">
        <v>93</v>
      </c>
      <c r="I6" s="249" t="s">
        <v>94</v>
      </c>
      <c r="J6" s="249" t="s">
        <v>95</v>
      </c>
      <c r="K6" s="249" t="s">
        <v>96</v>
      </c>
    </row>
    <row r="7" spans="1:80" ht="13" x14ac:dyDescent="0.3">
      <c r="A7" s="250" t="s">
        <v>97</v>
      </c>
      <c r="B7" s="251" t="s">
        <v>98</v>
      </c>
      <c r="C7" s="252" t="s">
        <v>99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x14ac:dyDescent="0.25">
      <c r="A8" s="261">
        <v>1</v>
      </c>
      <c r="B8" s="262" t="s">
        <v>113</v>
      </c>
      <c r="C8" s="263" t="s">
        <v>114</v>
      </c>
      <c r="D8" s="264" t="s">
        <v>115</v>
      </c>
      <c r="E8" s="265">
        <v>126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-0.13800000000000001</v>
      </c>
      <c r="K8" s="268">
        <f>E8*J8</f>
        <v>-17.388000000000002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80" x14ac:dyDescent="0.25">
      <c r="A9" s="269"/>
      <c r="B9" s="272"/>
      <c r="C9" s="338" t="s">
        <v>116</v>
      </c>
      <c r="D9" s="339"/>
      <c r="E9" s="273">
        <v>126</v>
      </c>
      <c r="F9" s="274"/>
      <c r="G9" s="275"/>
      <c r="H9" s="276"/>
      <c r="I9" s="270"/>
      <c r="J9" s="277"/>
      <c r="K9" s="270"/>
      <c r="M9" s="271">
        <v>126</v>
      </c>
      <c r="O9" s="260"/>
    </row>
    <row r="10" spans="1:80" x14ac:dyDescent="0.25">
      <c r="A10" s="261">
        <v>2</v>
      </c>
      <c r="B10" s="262" t="s">
        <v>117</v>
      </c>
      <c r="C10" s="263" t="s">
        <v>118</v>
      </c>
      <c r="D10" s="264" t="s">
        <v>115</v>
      </c>
      <c r="E10" s="265">
        <v>130.85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>
        <v>-0.4</v>
      </c>
      <c r="K10" s="268">
        <f>E10*J10</f>
        <v>-52.34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</v>
      </c>
      <c r="CB10" s="260">
        <v>1</v>
      </c>
    </row>
    <row r="11" spans="1:80" x14ac:dyDescent="0.25">
      <c r="A11" s="269"/>
      <c r="B11" s="272"/>
      <c r="C11" s="338" t="s">
        <v>119</v>
      </c>
      <c r="D11" s="339"/>
      <c r="E11" s="273">
        <v>126</v>
      </c>
      <c r="F11" s="274"/>
      <c r="G11" s="275"/>
      <c r="H11" s="276"/>
      <c r="I11" s="270"/>
      <c r="J11" s="277"/>
      <c r="K11" s="270"/>
      <c r="M11" s="271" t="s">
        <v>119</v>
      </c>
      <c r="O11" s="260"/>
    </row>
    <row r="12" spans="1:80" x14ac:dyDescent="0.25">
      <c r="A12" s="269"/>
      <c r="B12" s="272"/>
      <c r="C12" s="338" t="s">
        <v>120</v>
      </c>
      <c r="D12" s="339"/>
      <c r="E12" s="273">
        <v>4.8499999999999996</v>
      </c>
      <c r="F12" s="274"/>
      <c r="G12" s="275"/>
      <c r="H12" s="276"/>
      <c r="I12" s="270"/>
      <c r="J12" s="277"/>
      <c r="K12" s="270"/>
      <c r="M12" s="271" t="s">
        <v>120</v>
      </c>
      <c r="O12" s="260"/>
    </row>
    <row r="13" spans="1:80" x14ac:dyDescent="0.25">
      <c r="A13" s="261">
        <v>3</v>
      </c>
      <c r="B13" s="262" t="s">
        <v>121</v>
      </c>
      <c r="C13" s="263" t="s">
        <v>122</v>
      </c>
      <c r="D13" s="264" t="s">
        <v>115</v>
      </c>
      <c r="E13" s="265">
        <v>19.98</v>
      </c>
      <c r="F13" s="265">
        <v>0</v>
      </c>
      <c r="G13" s="266">
        <f>E13*F13</f>
        <v>0</v>
      </c>
      <c r="H13" s="267">
        <v>0</v>
      </c>
      <c r="I13" s="268">
        <f>E13*H13</f>
        <v>0</v>
      </c>
      <c r="J13" s="267">
        <v>-0.22</v>
      </c>
      <c r="K13" s="268">
        <f>E13*J13</f>
        <v>-4.3956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1</v>
      </c>
      <c r="CB13" s="260">
        <v>1</v>
      </c>
    </row>
    <row r="14" spans="1:80" x14ac:dyDescent="0.25">
      <c r="A14" s="269"/>
      <c r="B14" s="272"/>
      <c r="C14" s="338" t="s">
        <v>123</v>
      </c>
      <c r="D14" s="339"/>
      <c r="E14" s="273">
        <v>19.98</v>
      </c>
      <c r="F14" s="274"/>
      <c r="G14" s="275"/>
      <c r="H14" s="276"/>
      <c r="I14" s="270"/>
      <c r="J14" s="277"/>
      <c r="K14" s="270"/>
      <c r="M14" s="271" t="s">
        <v>123</v>
      </c>
      <c r="O14" s="260"/>
    </row>
    <row r="15" spans="1:80" x14ac:dyDescent="0.25">
      <c r="A15" s="261">
        <v>4</v>
      </c>
      <c r="B15" s="262" t="s">
        <v>124</v>
      </c>
      <c r="C15" s="263" t="s">
        <v>125</v>
      </c>
      <c r="D15" s="264" t="s">
        <v>115</v>
      </c>
      <c r="E15" s="265">
        <v>4.8499999999999996</v>
      </c>
      <c r="F15" s="265">
        <v>0</v>
      </c>
      <c r="G15" s="266">
        <f>E15*F15</f>
        <v>0</v>
      </c>
      <c r="H15" s="267">
        <v>0</v>
      </c>
      <c r="I15" s="268">
        <f>E15*H15</f>
        <v>0</v>
      </c>
      <c r="J15" s="267">
        <v>-0.22</v>
      </c>
      <c r="K15" s="268">
        <f>E15*J15</f>
        <v>-1.0669999999999999</v>
      </c>
      <c r="O15" s="260">
        <v>2</v>
      </c>
      <c r="AA15" s="233">
        <v>1</v>
      </c>
      <c r="AB15" s="233">
        <v>1</v>
      </c>
      <c r="AC15" s="233">
        <v>1</v>
      </c>
      <c r="AZ15" s="233">
        <v>1</v>
      </c>
      <c r="BA15" s="233">
        <f>IF(AZ15=1,G15,0)</f>
        <v>0</v>
      </c>
      <c r="BB15" s="233">
        <f>IF(AZ15=2,G15,0)</f>
        <v>0</v>
      </c>
      <c r="BC15" s="233">
        <f>IF(AZ15=3,G15,0)</f>
        <v>0</v>
      </c>
      <c r="BD15" s="233">
        <f>IF(AZ15=4,G15,0)</f>
        <v>0</v>
      </c>
      <c r="BE15" s="233">
        <f>IF(AZ15=5,G15,0)</f>
        <v>0</v>
      </c>
      <c r="CA15" s="260">
        <v>1</v>
      </c>
      <c r="CB15" s="260">
        <v>1</v>
      </c>
    </row>
    <row r="16" spans="1:80" x14ac:dyDescent="0.25">
      <c r="A16" s="269"/>
      <c r="B16" s="272"/>
      <c r="C16" s="338" t="s">
        <v>126</v>
      </c>
      <c r="D16" s="339"/>
      <c r="E16" s="273">
        <v>4.8499999999999996</v>
      </c>
      <c r="F16" s="274"/>
      <c r="G16" s="275"/>
      <c r="H16" s="276"/>
      <c r="I16" s="270"/>
      <c r="J16" s="277"/>
      <c r="K16" s="270"/>
      <c r="M16" s="271" t="s">
        <v>126</v>
      </c>
      <c r="O16" s="260"/>
    </row>
    <row r="17" spans="1:80" x14ac:dyDescent="0.25">
      <c r="A17" s="261">
        <v>5</v>
      </c>
      <c r="B17" s="262" t="s">
        <v>127</v>
      </c>
      <c r="C17" s="263" t="s">
        <v>128</v>
      </c>
      <c r="D17" s="264" t="s">
        <v>115</v>
      </c>
      <c r="E17" s="265">
        <v>19.98</v>
      </c>
      <c r="F17" s="265">
        <v>0</v>
      </c>
      <c r="G17" s="266">
        <f>E17*F17</f>
        <v>0</v>
      </c>
      <c r="H17" s="267">
        <v>0</v>
      </c>
      <c r="I17" s="268">
        <f>E17*H17</f>
        <v>0</v>
      </c>
      <c r="J17" s="267">
        <v>-0.36</v>
      </c>
      <c r="K17" s="268">
        <f>E17*J17</f>
        <v>-7.1928000000000001</v>
      </c>
      <c r="O17" s="260">
        <v>2</v>
      </c>
      <c r="AA17" s="233">
        <v>1</v>
      </c>
      <c r="AB17" s="233">
        <v>1</v>
      </c>
      <c r="AC17" s="233">
        <v>1</v>
      </c>
      <c r="AZ17" s="233">
        <v>1</v>
      </c>
      <c r="BA17" s="233">
        <f>IF(AZ17=1,G17,0)</f>
        <v>0</v>
      </c>
      <c r="BB17" s="233">
        <f>IF(AZ17=2,G17,0)</f>
        <v>0</v>
      </c>
      <c r="BC17" s="233">
        <f>IF(AZ17=3,G17,0)</f>
        <v>0</v>
      </c>
      <c r="BD17" s="233">
        <f>IF(AZ17=4,G17,0)</f>
        <v>0</v>
      </c>
      <c r="BE17" s="233">
        <f>IF(AZ17=5,G17,0)</f>
        <v>0</v>
      </c>
      <c r="CA17" s="260">
        <v>1</v>
      </c>
      <c r="CB17" s="260">
        <v>1</v>
      </c>
    </row>
    <row r="18" spans="1:80" x14ac:dyDescent="0.25">
      <c r="A18" s="269"/>
      <c r="B18" s="272"/>
      <c r="C18" s="338" t="s">
        <v>123</v>
      </c>
      <c r="D18" s="339"/>
      <c r="E18" s="273">
        <v>19.98</v>
      </c>
      <c r="F18" s="274"/>
      <c r="G18" s="275"/>
      <c r="H18" s="276"/>
      <c r="I18" s="270"/>
      <c r="J18" s="277"/>
      <c r="K18" s="270"/>
      <c r="M18" s="271" t="s">
        <v>123</v>
      </c>
      <c r="O18" s="260"/>
    </row>
    <row r="19" spans="1:80" x14ac:dyDescent="0.25">
      <c r="A19" s="261">
        <v>6</v>
      </c>
      <c r="B19" s="262" t="s">
        <v>129</v>
      </c>
      <c r="C19" s="263" t="s">
        <v>130</v>
      </c>
      <c r="D19" s="264" t="s">
        <v>111</v>
      </c>
      <c r="E19" s="265">
        <v>64.125699999999995</v>
      </c>
      <c r="F19" s="265">
        <v>0</v>
      </c>
      <c r="G19" s="266">
        <f>E19*F19</f>
        <v>0</v>
      </c>
      <c r="H19" s="267">
        <v>0</v>
      </c>
      <c r="I19" s="268">
        <f>E19*H19</f>
        <v>0</v>
      </c>
      <c r="J19" s="267">
        <v>0</v>
      </c>
      <c r="K19" s="268">
        <f>E19*J19</f>
        <v>0</v>
      </c>
      <c r="O19" s="260">
        <v>2</v>
      </c>
      <c r="AA19" s="233">
        <v>1</v>
      </c>
      <c r="AB19" s="233">
        <v>1</v>
      </c>
      <c r="AC19" s="233">
        <v>1</v>
      </c>
      <c r="AZ19" s="233">
        <v>1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</v>
      </c>
      <c r="CB19" s="260">
        <v>1</v>
      </c>
    </row>
    <row r="20" spans="1:80" x14ac:dyDescent="0.25">
      <c r="A20" s="269"/>
      <c r="B20" s="272"/>
      <c r="C20" s="338" t="s">
        <v>131</v>
      </c>
      <c r="D20" s="339"/>
      <c r="E20" s="273">
        <v>16.385999999999999</v>
      </c>
      <c r="F20" s="274"/>
      <c r="G20" s="275"/>
      <c r="H20" s="276"/>
      <c r="I20" s="270"/>
      <c r="J20" s="277"/>
      <c r="K20" s="270"/>
      <c r="M20" s="271" t="s">
        <v>131</v>
      </c>
      <c r="O20" s="260"/>
    </row>
    <row r="21" spans="1:80" x14ac:dyDescent="0.25">
      <c r="A21" s="269"/>
      <c r="B21" s="272"/>
      <c r="C21" s="338" t="s">
        <v>132</v>
      </c>
      <c r="D21" s="339"/>
      <c r="E21" s="273">
        <v>19.429500000000001</v>
      </c>
      <c r="F21" s="274"/>
      <c r="G21" s="275"/>
      <c r="H21" s="276"/>
      <c r="I21" s="270"/>
      <c r="J21" s="277"/>
      <c r="K21" s="270"/>
      <c r="M21" s="271" t="s">
        <v>132</v>
      </c>
      <c r="O21" s="260"/>
    </row>
    <row r="22" spans="1:80" x14ac:dyDescent="0.25">
      <c r="A22" s="269"/>
      <c r="B22" s="272"/>
      <c r="C22" s="338" t="s">
        <v>133</v>
      </c>
      <c r="D22" s="339"/>
      <c r="E22" s="273">
        <v>4.3784999999999998</v>
      </c>
      <c r="F22" s="274"/>
      <c r="G22" s="275"/>
      <c r="H22" s="276"/>
      <c r="I22" s="270"/>
      <c r="J22" s="277"/>
      <c r="K22" s="270"/>
      <c r="M22" s="271" t="s">
        <v>133</v>
      </c>
      <c r="O22" s="260"/>
    </row>
    <row r="23" spans="1:80" x14ac:dyDescent="0.25">
      <c r="A23" s="269"/>
      <c r="B23" s="272"/>
      <c r="C23" s="338" t="s">
        <v>134</v>
      </c>
      <c r="D23" s="339"/>
      <c r="E23" s="273">
        <v>2.7126000000000001</v>
      </c>
      <c r="F23" s="274"/>
      <c r="G23" s="275"/>
      <c r="H23" s="276"/>
      <c r="I23" s="270"/>
      <c r="J23" s="277"/>
      <c r="K23" s="270"/>
      <c r="M23" s="271" t="s">
        <v>134</v>
      </c>
      <c r="O23" s="260"/>
    </row>
    <row r="24" spans="1:80" x14ac:dyDescent="0.25">
      <c r="A24" s="269"/>
      <c r="B24" s="272"/>
      <c r="C24" s="338" t="s">
        <v>135</v>
      </c>
      <c r="D24" s="339"/>
      <c r="E24" s="273">
        <v>10.484999999999999</v>
      </c>
      <c r="F24" s="274"/>
      <c r="G24" s="275"/>
      <c r="H24" s="276"/>
      <c r="I24" s="270"/>
      <c r="J24" s="277"/>
      <c r="K24" s="270"/>
      <c r="M24" s="271" t="s">
        <v>135</v>
      </c>
      <c r="O24" s="260"/>
    </row>
    <row r="25" spans="1:80" x14ac:dyDescent="0.25">
      <c r="A25" s="269"/>
      <c r="B25" s="272"/>
      <c r="C25" s="338" t="s">
        <v>136</v>
      </c>
      <c r="D25" s="339"/>
      <c r="E25" s="273">
        <v>2.31</v>
      </c>
      <c r="F25" s="274"/>
      <c r="G25" s="275"/>
      <c r="H25" s="276"/>
      <c r="I25" s="270"/>
      <c r="J25" s="277"/>
      <c r="K25" s="270"/>
      <c r="M25" s="271" t="s">
        <v>136</v>
      </c>
      <c r="O25" s="260"/>
    </row>
    <row r="26" spans="1:80" x14ac:dyDescent="0.25">
      <c r="A26" s="269"/>
      <c r="B26" s="272"/>
      <c r="C26" s="338" t="s">
        <v>137</v>
      </c>
      <c r="D26" s="339"/>
      <c r="E26" s="273">
        <v>1.2826</v>
      </c>
      <c r="F26" s="274"/>
      <c r="G26" s="275"/>
      <c r="H26" s="276"/>
      <c r="I26" s="270"/>
      <c r="J26" s="277"/>
      <c r="K26" s="270"/>
      <c r="M26" s="271" t="s">
        <v>137</v>
      </c>
      <c r="O26" s="260"/>
    </row>
    <row r="27" spans="1:80" x14ac:dyDescent="0.25">
      <c r="A27" s="269"/>
      <c r="B27" s="272"/>
      <c r="C27" s="338" t="s">
        <v>138</v>
      </c>
      <c r="D27" s="339"/>
      <c r="E27" s="273">
        <v>5.391</v>
      </c>
      <c r="F27" s="274"/>
      <c r="G27" s="275"/>
      <c r="H27" s="276"/>
      <c r="I27" s="270"/>
      <c r="J27" s="277"/>
      <c r="K27" s="270"/>
      <c r="M27" s="271" t="s">
        <v>138</v>
      </c>
      <c r="O27" s="260"/>
    </row>
    <row r="28" spans="1:80" x14ac:dyDescent="0.25">
      <c r="A28" s="269"/>
      <c r="B28" s="272"/>
      <c r="C28" s="338" t="s">
        <v>139</v>
      </c>
      <c r="D28" s="339"/>
      <c r="E28" s="273">
        <v>1.7504999999999999</v>
      </c>
      <c r="F28" s="274"/>
      <c r="G28" s="275"/>
      <c r="H28" s="276"/>
      <c r="I28" s="270"/>
      <c r="J28" s="277"/>
      <c r="K28" s="270"/>
      <c r="M28" s="271" t="s">
        <v>139</v>
      </c>
      <c r="O28" s="260"/>
    </row>
    <row r="29" spans="1:80" x14ac:dyDescent="0.25">
      <c r="A29" s="261">
        <v>7</v>
      </c>
      <c r="B29" s="262" t="s">
        <v>140</v>
      </c>
      <c r="C29" s="263" t="s">
        <v>141</v>
      </c>
      <c r="D29" s="264" t="s">
        <v>111</v>
      </c>
      <c r="E29" s="265">
        <v>19.2377</v>
      </c>
      <c r="F29" s="265">
        <v>0</v>
      </c>
      <c r="G29" s="266">
        <f>E29*F29</f>
        <v>0</v>
      </c>
      <c r="H29" s="267">
        <v>0</v>
      </c>
      <c r="I29" s="268">
        <f>E29*H29</f>
        <v>0</v>
      </c>
      <c r="J29" s="267">
        <v>0</v>
      </c>
      <c r="K29" s="268">
        <f>E29*J29</f>
        <v>0</v>
      </c>
      <c r="O29" s="260">
        <v>2</v>
      </c>
      <c r="AA29" s="233">
        <v>1</v>
      </c>
      <c r="AB29" s="233">
        <v>1</v>
      </c>
      <c r="AC29" s="233">
        <v>1</v>
      </c>
      <c r="AZ29" s="233">
        <v>1</v>
      </c>
      <c r="BA29" s="233">
        <f>IF(AZ29=1,G29,0)</f>
        <v>0</v>
      </c>
      <c r="BB29" s="233">
        <f>IF(AZ29=2,G29,0)</f>
        <v>0</v>
      </c>
      <c r="BC29" s="233">
        <f>IF(AZ29=3,G29,0)</f>
        <v>0</v>
      </c>
      <c r="BD29" s="233">
        <f>IF(AZ29=4,G29,0)</f>
        <v>0</v>
      </c>
      <c r="BE29" s="233">
        <f>IF(AZ29=5,G29,0)</f>
        <v>0</v>
      </c>
      <c r="CA29" s="260">
        <v>1</v>
      </c>
      <c r="CB29" s="260">
        <v>1</v>
      </c>
    </row>
    <row r="30" spans="1:80" x14ac:dyDescent="0.25">
      <c r="A30" s="269"/>
      <c r="B30" s="272"/>
      <c r="C30" s="338" t="s">
        <v>142</v>
      </c>
      <c r="D30" s="339"/>
      <c r="E30" s="273">
        <v>19.2377</v>
      </c>
      <c r="F30" s="274"/>
      <c r="G30" s="275"/>
      <c r="H30" s="276"/>
      <c r="I30" s="270"/>
      <c r="J30" s="277"/>
      <c r="K30" s="270"/>
      <c r="M30" s="271" t="s">
        <v>142</v>
      </c>
      <c r="O30" s="260"/>
    </row>
    <row r="31" spans="1:80" x14ac:dyDescent="0.25">
      <c r="A31" s="261">
        <v>8</v>
      </c>
      <c r="B31" s="262" t="s">
        <v>143</v>
      </c>
      <c r="C31" s="263" t="s">
        <v>144</v>
      </c>
      <c r="D31" s="264" t="s">
        <v>111</v>
      </c>
      <c r="E31" s="265">
        <v>64.125699999999995</v>
      </c>
      <c r="F31" s="265">
        <v>0</v>
      </c>
      <c r="G31" s="266">
        <f>E31*F31</f>
        <v>0</v>
      </c>
      <c r="H31" s="267">
        <v>0</v>
      </c>
      <c r="I31" s="268">
        <f>E31*H31</f>
        <v>0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80" x14ac:dyDescent="0.25">
      <c r="A32" s="269"/>
      <c r="B32" s="272"/>
      <c r="C32" s="338" t="s">
        <v>145</v>
      </c>
      <c r="D32" s="339"/>
      <c r="E32" s="273">
        <v>64.125699999999995</v>
      </c>
      <c r="F32" s="274"/>
      <c r="G32" s="275"/>
      <c r="H32" s="276"/>
      <c r="I32" s="270"/>
      <c r="J32" s="277"/>
      <c r="K32" s="270"/>
      <c r="M32" s="298">
        <v>641257</v>
      </c>
      <c r="O32" s="260"/>
    </row>
    <row r="33" spans="1:80" x14ac:dyDescent="0.25">
      <c r="A33" s="261">
        <v>9</v>
      </c>
      <c r="B33" s="262" t="s">
        <v>146</v>
      </c>
      <c r="C33" s="263" t="s">
        <v>147</v>
      </c>
      <c r="D33" s="264" t="s">
        <v>111</v>
      </c>
      <c r="E33" s="265">
        <v>320.62849999999997</v>
      </c>
      <c r="F33" s="265">
        <v>0</v>
      </c>
      <c r="G33" s="266">
        <f>E33*F33</f>
        <v>0</v>
      </c>
      <c r="H33" s="267">
        <v>0</v>
      </c>
      <c r="I33" s="268">
        <f>E33*H33</f>
        <v>0</v>
      </c>
      <c r="J33" s="267">
        <v>0</v>
      </c>
      <c r="K33" s="268">
        <f>E33*J33</f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</v>
      </c>
      <c r="CB33" s="260">
        <v>1</v>
      </c>
    </row>
    <row r="34" spans="1:80" x14ac:dyDescent="0.25">
      <c r="A34" s="269"/>
      <c r="B34" s="272"/>
      <c r="C34" s="338" t="s">
        <v>148</v>
      </c>
      <c r="D34" s="339"/>
      <c r="E34" s="273">
        <v>320.62849999999997</v>
      </c>
      <c r="F34" s="274"/>
      <c r="G34" s="275"/>
      <c r="H34" s="276"/>
      <c r="I34" s="270"/>
      <c r="J34" s="277"/>
      <c r="K34" s="270"/>
      <c r="M34" s="271" t="s">
        <v>148</v>
      </c>
      <c r="O34" s="260"/>
    </row>
    <row r="35" spans="1:80" x14ac:dyDescent="0.25">
      <c r="A35" s="261">
        <v>10</v>
      </c>
      <c r="B35" s="262" t="s">
        <v>149</v>
      </c>
      <c r="C35" s="263" t="s">
        <v>150</v>
      </c>
      <c r="D35" s="264" t="s">
        <v>111</v>
      </c>
      <c r="E35" s="265">
        <v>64.125699999999995</v>
      </c>
      <c r="F35" s="265">
        <v>0</v>
      </c>
      <c r="G35" s="266">
        <f>E35*F35</f>
        <v>0</v>
      </c>
      <c r="H35" s="267">
        <v>0</v>
      </c>
      <c r="I35" s="268">
        <f>E35*H35</f>
        <v>0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80" x14ac:dyDescent="0.25">
      <c r="A36" s="269"/>
      <c r="B36" s="272"/>
      <c r="C36" s="338" t="s">
        <v>145</v>
      </c>
      <c r="D36" s="339"/>
      <c r="E36" s="273">
        <v>64.125699999999995</v>
      </c>
      <c r="F36" s="274"/>
      <c r="G36" s="275"/>
      <c r="H36" s="276"/>
      <c r="I36" s="270"/>
      <c r="J36" s="277"/>
      <c r="K36" s="270"/>
      <c r="M36" s="298">
        <v>641257</v>
      </c>
      <c r="O36" s="260"/>
    </row>
    <row r="37" spans="1:80" x14ac:dyDescent="0.25">
      <c r="A37" s="261">
        <v>11</v>
      </c>
      <c r="B37" s="262" t="s">
        <v>151</v>
      </c>
      <c r="C37" s="263" t="s">
        <v>152</v>
      </c>
      <c r="D37" s="264" t="s">
        <v>111</v>
      </c>
      <c r="E37" s="265">
        <v>64.125699999999995</v>
      </c>
      <c r="F37" s="265">
        <v>0</v>
      </c>
      <c r="G37" s="266">
        <f>E37*F37</f>
        <v>0</v>
      </c>
      <c r="H37" s="267">
        <v>0</v>
      </c>
      <c r="I37" s="268">
        <f>E37*H37</f>
        <v>0</v>
      </c>
      <c r="J37" s="267">
        <v>0</v>
      </c>
      <c r="K37" s="268">
        <f>E37*J37</f>
        <v>0</v>
      </c>
      <c r="O37" s="260">
        <v>2</v>
      </c>
      <c r="AA37" s="233">
        <v>1</v>
      </c>
      <c r="AB37" s="233">
        <v>1</v>
      </c>
      <c r="AC37" s="233">
        <v>1</v>
      </c>
      <c r="AZ37" s="233">
        <v>1</v>
      </c>
      <c r="BA37" s="233">
        <f>IF(AZ37=1,G37,0)</f>
        <v>0</v>
      </c>
      <c r="BB37" s="233">
        <f>IF(AZ37=2,G37,0)</f>
        <v>0</v>
      </c>
      <c r="BC37" s="233">
        <f>IF(AZ37=3,G37,0)</f>
        <v>0</v>
      </c>
      <c r="BD37" s="233">
        <f>IF(AZ37=4,G37,0)</f>
        <v>0</v>
      </c>
      <c r="BE37" s="233">
        <f>IF(AZ37=5,G37,0)</f>
        <v>0</v>
      </c>
      <c r="CA37" s="260">
        <v>1</v>
      </c>
      <c r="CB37" s="260">
        <v>1</v>
      </c>
    </row>
    <row r="38" spans="1:80" x14ac:dyDescent="0.25">
      <c r="A38" s="269"/>
      <c r="B38" s="272"/>
      <c r="C38" s="338" t="s">
        <v>145</v>
      </c>
      <c r="D38" s="339"/>
      <c r="E38" s="273">
        <v>64.125699999999995</v>
      </c>
      <c r="F38" s="274"/>
      <c r="G38" s="275"/>
      <c r="H38" s="276"/>
      <c r="I38" s="270"/>
      <c r="J38" s="277"/>
      <c r="K38" s="270"/>
      <c r="M38" s="298">
        <v>641257</v>
      </c>
      <c r="O38" s="260"/>
    </row>
    <row r="39" spans="1:80" ht="13" x14ac:dyDescent="0.3">
      <c r="A39" s="278"/>
      <c r="B39" s="279" t="s">
        <v>101</v>
      </c>
      <c r="C39" s="280" t="s">
        <v>112</v>
      </c>
      <c r="D39" s="281"/>
      <c r="E39" s="282"/>
      <c r="F39" s="283"/>
      <c r="G39" s="284">
        <f>SUM(G7:G38)</f>
        <v>0</v>
      </c>
      <c r="H39" s="285"/>
      <c r="I39" s="286">
        <f>SUM(I7:I38)</f>
        <v>0</v>
      </c>
      <c r="J39" s="285"/>
      <c r="K39" s="286">
        <f>SUM(K7:K38)</f>
        <v>-82.383400000000009</v>
      </c>
      <c r="O39" s="260">
        <v>4</v>
      </c>
      <c r="BA39" s="287">
        <f>SUM(BA7:BA38)</f>
        <v>0</v>
      </c>
      <c r="BB39" s="287">
        <f>SUM(BB7:BB38)</f>
        <v>0</v>
      </c>
      <c r="BC39" s="287">
        <f>SUM(BC7:BC38)</f>
        <v>0</v>
      </c>
      <c r="BD39" s="287">
        <f>SUM(BD7:BD38)</f>
        <v>0</v>
      </c>
      <c r="BE39" s="287">
        <f>SUM(BE7:BE38)</f>
        <v>0</v>
      </c>
    </row>
    <row r="40" spans="1:80" ht="13" x14ac:dyDescent="0.3">
      <c r="A40" s="250" t="s">
        <v>97</v>
      </c>
      <c r="B40" s="251" t="s">
        <v>153</v>
      </c>
      <c r="C40" s="252" t="s">
        <v>154</v>
      </c>
      <c r="D40" s="253"/>
      <c r="E40" s="254"/>
      <c r="F40" s="254"/>
      <c r="G40" s="255"/>
      <c r="H40" s="256"/>
      <c r="I40" s="257"/>
      <c r="J40" s="258"/>
      <c r="K40" s="259"/>
      <c r="O40" s="260">
        <v>1</v>
      </c>
    </row>
    <row r="41" spans="1:80" x14ac:dyDescent="0.25">
      <c r="A41" s="261">
        <v>12</v>
      </c>
      <c r="B41" s="262" t="s">
        <v>156</v>
      </c>
      <c r="C41" s="263" t="s">
        <v>157</v>
      </c>
      <c r="D41" s="264" t="s">
        <v>158</v>
      </c>
      <c r="E41" s="265">
        <v>1</v>
      </c>
      <c r="F41" s="265">
        <v>0</v>
      </c>
      <c r="G41" s="266">
        <f>E41*F41</f>
        <v>0</v>
      </c>
      <c r="H41" s="267">
        <v>0</v>
      </c>
      <c r="I41" s="268">
        <f>E41*H41</f>
        <v>0</v>
      </c>
      <c r="J41" s="267">
        <v>0</v>
      </c>
      <c r="K41" s="268">
        <f>E41*J41</f>
        <v>0</v>
      </c>
      <c r="O41" s="260">
        <v>2</v>
      </c>
      <c r="AA41" s="233">
        <v>1</v>
      </c>
      <c r="AB41" s="233">
        <v>1</v>
      </c>
      <c r="AC41" s="233">
        <v>1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</v>
      </c>
      <c r="CB41" s="260">
        <v>1</v>
      </c>
    </row>
    <row r="42" spans="1:80" ht="13" x14ac:dyDescent="0.3">
      <c r="A42" s="278"/>
      <c r="B42" s="279" t="s">
        <v>101</v>
      </c>
      <c r="C42" s="280" t="s">
        <v>155</v>
      </c>
      <c r="D42" s="281"/>
      <c r="E42" s="282"/>
      <c r="F42" s="283"/>
      <c r="G42" s="284">
        <f>SUM(G40:G41)</f>
        <v>0</v>
      </c>
      <c r="H42" s="285"/>
      <c r="I42" s="286">
        <f>SUM(I40:I41)</f>
        <v>0</v>
      </c>
      <c r="J42" s="285"/>
      <c r="K42" s="286">
        <f>SUM(K40:K41)</f>
        <v>0</v>
      </c>
      <c r="O42" s="260">
        <v>4</v>
      </c>
      <c r="BA42" s="287">
        <f>SUM(BA40:BA41)</f>
        <v>0</v>
      </c>
      <c r="BB42" s="287">
        <f>SUM(BB40:BB41)</f>
        <v>0</v>
      </c>
      <c r="BC42" s="287">
        <f>SUM(BC40:BC41)</f>
        <v>0</v>
      </c>
      <c r="BD42" s="287">
        <f>SUM(BD40:BD41)</f>
        <v>0</v>
      </c>
      <c r="BE42" s="287">
        <f>SUM(BE40:BE41)</f>
        <v>0</v>
      </c>
    </row>
    <row r="43" spans="1:80" ht="13" x14ac:dyDescent="0.3">
      <c r="A43" s="250" t="s">
        <v>97</v>
      </c>
      <c r="B43" s="251" t="s">
        <v>159</v>
      </c>
      <c r="C43" s="252" t="s">
        <v>160</v>
      </c>
      <c r="D43" s="253"/>
      <c r="E43" s="254"/>
      <c r="F43" s="254"/>
      <c r="G43" s="255"/>
      <c r="H43" s="256"/>
      <c r="I43" s="257"/>
      <c r="J43" s="258"/>
      <c r="K43" s="259"/>
      <c r="O43" s="260">
        <v>1</v>
      </c>
    </row>
    <row r="44" spans="1:80" x14ac:dyDescent="0.25">
      <c r="A44" s="261">
        <v>13</v>
      </c>
      <c r="B44" s="262" t="s">
        <v>162</v>
      </c>
      <c r="C44" s="263" t="s">
        <v>163</v>
      </c>
      <c r="D44" s="264" t="s">
        <v>111</v>
      </c>
      <c r="E44" s="265">
        <v>10.5351</v>
      </c>
      <c r="F44" s="265">
        <v>0</v>
      </c>
      <c r="G44" s="266">
        <f>E44*F44</f>
        <v>0</v>
      </c>
      <c r="H44" s="267">
        <v>1.9397</v>
      </c>
      <c r="I44" s="268">
        <f>E44*H44</f>
        <v>20.434933470000001</v>
      </c>
      <c r="J44" s="267">
        <v>0</v>
      </c>
      <c r="K44" s="268">
        <f>E44*J44</f>
        <v>0</v>
      </c>
      <c r="O44" s="260">
        <v>2</v>
      </c>
      <c r="AA44" s="233">
        <v>1</v>
      </c>
      <c r="AB44" s="233">
        <v>1</v>
      </c>
      <c r="AC44" s="233">
        <v>1</v>
      </c>
      <c r="AZ44" s="233">
        <v>1</v>
      </c>
      <c r="BA44" s="233">
        <f>IF(AZ44=1,G44,0)</f>
        <v>0</v>
      </c>
      <c r="BB44" s="233">
        <f>IF(AZ44=2,G44,0)</f>
        <v>0</v>
      </c>
      <c r="BC44" s="233">
        <f>IF(AZ44=3,G44,0)</f>
        <v>0</v>
      </c>
      <c r="BD44" s="233">
        <f>IF(AZ44=4,G44,0)</f>
        <v>0</v>
      </c>
      <c r="BE44" s="233">
        <f>IF(AZ44=5,G44,0)</f>
        <v>0</v>
      </c>
      <c r="CA44" s="260">
        <v>1</v>
      </c>
      <c r="CB44" s="260">
        <v>1</v>
      </c>
    </row>
    <row r="45" spans="1:80" x14ac:dyDescent="0.25">
      <c r="A45" s="269"/>
      <c r="B45" s="272"/>
      <c r="C45" s="338" t="s">
        <v>164</v>
      </c>
      <c r="D45" s="339"/>
      <c r="E45" s="273">
        <v>7.1631</v>
      </c>
      <c r="F45" s="274"/>
      <c r="G45" s="275"/>
      <c r="H45" s="276"/>
      <c r="I45" s="270"/>
      <c r="J45" s="277"/>
      <c r="K45" s="270"/>
      <c r="M45" s="271" t="s">
        <v>164</v>
      </c>
      <c r="O45" s="260"/>
    </row>
    <row r="46" spans="1:80" x14ac:dyDescent="0.25">
      <c r="A46" s="269"/>
      <c r="B46" s="272"/>
      <c r="C46" s="338" t="s">
        <v>165</v>
      </c>
      <c r="D46" s="339"/>
      <c r="E46" s="273">
        <v>3.1974999999999998</v>
      </c>
      <c r="F46" s="274"/>
      <c r="G46" s="275"/>
      <c r="H46" s="276"/>
      <c r="I46" s="270"/>
      <c r="J46" s="277"/>
      <c r="K46" s="270"/>
      <c r="M46" s="271" t="s">
        <v>165</v>
      </c>
      <c r="O46" s="260"/>
    </row>
    <row r="47" spans="1:80" x14ac:dyDescent="0.25">
      <c r="A47" s="269"/>
      <c r="B47" s="272"/>
      <c r="C47" s="338" t="s">
        <v>166</v>
      </c>
      <c r="D47" s="339"/>
      <c r="E47" s="273">
        <v>0.17449999999999999</v>
      </c>
      <c r="F47" s="274"/>
      <c r="G47" s="275"/>
      <c r="H47" s="276"/>
      <c r="I47" s="270"/>
      <c r="J47" s="277"/>
      <c r="K47" s="270"/>
      <c r="M47" s="271" t="s">
        <v>166</v>
      </c>
      <c r="O47" s="260"/>
    </row>
    <row r="48" spans="1:80" ht="20" x14ac:dyDescent="0.25">
      <c r="A48" s="261">
        <v>14</v>
      </c>
      <c r="B48" s="262" t="s">
        <v>167</v>
      </c>
      <c r="C48" s="263" t="s">
        <v>168</v>
      </c>
      <c r="D48" s="264" t="s">
        <v>111</v>
      </c>
      <c r="E48" s="265">
        <v>89.836699999999993</v>
      </c>
      <c r="F48" s="265">
        <v>0</v>
      </c>
      <c r="G48" s="266">
        <f>E48*F48</f>
        <v>0</v>
      </c>
      <c r="H48" s="267">
        <v>2.5249999999999999</v>
      </c>
      <c r="I48" s="268">
        <f>E48*H48</f>
        <v>226.83766749999998</v>
      </c>
      <c r="J48" s="267">
        <v>0</v>
      </c>
      <c r="K48" s="268">
        <f>E48*J48</f>
        <v>0</v>
      </c>
      <c r="O48" s="260">
        <v>2</v>
      </c>
      <c r="AA48" s="233">
        <v>1</v>
      </c>
      <c r="AB48" s="233">
        <v>1</v>
      </c>
      <c r="AC48" s="233">
        <v>1</v>
      </c>
      <c r="AZ48" s="233">
        <v>1</v>
      </c>
      <c r="BA48" s="233">
        <f>IF(AZ48=1,G48,0)</f>
        <v>0</v>
      </c>
      <c r="BB48" s="233">
        <f>IF(AZ48=2,G48,0)</f>
        <v>0</v>
      </c>
      <c r="BC48" s="233">
        <f>IF(AZ48=3,G48,0)</f>
        <v>0</v>
      </c>
      <c r="BD48" s="233">
        <f>IF(AZ48=4,G48,0)</f>
        <v>0</v>
      </c>
      <c r="BE48" s="233">
        <f>IF(AZ48=5,G48,0)</f>
        <v>0</v>
      </c>
      <c r="CA48" s="260">
        <v>1</v>
      </c>
      <c r="CB48" s="260">
        <v>1</v>
      </c>
    </row>
    <row r="49" spans="1:80" x14ac:dyDescent="0.25">
      <c r="A49" s="269"/>
      <c r="B49" s="272"/>
      <c r="C49" s="338" t="s">
        <v>169</v>
      </c>
      <c r="D49" s="339"/>
      <c r="E49" s="273">
        <v>89.836699999999993</v>
      </c>
      <c r="F49" s="274"/>
      <c r="G49" s="275"/>
      <c r="H49" s="276"/>
      <c r="I49" s="270"/>
      <c r="J49" s="277"/>
      <c r="K49" s="270"/>
      <c r="M49" s="271" t="s">
        <v>169</v>
      </c>
      <c r="O49" s="260"/>
    </row>
    <row r="50" spans="1:80" x14ac:dyDescent="0.25">
      <c r="A50" s="261">
        <v>15</v>
      </c>
      <c r="B50" s="262" t="s">
        <v>170</v>
      </c>
      <c r="C50" s="263" t="s">
        <v>171</v>
      </c>
      <c r="D50" s="264" t="s">
        <v>115</v>
      </c>
      <c r="E50" s="265">
        <v>14.297499999999999</v>
      </c>
      <c r="F50" s="265">
        <v>0</v>
      </c>
      <c r="G50" s="266">
        <f>E50*F50</f>
        <v>0</v>
      </c>
      <c r="H50" s="267">
        <v>3.9199999999999999E-2</v>
      </c>
      <c r="I50" s="268">
        <f>E50*H50</f>
        <v>0.5604619999999999</v>
      </c>
      <c r="J50" s="267">
        <v>0</v>
      </c>
      <c r="K50" s="268">
        <f>E50*J50</f>
        <v>0</v>
      </c>
      <c r="O50" s="260">
        <v>2</v>
      </c>
      <c r="AA50" s="233">
        <v>1</v>
      </c>
      <c r="AB50" s="233">
        <v>1</v>
      </c>
      <c r="AC50" s="233">
        <v>1</v>
      </c>
      <c r="AZ50" s="233">
        <v>1</v>
      </c>
      <c r="BA50" s="233">
        <f>IF(AZ50=1,G50,0)</f>
        <v>0</v>
      </c>
      <c r="BB50" s="233">
        <f>IF(AZ50=2,G50,0)</f>
        <v>0</v>
      </c>
      <c r="BC50" s="233">
        <f>IF(AZ50=3,G50,0)</f>
        <v>0</v>
      </c>
      <c r="BD50" s="233">
        <f>IF(AZ50=4,G50,0)</f>
        <v>0</v>
      </c>
      <c r="BE50" s="233">
        <f>IF(AZ50=5,G50,0)</f>
        <v>0</v>
      </c>
      <c r="CA50" s="260">
        <v>1</v>
      </c>
      <c r="CB50" s="260">
        <v>1</v>
      </c>
    </row>
    <row r="51" spans="1:80" x14ac:dyDescent="0.25">
      <c r="A51" s="269"/>
      <c r="B51" s="272"/>
      <c r="C51" s="338" t="s">
        <v>172</v>
      </c>
      <c r="D51" s="339"/>
      <c r="E51" s="273">
        <v>14.297499999999999</v>
      </c>
      <c r="F51" s="274"/>
      <c r="G51" s="275"/>
      <c r="H51" s="276"/>
      <c r="I51" s="270"/>
      <c r="J51" s="277"/>
      <c r="K51" s="270"/>
      <c r="M51" s="271" t="s">
        <v>172</v>
      </c>
      <c r="O51" s="260"/>
    </row>
    <row r="52" spans="1:80" x14ac:dyDescent="0.25">
      <c r="A52" s="261">
        <v>16</v>
      </c>
      <c r="B52" s="262" t="s">
        <v>173</v>
      </c>
      <c r="C52" s="263" t="s">
        <v>174</v>
      </c>
      <c r="D52" s="264" t="s">
        <v>115</v>
      </c>
      <c r="E52" s="265">
        <v>14.297499999999999</v>
      </c>
      <c r="F52" s="265">
        <v>0</v>
      </c>
      <c r="G52" s="266">
        <f>E52*F52</f>
        <v>0</v>
      </c>
      <c r="H52" s="267">
        <v>0</v>
      </c>
      <c r="I52" s="268">
        <f>E52*H52</f>
        <v>0</v>
      </c>
      <c r="J52" s="267">
        <v>0</v>
      </c>
      <c r="K52" s="268">
        <f>E52*J52</f>
        <v>0</v>
      </c>
      <c r="O52" s="260">
        <v>2</v>
      </c>
      <c r="AA52" s="233">
        <v>1</v>
      </c>
      <c r="AB52" s="233">
        <v>1</v>
      </c>
      <c r="AC52" s="233">
        <v>1</v>
      </c>
      <c r="AZ52" s="233">
        <v>1</v>
      </c>
      <c r="BA52" s="233">
        <f>IF(AZ52=1,G52,0)</f>
        <v>0</v>
      </c>
      <c r="BB52" s="233">
        <f>IF(AZ52=2,G52,0)</f>
        <v>0</v>
      </c>
      <c r="BC52" s="233">
        <f>IF(AZ52=3,G52,0)</f>
        <v>0</v>
      </c>
      <c r="BD52" s="233">
        <f>IF(AZ52=4,G52,0)</f>
        <v>0</v>
      </c>
      <c r="BE52" s="233">
        <f>IF(AZ52=5,G52,0)</f>
        <v>0</v>
      </c>
      <c r="CA52" s="260">
        <v>1</v>
      </c>
      <c r="CB52" s="260">
        <v>1</v>
      </c>
    </row>
    <row r="53" spans="1:80" x14ac:dyDescent="0.25">
      <c r="A53" s="269"/>
      <c r="B53" s="272"/>
      <c r="C53" s="338" t="s">
        <v>172</v>
      </c>
      <c r="D53" s="339"/>
      <c r="E53" s="273">
        <v>14.297499999999999</v>
      </c>
      <c r="F53" s="274"/>
      <c r="G53" s="275"/>
      <c r="H53" s="276"/>
      <c r="I53" s="270"/>
      <c r="J53" s="277"/>
      <c r="K53" s="270"/>
      <c r="M53" s="271" t="s">
        <v>172</v>
      </c>
      <c r="O53" s="260"/>
    </row>
    <row r="54" spans="1:80" x14ac:dyDescent="0.25">
      <c r="A54" s="261">
        <v>17</v>
      </c>
      <c r="B54" s="262" t="s">
        <v>175</v>
      </c>
      <c r="C54" s="263" t="s">
        <v>176</v>
      </c>
      <c r="D54" s="264" t="s">
        <v>177</v>
      </c>
      <c r="E54" s="265">
        <v>3.1110000000000002</v>
      </c>
      <c r="F54" s="265">
        <v>0</v>
      </c>
      <c r="G54" s="266">
        <f>E54*F54</f>
        <v>0</v>
      </c>
      <c r="H54" s="267">
        <v>1.0570200000000001</v>
      </c>
      <c r="I54" s="268">
        <f>E54*H54</f>
        <v>3.2883892200000004</v>
      </c>
      <c r="J54" s="267">
        <v>0</v>
      </c>
      <c r="K54" s="268">
        <f>E54*J54</f>
        <v>0</v>
      </c>
      <c r="O54" s="260">
        <v>2</v>
      </c>
      <c r="AA54" s="233">
        <v>1</v>
      </c>
      <c r="AB54" s="233">
        <v>1</v>
      </c>
      <c r="AC54" s="233">
        <v>1</v>
      </c>
      <c r="AZ54" s="233">
        <v>1</v>
      </c>
      <c r="BA54" s="233">
        <f>IF(AZ54=1,G54,0)</f>
        <v>0</v>
      </c>
      <c r="BB54" s="233">
        <f>IF(AZ54=2,G54,0)</f>
        <v>0</v>
      </c>
      <c r="BC54" s="233">
        <f>IF(AZ54=3,G54,0)</f>
        <v>0</v>
      </c>
      <c r="BD54" s="233">
        <f>IF(AZ54=4,G54,0)</f>
        <v>0</v>
      </c>
      <c r="BE54" s="233">
        <f>IF(AZ54=5,G54,0)</f>
        <v>0</v>
      </c>
      <c r="CA54" s="260">
        <v>1</v>
      </c>
      <c r="CB54" s="260">
        <v>1</v>
      </c>
    </row>
    <row r="55" spans="1:80" x14ac:dyDescent="0.25">
      <c r="A55" s="269"/>
      <c r="B55" s="272"/>
      <c r="C55" s="338" t="s">
        <v>178</v>
      </c>
      <c r="D55" s="339"/>
      <c r="E55" s="273">
        <v>3.1110000000000002</v>
      </c>
      <c r="F55" s="274"/>
      <c r="G55" s="275"/>
      <c r="H55" s="276"/>
      <c r="I55" s="270"/>
      <c r="J55" s="277"/>
      <c r="K55" s="270"/>
      <c r="M55" s="271" t="s">
        <v>178</v>
      </c>
      <c r="O55" s="260"/>
    </row>
    <row r="56" spans="1:80" x14ac:dyDescent="0.25">
      <c r="A56" s="269"/>
      <c r="B56" s="272"/>
      <c r="C56" s="338" t="s">
        <v>179</v>
      </c>
      <c r="D56" s="339"/>
      <c r="E56" s="273">
        <v>0</v>
      </c>
      <c r="F56" s="274"/>
      <c r="G56" s="275"/>
      <c r="H56" s="276"/>
      <c r="I56" s="270"/>
      <c r="J56" s="277"/>
      <c r="K56" s="270"/>
      <c r="M56" s="271" t="s">
        <v>179</v>
      </c>
      <c r="O56" s="260"/>
    </row>
    <row r="57" spans="1:80" x14ac:dyDescent="0.25">
      <c r="A57" s="269"/>
      <c r="B57" s="272"/>
      <c r="C57" s="338" t="s">
        <v>180</v>
      </c>
      <c r="D57" s="339"/>
      <c r="E57" s="273">
        <v>0</v>
      </c>
      <c r="F57" s="274"/>
      <c r="G57" s="275"/>
      <c r="H57" s="276"/>
      <c r="I57" s="270"/>
      <c r="J57" s="277"/>
      <c r="K57" s="270"/>
      <c r="M57" s="271" t="s">
        <v>180</v>
      </c>
      <c r="O57" s="260"/>
    </row>
    <row r="58" spans="1:80" ht="20" x14ac:dyDescent="0.25">
      <c r="A58" s="261">
        <v>18</v>
      </c>
      <c r="B58" s="262" t="s">
        <v>181</v>
      </c>
      <c r="C58" s="263" t="s">
        <v>182</v>
      </c>
      <c r="D58" s="264" t="s">
        <v>115</v>
      </c>
      <c r="E58" s="265">
        <v>173.7927</v>
      </c>
      <c r="F58" s="265">
        <v>0</v>
      </c>
      <c r="G58" s="266">
        <f>E58*F58</f>
        <v>0</v>
      </c>
      <c r="H58" s="267">
        <v>0.96299999999999997</v>
      </c>
      <c r="I58" s="268">
        <f>E58*H58</f>
        <v>167.36237009999999</v>
      </c>
      <c r="J58" s="267">
        <v>0</v>
      </c>
      <c r="K58" s="268">
        <f>E58*J58</f>
        <v>0</v>
      </c>
      <c r="O58" s="260">
        <v>2</v>
      </c>
      <c r="AA58" s="233">
        <v>1</v>
      </c>
      <c r="AB58" s="233">
        <v>1</v>
      </c>
      <c r="AC58" s="233">
        <v>1</v>
      </c>
      <c r="AZ58" s="233">
        <v>1</v>
      </c>
      <c r="BA58" s="233">
        <f>IF(AZ58=1,G58,0)</f>
        <v>0</v>
      </c>
      <c r="BB58" s="233">
        <f>IF(AZ58=2,G58,0)</f>
        <v>0</v>
      </c>
      <c r="BC58" s="233">
        <f>IF(AZ58=3,G58,0)</f>
        <v>0</v>
      </c>
      <c r="BD58" s="233">
        <f>IF(AZ58=4,G58,0)</f>
        <v>0</v>
      </c>
      <c r="BE58" s="233">
        <f>IF(AZ58=5,G58,0)</f>
        <v>0</v>
      </c>
      <c r="CA58" s="260">
        <v>1</v>
      </c>
      <c r="CB58" s="260">
        <v>1</v>
      </c>
    </row>
    <row r="59" spans="1:80" x14ac:dyDescent="0.25">
      <c r="A59" s="269"/>
      <c r="B59" s="272"/>
      <c r="C59" s="338" t="s">
        <v>183</v>
      </c>
      <c r="D59" s="339"/>
      <c r="E59" s="273">
        <v>42.475000000000001</v>
      </c>
      <c r="F59" s="274"/>
      <c r="G59" s="275"/>
      <c r="H59" s="276"/>
      <c r="I59" s="270"/>
      <c r="J59" s="277"/>
      <c r="K59" s="270"/>
      <c r="M59" s="271" t="s">
        <v>183</v>
      </c>
      <c r="O59" s="260"/>
    </row>
    <row r="60" spans="1:80" x14ac:dyDescent="0.25">
      <c r="A60" s="269"/>
      <c r="B60" s="272"/>
      <c r="C60" s="338" t="s">
        <v>184</v>
      </c>
      <c r="D60" s="339"/>
      <c r="E60" s="273">
        <v>71.295000000000002</v>
      </c>
      <c r="F60" s="274"/>
      <c r="G60" s="275"/>
      <c r="H60" s="276"/>
      <c r="I60" s="270"/>
      <c r="J60" s="277"/>
      <c r="K60" s="270"/>
      <c r="M60" s="271" t="s">
        <v>184</v>
      </c>
      <c r="O60" s="260"/>
    </row>
    <row r="61" spans="1:80" x14ac:dyDescent="0.25">
      <c r="A61" s="269"/>
      <c r="B61" s="272"/>
      <c r="C61" s="338" t="s">
        <v>185</v>
      </c>
      <c r="D61" s="339"/>
      <c r="E61" s="273">
        <v>13.108000000000001</v>
      </c>
      <c r="F61" s="274"/>
      <c r="G61" s="275"/>
      <c r="H61" s="276"/>
      <c r="I61" s="270"/>
      <c r="J61" s="277"/>
      <c r="K61" s="270"/>
      <c r="M61" s="271" t="s">
        <v>185</v>
      </c>
      <c r="O61" s="260"/>
    </row>
    <row r="62" spans="1:80" x14ac:dyDescent="0.25">
      <c r="A62" s="269"/>
      <c r="B62" s="272"/>
      <c r="C62" s="338" t="s">
        <v>186</v>
      </c>
      <c r="D62" s="339"/>
      <c r="E62" s="273">
        <v>43.347700000000003</v>
      </c>
      <c r="F62" s="274"/>
      <c r="G62" s="275"/>
      <c r="H62" s="276"/>
      <c r="I62" s="270"/>
      <c r="J62" s="277"/>
      <c r="K62" s="270"/>
      <c r="M62" s="271" t="s">
        <v>186</v>
      </c>
      <c r="O62" s="260"/>
    </row>
    <row r="63" spans="1:80" x14ac:dyDescent="0.25">
      <c r="A63" s="269"/>
      <c r="B63" s="272"/>
      <c r="C63" s="338" t="s">
        <v>187</v>
      </c>
      <c r="D63" s="339"/>
      <c r="E63" s="273">
        <v>3.5670000000000002</v>
      </c>
      <c r="F63" s="274"/>
      <c r="G63" s="275"/>
      <c r="H63" s="276"/>
      <c r="I63" s="270"/>
      <c r="J63" s="277"/>
      <c r="K63" s="270"/>
      <c r="M63" s="271" t="s">
        <v>187</v>
      </c>
      <c r="O63" s="260"/>
    </row>
    <row r="64" spans="1:80" ht="20" x14ac:dyDescent="0.25">
      <c r="A64" s="261">
        <v>19</v>
      </c>
      <c r="B64" s="262" t="s">
        <v>188</v>
      </c>
      <c r="C64" s="263" t="s">
        <v>189</v>
      </c>
      <c r="D64" s="264" t="s">
        <v>111</v>
      </c>
      <c r="E64" s="265">
        <v>46.461399999999998</v>
      </c>
      <c r="F64" s="265">
        <v>0</v>
      </c>
      <c r="G64" s="266">
        <f>E64*F64</f>
        <v>0</v>
      </c>
      <c r="H64" s="267">
        <v>2.5249999999999999</v>
      </c>
      <c r="I64" s="268">
        <f>E64*H64</f>
        <v>117.31503499999999</v>
      </c>
      <c r="J64" s="267">
        <v>0</v>
      </c>
      <c r="K64" s="268">
        <f>E64*J64</f>
        <v>0</v>
      </c>
      <c r="O64" s="260">
        <v>2</v>
      </c>
      <c r="AA64" s="233">
        <v>1</v>
      </c>
      <c r="AB64" s="233">
        <v>1</v>
      </c>
      <c r="AC64" s="233">
        <v>1</v>
      </c>
      <c r="AZ64" s="233">
        <v>1</v>
      </c>
      <c r="BA64" s="233">
        <f>IF(AZ64=1,G64,0)</f>
        <v>0</v>
      </c>
      <c r="BB64" s="233">
        <f>IF(AZ64=2,G64,0)</f>
        <v>0</v>
      </c>
      <c r="BC64" s="233">
        <f>IF(AZ64=3,G64,0)</f>
        <v>0</v>
      </c>
      <c r="BD64" s="233">
        <f>IF(AZ64=4,G64,0)</f>
        <v>0</v>
      </c>
      <c r="BE64" s="233">
        <f>IF(AZ64=5,G64,0)</f>
        <v>0</v>
      </c>
      <c r="CA64" s="260">
        <v>1</v>
      </c>
      <c r="CB64" s="260">
        <v>1</v>
      </c>
    </row>
    <row r="65" spans="1:80" x14ac:dyDescent="0.25">
      <c r="A65" s="269"/>
      <c r="B65" s="272"/>
      <c r="C65" s="338" t="s">
        <v>190</v>
      </c>
      <c r="D65" s="339"/>
      <c r="E65" s="273">
        <v>13.1088</v>
      </c>
      <c r="F65" s="274"/>
      <c r="G65" s="275"/>
      <c r="H65" s="276"/>
      <c r="I65" s="270"/>
      <c r="J65" s="277"/>
      <c r="K65" s="270"/>
      <c r="M65" s="271" t="s">
        <v>190</v>
      </c>
      <c r="O65" s="260"/>
    </row>
    <row r="66" spans="1:80" x14ac:dyDescent="0.25">
      <c r="A66" s="269"/>
      <c r="B66" s="272"/>
      <c r="C66" s="338" t="s">
        <v>191</v>
      </c>
      <c r="D66" s="339"/>
      <c r="E66" s="273">
        <v>15.5436</v>
      </c>
      <c r="F66" s="274"/>
      <c r="G66" s="275"/>
      <c r="H66" s="276"/>
      <c r="I66" s="270"/>
      <c r="J66" s="277"/>
      <c r="K66" s="270"/>
      <c r="M66" s="271" t="s">
        <v>191</v>
      </c>
      <c r="O66" s="260"/>
    </row>
    <row r="67" spans="1:80" x14ac:dyDescent="0.25">
      <c r="A67" s="269"/>
      <c r="B67" s="272"/>
      <c r="C67" s="338" t="s">
        <v>192</v>
      </c>
      <c r="D67" s="339"/>
      <c r="E67" s="273">
        <v>3.5028000000000001</v>
      </c>
      <c r="F67" s="274"/>
      <c r="G67" s="275"/>
      <c r="H67" s="276"/>
      <c r="I67" s="270"/>
      <c r="J67" s="277"/>
      <c r="K67" s="270"/>
      <c r="M67" s="271" t="s">
        <v>192</v>
      </c>
      <c r="O67" s="260"/>
    </row>
    <row r="68" spans="1:80" x14ac:dyDescent="0.25">
      <c r="A68" s="269"/>
      <c r="B68" s="272"/>
      <c r="C68" s="338" t="s">
        <v>193</v>
      </c>
      <c r="D68" s="339"/>
      <c r="E68" s="273">
        <v>2.1701000000000001</v>
      </c>
      <c r="F68" s="274"/>
      <c r="G68" s="275"/>
      <c r="H68" s="276"/>
      <c r="I68" s="270"/>
      <c r="J68" s="277"/>
      <c r="K68" s="270"/>
      <c r="M68" s="271" t="s">
        <v>193</v>
      </c>
      <c r="O68" s="260"/>
    </row>
    <row r="69" spans="1:80" x14ac:dyDescent="0.25">
      <c r="A69" s="269"/>
      <c r="B69" s="272"/>
      <c r="C69" s="338" t="s">
        <v>194</v>
      </c>
      <c r="D69" s="339"/>
      <c r="E69" s="273">
        <v>8.8919999999999995</v>
      </c>
      <c r="F69" s="274"/>
      <c r="G69" s="275"/>
      <c r="H69" s="276"/>
      <c r="I69" s="270"/>
      <c r="J69" s="277"/>
      <c r="K69" s="270"/>
      <c r="M69" s="271" t="s">
        <v>194</v>
      </c>
      <c r="O69" s="260"/>
    </row>
    <row r="70" spans="1:80" x14ac:dyDescent="0.25">
      <c r="A70" s="269"/>
      <c r="B70" s="272"/>
      <c r="C70" s="338" t="s">
        <v>195</v>
      </c>
      <c r="D70" s="339"/>
      <c r="E70" s="273">
        <v>2.1360000000000001</v>
      </c>
      <c r="F70" s="274"/>
      <c r="G70" s="275"/>
      <c r="H70" s="276"/>
      <c r="I70" s="270"/>
      <c r="J70" s="277"/>
      <c r="K70" s="270"/>
      <c r="M70" s="271" t="s">
        <v>195</v>
      </c>
      <c r="O70" s="260"/>
    </row>
    <row r="71" spans="1:80" x14ac:dyDescent="0.25">
      <c r="A71" s="269"/>
      <c r="B71" s="272"/>
      <c r="C71" s="338" t="s">
        <v>196</v>
      </c>
      <c r="D71" s="339"/>
      <c r="E71" s="273">
        <v>1.1081000000000001</v>
      </c>
      <c r="F71" s="274"/>
      <c r="G71" s="275"/>
      <c r="H71" s="276"/>
      <c r="I71" s="270"/>
      <c r="J71" s="277"/>
      <c r="K71" s="270"/>
      <c r="M71" s="271" t="s">
        <v>196</v>
      </c>
      <c r="O71" s="260"/>
    </row>
    <row r="72" spans="1:80" x14ac:dyDescent="0.25">
      <c r="A72" s="261">
        <v>20</v>
      </c>
      <c r="B72" s="262" t="s">
        <v>197</v>
      </c>
      <c r="C72" s="263" t="s">
        <v>198</v>
      </c>
      <c r="D72" s="264" t="s">
        <v>177</v>
      </c>
      <c r="E72" s="265">
        <v>1.8580000000000001</v>
      </c>
      <c r="F72" s="265">
        <v>0</v>
      </c>
      <c r="G72" s="266">
        <f>E72*F72</f>
        <v>0</v>
      </c>
      <c r="H72" s="267">
        <v>1.0211600000000001</v>
      </c>
      <c r="I72" s="268">
        <f>E72*H72</f>
        <v>1.8973152800000002</v>
      </c>
      <c r="J72" s="267">
        <v>0</v>
      </c>
      <c r="K72" s="268">
        <f>E72*J72</f>
        <v>0</v>
      </c>
      <c r="O72" s="260">
        <v>2</v>
      </c>
      <c r="AA72" s="233">
        <v>1</v>
      </c>
      <c r="AB72" s="233">
        <v>1</v>
      </c>
      <c r="AC72" s="233">
        <v>1</v>
      </c>
      <c r="AZ72" s="233">
        <v>1</v>
      </c>
      <c r="BA72" s="233">
        <f>IF(AZ72=1,G72,0)</f>
        <v>0</v>
      </c>
      <c r="BB72" s="233">
        <f>IF(AZ72=2,G72,0)</f>
        <v>0</v>
      </c>
      <c r="BC72" s="233">
        <f>IF(AZ72=3,G72,0)</f>
        <v>0</v>
      </c>
      <c r="BD72" s="233">
        <f>IF(AZ72=4,G72,0)</f>
        <v>0</v>
      </c>
      <c r="BE72" s="233">
        <f>IF(AZ72=5,G72,0)</f>
        <v>0</v>
      </c>
      <c r="CA72" s="260">
        <v>1</v>
      </c>
      <c r="CB72" s="260">
        <v>1</v>
      </c>
    </row>
    <row r="73" spans="1:80" x14ac:dyDescent="0.25">
      <c r="A73" s="269"/>
      <c r="B73" s="272"/>
      <c r="C73" s="338" t="s">
        <v>199</v>
      </c>
      <c r="D73" s="339"/>
      <c r="E73" s="273">
        <v>1.8580000000000001</v>
      </c>
      <c r="F73" s="274"/>
      <c r="G73" s="275"/>
      <c r="H73" s="276"/>
      <c r="I73" s="270"/>
      <c r="J73" s="277"/>
      <c r="K73" s="270"/>
      <c r="M73" s="271" t="s">
        <v>199</v>
      </c>
      <c r="O73" s="260"/>
    </row>
    <row r="74" spans="1:80" x14ac:dyDescent="0.25">
      <c r="A74" s="269"/>
      <c r="B74" s="272"/>
      <c r="C74" s="338" t="s">
        <v>200</v>
      </c>
      <c r="D74" s="339"/>
      <c r="E74" s="273">
        <v>0</v>
      </c>
      <c r="F74" s="274"/>
      <c r="G74" s="275"/>
      <c r="H74" s="276"/>
      <c r="I74" s="270"/>
      <c r="J74" s="277"/>
      <c r="K74" s="270"/>
      <c r="M74" s="271" t="s">
        <v>200</v>
      </c>
      <c r="O74" s="260"/>
    </row>
    <row r="75" spans="1:80" x14ac:dyDescent="0.25">
      <c r="A75" s="269"/>
      <c r="B75" s="272"/>
      <c r="C75" s="338" t="s">
        <v>201</v>
      </c>
      <c r="D75" s="339"/>
      <c r="E75" s="273">
        <v>0</v>
      </c>
      <c r="F75" s="274"/>
      <c r="G75" s="275"/>
      <c r="H75" s="276"/>
      <c r="I75" s="270"/>
      <c r="J75" s="277"/>
      <c r="K75" s="270"/>
      <c r="M75" s="271" t="s">
        <v>201</v>
      </c>
      <c r="O75" s="260"/>
    </row>
    <row r="76" spans="1:80" ht="13" x14ac:dyDescent="0.3">
      <c r="A76" s="278"/>
      <c r="B76" s="279" t="s">
        <v>101</v>
      </c>
      <c r="C76" s="280" t="s">
        <v>161</v>
      </c>
      <c r="D76" s="281"/>
      <c r="E76" s="282"/>
      <c r="F76" s="283"/>
      <c r="G76" s="284">
        <f>SUM(G43:G75)</f>
        <v>0</v>
      </c>
      <c r="H76" s="285"/>
      <c r="I76" s="286">
        <f>SUM(I43:I75)</f>
        <v>537.69617257000004</v>
      </c>
      <c r="J76" s="285"/>
      <c r="K76" s="286">
        <f>SUM(K43:K75)</f>
        <v>0</v>
      </c>
      <c r="O76" s="260">
        <v>4</v>
      </c>
      <c r="BA76" s="287">
        <f>SUM(BA43:BA75)</f>
        <v>0</v>
      </c>
      <c r="BB76" s="287">
        <f>SUM(BB43:BB75)</f>
        <v>0</v>
      </c>
      <c r="BC76" s="287">
        <f>SUM(BC43:BC75)</f>
        <v>0</v>
      </c>
      <c r="BD76" s="287">
        <f>SUM(BD43:BD75)</f>
        <v>0</v>
      </c>
      <c r="BE76" s="287">
        <f>SUM(BE43:BE75)</f>
        <v>0</v>
      </c>
    </row>
    <row r="77" spans="1:80" ht="13" x14ac:dyDescent="0.3">
      <c r="A77" s="250" t="s">
        <v>97</v>
      </c>
      <c r="B77" s="251" t="s">
        <v>202</v>
      </c>
      <c r="C77" s="252" t="s">
        <v>203</v>
      </c>
      <c r="D77" s="253"/>
      <c r="E77" s="254"/>
      <c r="F77" s="254"/>
      <c r="G77" s="255"/>
      <c r="H77" s="256"/>
      <c r="I77" s="257"/>
      <c r="J77" s="258"/>
      <c r="K77" s="259"/>
      <c r="O77" s="260">
        <v>1</v>
      </c>
    </row>
    <row r="78" spans="1:80" ht="20" x14ac:dyDescent="0.25">
      <c r="A78" s="261">
        <v>21</v>
      </c>
      <c r="B78" s="262" t="s">
        <v>205</v>
      </c>
      <c r="C78" s="263" t="s">
        <v>206</v>
      </c>
      <c r="D78" s="264" t="s">
        <v>115</v>
      </c>
      <c r="E78" s="265">
        <v>2.7</v>
      </c>
      <c r="F78" s="265">
        <v>0</v>
      </c>
      <c r="G78" s="266">
        <f>E78*F78</f>
        <v>0</v>
      </c>
      <c r="H78" s="267">
        <v>0.37564999999999998</v>
      </c>
      <c r="I78" s="268">
        <f>E78*H78</f>
        <v>1.0142550000000001</v>
      </c>
      <c r="J78" s="267">
        <v>0</v>
      </c>
      <c r="K78" s="268">
        <f>E78*J78</f>
        <v>0</v>
      </c>
      <c r="O78" s="260">
        <v>2</v>
      </c>
      <c r="AA78" s="233">
        <v>1</v>
      </c>
      <c r="AB78" s="233">
        <v>1</v>
      </c>
      <c r="AC78" s="233">
        <v>1</v>
      </c>
      <c r="AZ78" s="233">
        <v>1</v>
      </c>
      <c r="BA78" s="233">
        <f>IF(AZ78=1,G78,0)</f>
        <v>0</v>
      </c>
      <c r="BB78" s="233">
        <f>IF(AZ78=2,G78,0)</f>
        <v>0</v>
      </c>
      <c r="BC78" s="233">
        <f>IF(AZ78=3,G78,0)</f>
        <v>0</v>
      </c>
      <c r="BD78" s="233">
        <f>IF(AZ78=4,G78,0)</f>
        <v>0</v>
      </c>
      <c r="BE78" s="233">
        <f>IF(AZ78=5,G78,0)</f>
        <v>0</v>
      </c>
      <c r="CA78" s="260">
        <v>1</v>
      </c>
      <c r="CB78" s="260">
        <v>1</v>
      </c>
    </row>
    <row r="79" spans="1:80" x14ac:dyDescent="0.25">
      <c r="A79" s="269"/>
      <c r="B79" s="272"/>
      <c r="C79" s="338" t="s">
        <v>207</v>
      </c>
      <c r="D79" s="339"/>
      <c r="E79" s="273">
        <v>2.7</v>
      </c>
      <c r="F79" s="274"/>
      <c r="G79" s="275"/>
      <c r="H79" s="276"/>
      <c r="I79" s="270"/>
      <c r="J79" s="277"/>
      <c r="K79" s="270"/>
      <c r="M79" s="271" t="s">
        <v>207</v>
      </c>
      <c r="O79" s="260"/>
    </row>
    <row r="80" spans="1:80" ht="20" x14ac:dyDescent="0.25">
      <c r="A80" s="261">
        <v>22</v>
      </c>
      <c r="B80" s="262" t="s">
        <v>208</v>
      </c>
      <c r="C80" s="263" t="s">
        <v>209</v>
      </c>
      <c r="D80" s="264" t="s">
        <v>115</v>
      </c>
      <c r="E80" s="265">
        <v>467.61070000000001</v>
      </c>
      <c r="F80" s="265">
        <v>0</v>
      </c>
      <c r="G80" s="266">
        <f>E80*F80</f>
        <v>0</v>
      </c>
      <c r="H80" s="267">
        <v>0.17177999999999999</v>
      </c>
      <c r="I80" s="268">
        <f>E80*H80</f>
        <v>80.326166045999997</v>
      </c>
      <c r="J80" s="267">
        <v>0</v>
      </c>
      <c r="K80" s="268">
        <f>E80*J80</f>
        <v>0</v>
      </c>
      <c r="O80" s="260">
        <v>2</v>
      </c>
      <c r="AA80" s="233">
        <v>1</v>
      </c>
      <c r="AB80" s="233">
        <v>1</v>
      </c>
      <c r="AC80" s="233">
        <v>1</v>
      </c>
      <c r="AZ80" s="233">
        <v>1</v>
      </c>
      <c r="BA80" s="233">
        <f>IF(AZ80=1,G80,0)</f>
        <v>0</v>
      </c>
      <c r="BB80" s="233">
        <f>IF(AZ80=2,G80,0)</f>
        <v>0</v>
      </c>
      <c r="BC80" s="233">
        <f>IF(AZ80=3,G80,0)</f>
        <v>0</v>
      </c>
      <c r="BD80" s="233">
        <f>IF(AZ80=4,G80,0)</f>
        <v>0</v>
      </c>
      <c r="BE80" s="233">
        <f>IF(AZ80=5,G80,0)</f>
        <v>0</v>
      </c>
      <c r="CA80" s="260">
        <v>1</v>
      </c>
      <c r="CB80" s="260">
        <v>1</v>
      </c>
    </row>
    <row r="81" spans="1:80" x14ac:dyDescent="0.25">
      <c r="A81" s="269"/>
      <c r="B81" s="272"/>
      <c r="C81" s="338" t="s">
        <v>210</v>
      </c>
      <c r="D81" s="339"/>
      <c r="E81" s="273">
        <v>3.96</v>
      </c>
      <c r="F81" s="274"/>
      <c r="G81" s="275"/>
      <c r="H81" s="276"/>
      <c r="I81" s="270"/>
      <c r="J81" s="277"/>
      <c r="K81" s="270"/>
      <c r="M81" s="271" t="s">
        <v>210</v>
      </c>
      <c r="O81" s="260"/>
    </row>
    <row r="82" spans="1:80" x14ac:dyDescent="0.25">
      <c r="A82" s="269"/>
      <c r="B82" s="272"/>
      <c r="C82" s="338" t="s">
        <v>211</v>
      </c>
      <c r="D82" s="339"/>
      <c r="E82" s="273">
        <v>275.77499999999998</v>
      </c>
      <c r="F82" s="274"/>
      <c r="G82" s="275"/>
      <c r="H82" s="276"/>
      <c r="I82" s="270"/>
      <c r="J82" s="277"/>
      <c r="K82" s="270"/>
      <c r="M82" s="271" t="s">
        <v>211</v>
      </c>
      <c r="O82" s="260"/>
    </row>
    <row r="83" spans="1:80" x14ac:dyDescent="0.25">
      <c r="A83" s="269"/>
      <c r="B83" s="272"/>
      <c r="C83" s="338" t="s">
        <v>212</v>
      </c>
      <c r="D83" s="339"/>
      <c r="E83" s="273">
        <v>-21.428100000000001</v>
      </c>
      <c r="F83" s="274"/>
      <c r="G83" s="275"/>
      <c r="H83" s="276"/>
      <c r="I83" s="270"/>
      <c r="J83" s="277"/>
      <c r="K83" s="270"/>
      <c r="M83" s="271" t="s">
        <v>212</v>
      </c>
      <c r="O83" s="260"/>
    </row>
    <row r="84" spans="1:80" x14ac:dyDescent="0.25">
      <c r="A84" s="269"/>
      <c r="B84" s="272"/>
      <c r="C84" s="338" t="s">
        <v>213</v>
      </c>
      <c r="D84" s="339"/>
      <c r="E84" s="273">
        <v>258.375</v>
      </c>
      <c r="F84" s="274"/>
      <c r="G84" s="275"/>
      <c r="H84" s="276"/>
      <c r="I84" s="270"/>
      <c r="J84" s="277"/>
      <c r="K84" s="270"/>
      <c r="M84" s="271" t="s">
        <v>213</v>
      </c>
      <c r="O84" s="260"/>
    </row>
    <row r="85" spans="1:80" x14ac:dyDescent="0.25">
      <c r="A85" s="269"/>
      <c r="B85" s="272"/>
      <c r="C85" s="338" t="s">
        <v>214</v>
      </c>
      <c r="D85" s="339"/>
      <c r="E85" s="273">
        <v>-59.9788</v>
      </c>
      <c r="F85" s="274"/>
      <c r="G85" s="275"/>
      <c r="H85" s="276"/>
      <c r="I85" s="270"/>
      <c r="J85" s="277"/>
      <c r="K85" s="270"/>
      <c r="M85" s="271" t="s">
        <v>214</v>
      </c>
      <c r="O85" s="260"/>
    </row>
    <row r="86" spans="1:80" x14ac:dyDescent="0.25">
      <c r="A86" s="269"/>
      <c r="B86" s="272"/>
      <c r="C86" s="338" t="s">
        <v>215</v>
      </c>
      <c r="D86" s="339"/>
      <c r="E86" s="273">
        <v>-15.8325</v>
      </c>
      <c r="F86" s="274"/>
      <c r="G86" s="275"/>
      <c r="H86" s="276"/>
      <c r="I86" s="270"/>
      <c r="J86" s="277"/>
      <c r="K86" s="270"/>
      <c r="M86" s="271" t="s">
        <v>215</v>
      </c>
      <c r="O86" s="260"/>
    </row>
    <row r="87" spans="1:80" x14ac:dyDescent="0.25">
      <c r="A87" s="269"/>
      <c r="B87" s="272"/>
      <c r="C87" s="338" t="s">
        <v>216</v>
      </c>
      <c r="D87" s="339"/>
      <c r="E87" s="273">
        <v>22.26</v>
      </c>
      <c r="F87" s="274"/>
      <c r="G87" s="275"/>
      <c r="H87" s="276"/>
      <c r="I87" s="270"/>
      <c r="J87" s="277"/>
      <c r="K87" s="270"/>
      <c r="M87" s="271" t="s">
        <v>216</v>
      </c>
      <c r="O87" s="260"/>
    </row>
    <row r="88" spans="1:80" x14ac:dyDescent="0.25">
      <c r="A88" s="269"/>
      <c r="B88" s="272"/>
      <c r="C88" s="338" t="s">
        <v>217</v>
      </c>
      <c r="D88" s="339"/>
      <c r="E88" s="273">
        <v>4.4800000000000004</v>
      </c>
      <c r="F88" s="274"/>
      <c r="G88" s="275"/>
      <c r="H88" s="276"/>
      <c r="I88" s="270"/>
      <c r="J88" s="277"/>
      <c r="K88" s="270"/>
      <c r="M88" s="271" t="s">
        <v>217</v>
      </c>
      <c r="O88" s="260"/>
    </row>
    <row r="89" spans="1:80" ht="20" x14ac:dyDescent="0.25">
      <c r="A89" s="261">
        <v>23</v>
      </c>
      <c r="B89" s="262" t="s">
        <v>218</v>
      </c>
      <c r="C89" s="263" t="s">
        <v>219</v>
      </c>
      <c r="D89" s="264" t="s">
        <v>115</v>
      </c>
      <c r="E89" s="265">
        <v>0.6875</v>
      </c>
      <c r="F89" s="265">
        <v>0</v>
      </c>
      <c r="G89" s="266">
        <f>E89*F89</f>
        <v>0</v>
      </c>
      <c r="H89" s="267">
        <v>0.20621999999999999</v>
      </c>
      <c r="I89" s="268">
        <f>E89*H89</f>
        <v>0.14177624999999999</v>
      </c>
      <c r="J89" s="267">
        <v>0</v>
      </c>
      <c r="K89" s="268">
        <f>E89*J89</f>
        <v>0</v>
      </c>
      <c r="O89" s="260">
        <v>2</v>
      </c>
      <c r="AA89" s="233">
        <v>1</v>
      </c>
      <c r="AB89" s="233">
        <v>1</v>
      </c>
      <c r="AC89" s="233">
        <v>1</v>
      </c>
      <c r="AZ89" s="233">
        <v>1</v>
      </c>
      <c r="BA89" s="233">
        <f>IF(AZ89=1,G89,0)</f>
        <v>0</v>
      </c>
      <c r="BB89" s="233">
        <f>IF(AZ89=2,G89,0)</f>
        <v>0</v>
      </c>
      <c r="BC89" s="233">
        <f>IF(AZ89=3,G89,0)</f>
        <v>0</v>
      </c>
      <c r="BD89" s="233">
        <f>IF(AZ89=4,G89,0)</f>
        <v>0</v>
      </c>
      <c r="BE89" s="233">
        <f>IF(AZ89=5,G89,0)</f>
        <v>0</v>
      </c>
      <c r="CA89" s="260">
        <v>1</v>
      </c>
      <c r="CB89" s="260">
        <v>1</v>
      </c>
    </row>
    <row r="90" spans="1:80" x14ac:dyDescent="0.25">
      <c r="A90" s="269"/>
      <c r="B90" s="272"/>
      <c r="C90" s="338" t="s">
        <v>220</v>
      </c>
      <c r="D90" s="339"/>
      <c r="E90" s="273">
        <v>0.6875</v>
      </c>
      <c r="F90" s="274"/>
      <c r="G90" s="275"/>
      <c r="H90" s="276"/>
      <c r="I90" s="270"/>
      <c r="J90" s="277"/>
      <c r="K90" s="270"/>
      <c r="M90" s="271" t="s">
        <v>220</v>
      </c>
      <c r="O90" s="260"/>
    </row>
    <row r="91" spans="1:80" ht="20" x14ac:dyDescent="0.25">
      <c r="A91" s="261">
        <v>24</v>
      </c>
      <c r="B91" s="262" t="s">
        <v>221</v>
      </c>
      <c r="C91" s="263" t="s">
        <v>222</v>
      </c>
      <c r="D91" s="264" t="s">
        <v>223</v>
      </c>
      <c r="E91" s="265">
        <v>1</v>
      </c>
      <c r="F91" s="265">
        <v>0</v>
      </c>
      <c r="G91" s="266">
        <f>E91*F91</f>
        <v>0</v>
      </c>
      <c r="H91" s="267">
        <v>6.9349999999999995E-2</v>
      </c>
      <c r="I91" s="268">
        <f>E91*H91</f>
        <v>6.9349999999999995E-2</v>
      </c>
      <c r="J91" s="267">
        <v>0</v>
      </c>
      <c r="K91" s="268">
        <f>E91*J91</f>
        <v>0</v>
      </c>
      <c r="O91" s="260">
        <v>2</v>
      </c>
      <c r="AA91" s="233">
        <v>1</v>
      </c>
      <c r="AB91" s="233">
        <v>1</v>
      </c>
      <c r="AC91" s="233">
        <v>1</v>
      </c>
      <c r="AZ91" s="233">
        <v>1</v>
      </c>
      <c r="BA91" s="233">
        <f>IF(AZ91=1,G91,0)</f>
        <v>0</v>
      </c>
      <c r="BB91" s="233">
        <f>IF(AZ91=2,G91,0)</f>
        <v>0</v>
      </c>
      <c r="BC91" s="233">
        <f>IF(AZ91=3,G91,0)</f>
        <v>0</v>
      </c>
      <c r="BD91" s="233">
        <f>IF(AZ91=4,G91,0)</f>
        <v>0</v>
      </c>
      <c r="BE91" s="233">
        <f>IF(AZ91=5,G91,0)</f>
        <v>0</v>
      </c>
      <c r="CA91" s="260">
        <v>1</v>
      </c>
      <c r="CB91" s="260">
        <v>1</v>
      </c>
    </row>
    <row r="92" spans="1:80" x14ac:dyDescent="0.25">
      <c r="A92" s="269"/>
      <c r="B92" s="272"/>
      <c r="C92" s="338" t="s">
        <v>98</v>
      </c>
      <c r="D92" s="339"/>
      <c r="E92" s="273">
        <v>1</v>
      </c>
      <c r="F92" s="274"/>
      <c r="G92" s="275"/>
      <c r="H92" s="276"/>
      <c r="I92" s="270"/>
      <c r="J92" s="277"/>
      <c r="K92" s="270"/>
      <c r="M92" s="271">
        <v>1</v>
      </c>
      <c r="O92" s="260"/>
    </row>
    <row r="93" spans="1:80" ht="20" x14ac:dyDescent="0.25">
      <c r="A93" s="261">
        <v>25</v>
      </c>
      <c r="B93" s="262" t="s">
        <v>224</v>
      </c>
      <c r="C93" s="263" t="s">
        <v>225</v>
      </c>
      <c r="D93" s="264" t="s">
        <v>223</v>
      </c>
      <c r="E93" s="265">
        <v>3</v>
      </c>
      <c r="F93" s="265">
        <v>0</v>
      </c>
      <c r="G93" s="266">
        <f>E93*F93</f>
        <v>0</v>
      </c>
      <c r="H93" s="267">
        <v>7.9450000000000007E-2</v>
      </c>
      <c r="I93" s="268">
        <f>E93*H93</f>
        <v>0.23835000000000001</v>
      </c>
      <c r="J93" s="267">
        <v>0</v>
      </c>
      <c r="K93" s="268">
        <f>E93*J93</f>
        <v>0</v>
      </c>
      <c r="O93" s="260">
        <v>2</v>
      </c>
      <c r="AA93" s="233">
        <v>1</v>
      </c>
      <c r="AB93" s="233">
        <v>1</v>
      </c>
      <c r="AC93" s="233">
        <v>1</v>
      </c>
      <c r="AZ93" s="233">
        <v>1</v>
      </c>
      <c r="BA93" s="233">
        <f>IF(AZ93=1,G93,0)</f>
        <v>0</v>
      </c>
      <c r="BB93" s="233">
        <f>IF(AZ93=2,G93,0)</f>
        <v>0</v>
      </c>
      <c r="BC93" s="233">
        <f>IF(AZ93=3,G93,0)</f>
        <v>0</v>
      </c>
      <c r="BD93" s="233">
        <f>IF(AZ93=4,G93,0)</f>
        <v>0</v>
      </c>
      <c r="BE93" s="233">
        <f>IF(AZ93=5,G93,0)</f>
        <v>0</v>
      </c>
      <c r="CA93" s="260">
        <v>1</v>
      </c>
      <c r="CB93" s="260">
        <v>1</v>
      </c>
    </row>
    <row r="94" spans="1:80" x14ac:dyDescent="0.25">
      <c r="A94" s="269"/>
      <c r="B94" s="272"/>
      <c r="C94" s="338" t="s">
        <v>202</v>
      </c>
      <c r="D94" s="339"/>
      <c r="E94" s="273">
        <v>3</v>
      </c>
      <c r="F94" s="274"/>
      <c r="G94" s="275"/>
      <c r="H94" s="276"/>
      <c r="I94" s="270"/>
      <c r="J94" s="277"/>
      <c r="K94" s="270"/>
      <c r="M94" s="271">
        <v>3</v>
      </c>
      <c r="O94" s="260"/>
    </row>
    <row r="95" spans="1:80" ht="20" x14ac:dyDescent="0.25">
      <c r="A95" s="261">
        <v>26</v>
      </c>
      <c r="B95" s="262" t="s">
        <v>226</v>
      </c>
      <c r="C95" s="263" t="s">
        <v>227</v>
      </c>
      <c r="D95" s="264" t="s">
        <v>223</v>
      </c>
      <c r="E95" s="265">
        <v>10</v>
      </c>
      <c r="F95" s="265">
        <v>0</v>
      </c>
      <c r="G95" s="266">
        <f>E95*F95</f>
        <v>0</v>
      </c>
      <c r="H95" s="267">
        <v>9.2579999999999996E-2</v>
      </c>
      <c r="I95" s="268">
        <f>E95*H95</f>
        <v>0.92579999999999996</v>
      </c>
      <c r="J95" s="267">
        <v>0</v>
      </c>
      <c r="K95" s="268">
        <f>E95*J95</f>
        <v>0</v>
      </c>
      <c r="O95" s="260">
        <v>2</v>
      </c>
      <c r="AA95" s="233">
        <v>1</v>
      </c>
      <c r="AB95" s="233">
        <v>1</v>
      </c>
      <c r="AC95" s="233">
        <v>1</v>
      </c>
      <c r="AZ95" s="233">
        <v>1</v>
      </c>
      <c r="BA95" s="233">
        <f>IF(AZ95=1,G95,0)</f>
        <v>0</v>
      </c>
      <c r="BB95" s="233">
        <f>IF(AZ95=2,G95,0)</f>
        <v>0</v>
      </c>
      <c r="BC95" s="233">
        <f>IF(AZ95=3,G95,0)</f>
        <v>0</v>
      </c>
      <c r="BD95" s="233">
        <f>IF(AZ95=4,G95,0)</f>
        <v>0</v>
      </c>
      <c r="BE95" s="233">
        <f>IF(AZ95=5,G95,0)</f>
        <v>0</v>
      </c>
      <c r="CA95" s="260">
        <v>1</v>
      </c>
      <c r="CB95" s="260">
        <v>1</v>
      </c>
    </row>
    <row r="96" spans="1:80" x14ac:dyDescent="0.25">
      <c r="A96" s="269"/>
      <c r="B96" s="272"/>
      <c r="C96" s="338" t="s">
        <v>228</v>
      </c>
      <c r="D96" s="339"/>
      <c r="E96" s="273">
        <v>10</v>
      </c>
      <c r="F96" s="274"/>
      <c r="G96" s="275"/>
      <c r="H96" s="276"/>
      <c r="I96" s="270"/>
      <c r="J96" s="277"/>
      <c r="K96" s="270"/>
      <c r="M96" s="271">
        <v>10</v>
      </c>
      <c r="O96" s="260"/>
    </row>
    <row r="97" spans="1:80" ht="20" x14ac:dyDescent="0.25">
      <c r="A97" s="261">
        <v>27</v>
      </c>
      <c r="B97" s="262" t="s">
        <v>229</v>
      </c>
      <c r="C97" s="263" t="s">
        <v>230</v>
      </c>
      <c r="D97" s="264" t="s">
        <v>223</v>
      </c>
      <c r="E97" s="265">
        <v>18</v>
      </c>
      <c r="F97" s="265">
        <v>0</v>
      </c>
      <c r="G97" s="266">
        <f>E97*F97</f>
        <v>0</v>
      </c>
      <c r="H97" s="267">
        <v>0.11884</v>
      </c>
      <c r="I97" s="268">
        <f>E97*H97</f>
        <v>2.1391200000000001</v>
      </c>
      <c r="J97" s="267">
        <v>0</v>
      </c>
      <c r="K97" s="268">
        <f>E97*J97</f>
        <v>0</v>
      </c>
      <c r="O97" s="260">
        <v>2</v>
      </c>
      <c r="AA97" s="233">
        <v>1</v>
      </c>
      <c r="AB97" s="233">
        <v>1</v>
      </c>
      <c r="AC97" s="233">
        <v>1</v>
      </c>
      <c r="AZ97" s="233">
        <v>1</v>
      </c>
      <c r="BA97" s="233">
        <f>IF(AZ97=1,G97,0)</f>
        <v>0</v>
      </c>
      <c r="BB97" s="233">
        <f>IF(AZ97=2,G97,0)</f>
        <v>0</v>
      </c>
      <c r="BC97" s="233">
        <f>IF(AZ97=3,G97,0)</f>
        <v>0</v>
      </c>
      <c r="BD97" s="233">
        <f>IF(AZ97=4,G97,0)</f>
        <v>0</v>
      </c>
      <c r="BE97" s="233">
        <f>IF(AZ97=5,G97,0)</f>
        <v>0</v>
      </c>
      <c r="CA97" s="260">
        <v>1</v>
      </c>
      <c r="CB97" s="260">
        <v>1</v>
      </c>
    </row>
    <row r="98" spans="1:80" x14ac:dyDescent="0.25">
      <c r="A98" s="269"/>
      <c r="B98" s="272"/>
      <c r="C98" s="338" t="s">
        <v>153</v>
      </c>
      <c r="D98" s="339"/>
      <c r="E98" s="273">
        <v>18</v>
      </c>
      <c r="F98" s="274"/>
      <c r="G98" s="275"/>
      <c r="H98" s="276"/>
      <c r="I98" s="270"/>
      <c r="J98" s="277"/>
      <c r="K98" s="270"/>
      <c r="M98" s="271">
        <v>18</v>
      </c>
      <c r="O98" s="260"/>
    </row>
    <row r="99" spans="1:80" ht="20" x14ac:dyDescent="0.25">
      <c r="A99" s="261">
        <v>28</v>
      </c>
      <c r="B99" s="262" t="s">
        <v>231</v>
      </c>
      <c r="C99" s="263" t="s">
        <v>232</v>
      </c>
      <c r="D99" s="264" t="s">
        <v>223</v>
      </c>
      <c r="E99" s="265">
        <v>13</v>
      </c>
      <c r="F99" s="265">
        <v>0</v>
      </c>
      <c r="G99" s="266">
        <f>E99*F99</f>
        <v>0</v>
      </c>
      <c r="H99" s="267">
        <v>2.7519999999999999E-2</v>
      </c>
      <c r="I99" s="268">
        <f>E99*H99</f>
        <v>0.35775999999999997</v>
      </c>
      <c r="J99" s="267">
        <v>0</v>
      </c>
      <c r="K99" s="268">
        <f>E99*J99</f>
        <v>0</v>
      </c>
      <c r="O99" s="260">
        <v>2</v>
      </c>
      <c r="AA99" s="233">
        <v>1</v>
      </c>
      <c r="AB99" s="233">
        <v>1</v>
      </c>
      <c r="AC99" s="233">
        <v>1</v>
      </c>
      <c r="AZ99" s="233">
        <v>1</v>
      </c>
      <c r="BA99" s="233">
        <f>IF(AZ99=1,G99,0)</f>
        <v>0</v>
      </c>
      <c r="BB99" s="233">
        <f>IF(AZ99=2,G99,0)</f>
        <v>0</v>
      </c>
      <c r="BC99" s="233">
        <f>IF(AZ99=3,G99,0)</f>
        <v>0</v>
      </c>
      <c r="BD99" s="233">
        <f>IF(AZ99=4,G99,0)</f>
        <v>0</v>
      </c>
      <c r="BE99" s="233">
        <f>IF(AZ99=5,G99,0)</f>
        <v>0</v>
      </c>
      <c r="CA99" s="260">
        <v>1</v>
      </c>
      <c r="CB99" s="260">
        <v>1</v>
      </c>
    </row>
    <row r="100" spans="1:80" x14ac:dyDescent="0.25">
      <c r="A100" s="269"/>
      <c r="B100" s="272"/>
      <c r="C100" s="338" t="s">
        <v>233</v>
      </c>
      <c r="D100" s="339"/>
      <c r="E100" s="273">
        <v>13</v>
      </c>
      <c r="F100" s="274"/>
      <c r="G100" s="275"/>
      <c r="H100" s="276"/>
      <c r="I100" s="270"/>
      <c r="J100" s="277"/>
      <c r="K100" s="270"/>
      <c r="M100" s="271">
        <v>13</v>
      </c>
      <c r="O100" s="260"/>
    </row>
    <row r="101" spans="1:80" ht="20" x14ac:dyDescent="0.25">
      <c r="A101" s="261">
        <v>29</v>
      </c>
      <c r="B101" s="262" t="s">
        <v>234</v>
      </c>
      <c r="C101" s="263" t="s">
        <v>235</v>
      </c>
      <c r="D101" s="264" t="s">
        <v>223</v>
      </c>
      <c r="E101" s="265">
        <v>2</v>
      </c>
      <c r="F101" s="265">
        <v>0</v>
      </c>
      <c r="G101" s="266">
        <f>E101*F101</f>
        <v>0</v>
      </c>
      <c r="H101" s="267">
        <v>3.9789999999999999E-2</v>
      </c>
      <c r="I101" s="268">
        <f>E101*H101</f>
        <v>7.9579999999999998E-2</v>
      </c>
      <c r="J101" s="267">
        <v>0</v>
      </c>
      <c r="K101" s="268">
        <f>E101*J101</f>
        <v>0</v>
      </c>
      <c r="O101" s="260">
        <v>2</v>
      </c>
      <c r="AA101" s="233">
        <v>1</v>
      </c>
      <c r="AB101" s="233">
        <v>1</v>
      </c>
      <c r="AC101" s="233">
        <v>1</v>
      </c>
      <c r="AZ101" s="233">
        <v>1</v>
      </c>
      <c r="BA101" s="233">
        <f>IF(AZ101=1,G101,0)</f>
        <v>0</v>
      </c>
      <c r="BB101" s="233">
        <f>IF(AZ101=2,G101,0)</f>
        <v>0</v>
      </c>
      <c r="BC101" s="233">
        <f>IF(AZ101=3,G101,0)</f>
        <v>0</v>
      </c>
      <c r="BD101" s="233">
        <f>IF(AZ101=4,G101,0)</f>
        <v>0</v>
      </c>
      <c r="BE101" s="233">
        <f>IF(AZ101=5,G101,0)</f>
        <v>0</v>
      </c>
      <c r="CA101" s="260">
        <v>1</v>
      </c>
      <c r="CB101" s="260">
        <v>1</v>
      </c>
    </row>
    <row r="102" spans="1:80" x14ac:dyDescent="0.25">
      <c r="A102" s="269"/>
      <c r="B102" s="272"/>
      <c r="C102" s="338" t="s">
        <v>159</v>
      </c>
      <c r="D102" s="339"/>
      <c r="E102" s="273">
        <v>2</v>
      </c>
      <c r="F102" s="274"/>
      <c r="G102" s="275"/>
      <c r="H102" s="276"/>
      <c r="I102" s="270"/>
      <c r="J102" s="277"/>
      <c r="K102" s="270"/>
      <c r="M102" s="271">
        <v>2</v>
      </c>
      <c r="O102" s="260"/>
    </row>
    <row r="103" spans="1:80" x14ac:dyDescent="0.25">
      <c r="A103" s="261">
        <v>30</v>
      </c>
      <c r="B103" s="262" t="s">
        <v>236</v>
      </c>
      <c r="C103" s="263" t="s">
        <v>237</v>
      </c>
      <c r="D103" s="264" t="s">
        <v>223</v>
      </c>
      <c r="E103" s="265">
        <v>4</v>
      </c>
      <c r="F103" s="265">
        <v>0</v>
      </c>
      <c r="G103" s="266">
        <f>E103*F103</f>
        <v>0</v>
      </c>
      <c r="H103" s="267">
        <v>1.9E-2</v>
      </c>
      <c r="I103" s="268">
        <f>E103*H103</f>
        <v>7.5999999999999998E-2</v>
      </c>
      <c r="J103" s="267">
        <v>0</v>
      </c>
      <c r="K103" s="268">
        <f>E103*J103</f>
        <v>0</v>
      </c>
      <c r="O103" s="260">
        <v>2</v>
      </c>
      <c r="AA103" s="233">
        <v>1</v>
      </c>
      <c r="AB103" s="233">
        <v>1</v>
      </c>
      <c r="AC103" s="233">
        <v>1</v>
      </c>
      <c r="AZ103" s="233">
        <v>1</v>
      </c>
      <c r="BA103" s="233">
        <f>IF(AZ103=1,G103,0)</f>
        <v>0</v>
      </c>
      <c r="BB103" s="233">
        <f>IF(AZ103=2,G103,0)</f>
        <v>0</v>
      </c>
      <c r="BC103" s="233">
        <f>IF(AZ103=3,G103,0)</f>
        <v>0</v>
      </c>
      <c r="BD103" s="233">
        <f>IF(AZ103=4,G103,0)</f>
        <v>0</v>
      </c>
      <c r="BE103" s="233">
        <f>IF(AZ103=5,G103,0)</f>
        <v>0</v>
      </c>
      <c r="CA103" s="260">
        <v>1</v>
      </c>
      <c r="CB103" s="260">
        <v>1</v>
      </c>
    </row>
    <row r="104" spans="1:80" x14ac:dyDescent="0.25">
      <c r="A104" s="269"/>
      <c r="B104" s="272"/>
      <c r="C104" s="338" t="s">
        <v>238</v>
      </c>
      <c r="D104" s="339"/>
      <c r="E104" s="273">
        <v>4</v>
      </c>
      <c r="F104" s="274"/>
      <c r="G104" s="275"/>
      <c r="H104" s="276"/>
      <c r="I104" s="270"/>
      <c r="J104" s="277"/>
      <c r="K104" s="270"/>
      <c r="M104" s="271">
        <v>4</v>
      </c>
      <c r="O104" s="260"/>
    </row>
    <row r="105" spans="1:80" x14ac:dyDescent="0.25">
      <c r="A105" s="261">
        <v>31</v>
      </c>
      <c r="B105" s="262" t="s">
        <v>239</v>
      </c>
      <c r="C105" s="263" t="s">
        <v>240</v>
      </c>
      <c r="D105" s="264" t="s">
        <v>223</v>
      </c>
      <c r="E105" s="265">
        <v>18</v>
      </c>
      <c r="F105" s="265">
        <v>0</v>
      </c>
      <c r="G105" s="266">
        <f>E105*F105</f>
        <v>0</v>
      </c>
      <c r="H105" s="267">
        <v>2.104E-2</v>
      </c>
      <c r="I105" s="268">
        <f>E105*H105</f>
        <v>0.37872</v>
      </c>
      <c r="J105" s="267">
        <v>0</v>
      </c>
      <c r="K105" s="268">
        <f>E105*J105</f>
        <v>0</v>
      </c>
      <c r="O105" s="260">
        <v>2</v>
      </c>
      <c r="AA105" s="233">
        <v>1</v>
      </c>
      <c r="AB105" s="233">
        <v>1</v>
      </c>
      <c r="AC105" s="233">
        <v>1</v>
      </c>
      <c r="AZ105" s="233">
        <v>1</v>
      </c>
      <c r="BA105" s="233">
        <f>IF(AZ105=1,G105,0)</f>
        <v>0</v>
      </c>
      <c r="BB105" s="233">
        <f>IF(AZ105=2,G105,0)</f>
        <v>0</v>
      </c>
      <c r="BC105" s="233">
        <f>IF(AZ105=3,G105,0)</f>
        <v>0</v>
      </c>
      <c r="BD105" s="233">
        <f>IF(AZ105=4,G105,0)</f>
        <v>0</v>
      </c>
      <c r="BE105" s="233">
        <f>IF(AZ105=5,G105,0)</f>
        <v>0</v>
      </c>
      <c r="CA105" s="260">
        <v>1</v>
      </c>
      <c r="CB105" s="260">
        <v>1</v>
      </c>
    </row>
    <row r="106" spans="1:80" x14ac:dyDescent="0.25">
      <c r="A106" s="269"/>
      <c r="B106" s="272"/>
      <c r="C106" s="338" t="s">
        <v>153</v>
      </c>
      <c r="D106" s="339"/>
      <c r="E106" s="273">
        <v>18</v>
      </c>
      <c r="F106" s="274"/>
      <c r="G106" s="275"/>
      <c r="H106" s="276"/>
      <c r="I106" s="270"/>
      <c r="J106" s="277"/>
      <c r="K106" s="270"/>
      <c r="M106" s="271">
        <v>18</v>
      </c>
      <c r="O106" s="260"/>
    </row>
    <row r="107" spans="1:80" x14ac:dyDescent="0.25">
      <c r="A107" s="261">
        <v>32</v>
      </c>
      <c r="B107" s="262" t="s">
        <v>241</v>
      </c>
      <c r="C107" s="263" t="s">
        <v>242</v>
      </c>
      <c r="D107" s="264" t="s">
        <v>111</v>
      </c>
      <c r="E107" s="265">
        <v>0.66869999999999996</v>
      </c>
      <c r="F107" s="265">
        <v>0</v>
      </c>
      <c r="G107" s="266">
        <f>E107*F107</f>
        <v>0</v>
      </c>
      <c r="H107" s="267">
        <v>2.52501</v>
      </c>
      <c r="I107" s="268">
        <f>E107*H107</f>
        <v>1.688474187</v>
      </c>
      <c r="J107" s="267">
        <v>0</v>
      </c>
      <c r="K107" s="268">
        <f>E107*J107</f>
        <v>0</v>
      </c>
      <c r="O107" s="260">
        <v>2</v>
      </c>
      <c r="AA107" s="233">
        <v>1</v>
      </c>
      <c r="AB107" s="233">
        <v>1</v>
      </c>
      <c r="AC107" s="233">
        <v>1</v>
      </c>
      <c r="AZ107" s="233">
        <v>1</v>
      </c>
      <c r="BA107" s="233">
        <f>IF(AZ107=1,G107,0)</f>
        <v>0</v>
      </c>
      <c r="BB107" s="233">
        <f>IF(AZ107=2,G107,0)</f>
        <v>0</v>
      </c>
      <c r="BC107" s="233">
        <f>IF(AZ107=3,G107,0)</f>
        <v>0</v>
      </c>
      <c r="BD107" s="233">
        <f>IF(AZ107=4,G107,0)</f>
        <v>0</v>
      </c>
      <c r="BE107" s="233">
        <f>IF(AZ107=5,G107,0)</f>
        <v>0</v>
      </c>
      <c r="CA107" s="260">
        <v>1</v>
      </c>
      <c r="CB107" s="260">
        <v>1</v>
      </c>
    </row>
    <row r="108" spans="1:80" x14ac:dyDescent="0.25">
      <c r="A108" s="269"/>
      <c r="B108" s="272"/>
      <c r="C108" s="338" t="s">
        <v>243</v>
      </c>
      <c r="D108" s="339"/>
      <c r="E108" s="273">
        <v>0.53129999999999999</v>
      </c>
      <c r="F108" s="274"/>
      <c r="G108" s="275"/>
      <c r="H108" s="276"/>
      <c r="I108" s="270"/>
      <c r="J108" s="277"/>
      <c r="K108" s="270"/>
      <c r="M108" s="271" t="s">
        <v>243</v>
      </c>
      <c r="O108" s="260"/>
    </row>
    <row r="109" spans="1:80" x14ac:dyDescent="0.25">
      <c r="A109" s="269"/>
      <c r="B109" s="272"/>
      <c r="C109" s="338" t="s">
        <v>244</v>
      </c>
      <c r="D109" s="339"/>
      <c r="E109" s="273">
        <v>0.13750000000000001</v>
      </c>
      <c r="F109" s="274"/>
      <c r="G109" s="275"/>
      <c r="H109" s="276"/>
      <c r="I109" s="270"/>
      <c r="J109" s="277"/>
      <c r="K109" s="270"/>
      <c r="M109" s="271" t="s">
        <v>244</v>
      </c>
      <c r="O109" s="260"/>
    </row>
    <row r="110" spans="1:80" x14ac:dyDescent="0.25">
      <c r="A110" s="261">
        <v>33</v>
      </c>
      <c r="B110" s="262" t="s">
        <v>245</v>
      </c>
      <c r="C110" s="263" t="s">
        <v>246</v>
      </c>
      <c r="D110" s="264" t="s">
        <v>115</v>
      </c>
      <c r="E110" s="265">
        <v>8.0250000000000004</v>
      </c>
      <c r="F110" s="265">
        <v>0</v>
      </c>
      <c r="G110" s="266">
        <f>E110*F110</f>
        <v>0</v>
      </c>
      <c r="H110" s="267">
        <v>8.8400000000000006E-3</v>
      </c>
      <c r="I110" s="268">
        <f>E110*H110</f>
        <v>7.0941000000000004E-2</v>
      </c>
      <c r="J110" s="267">
        <v>0</v>
      </c>
      <c r="K110" s="268">
        <f>E110*J110</f>
        <v>0</v>
      </c>
      <c r="O110" s="260">
        <v>2</v>
      </c>
      <c r="AA110" s="233">
        <v>1</v>
      </c>
      <c r="AB110" s="233">
        <v>1</v>
      </c>
      <c r="AC110" s="233">
        <v>1</v>
      </c>
      <c r="AZ110" s="233">
        <v>1</v>
      </c>
      <c r="BA110" s="233">
        <f>IF(AZ110=1,G110,0)</f>
        <v>0</v>
      </c>
      <c r="BB110" s="233">
        <f>IF(AZ110=2,G110,0)</f>
        <v>0</v>
      </c>
      <c r="BC110" s="233">
        <f>IF(AZ110=3,G110,0)</f>
        <v>0</v>
      </c>
      <c r="BD110" s="233">
        <f>IF(AZ110=4,G110,0)</f>
        <v>0</v>
      </c>
      <c r="BE110" s="233">
        <f>IF(AZ110=5,G110,0)</f>
        <v>0</v>
      </c>
      <c r="CA110" s="260">
        <v>1</v>
      </c>
      <c r="CB110" s="260">
        <v>1</v>
      </c>
    </row>
    <row r="111" spans="1:80" x14ac:dyDescent="0.25">
      <c r="A111" s="269"/>
      <c r="B111" s="272"/>
      <c r="C111" s="338" t="s">
        <v>247</v>
      </c>
      <c r="D111" s="339"/>
      <c r="E111" s="273">
        <v>8.0250000000000004</v>
      </c>
      <c r="F111" s="274"/>
      <c r="G111" s="275"/>
      <c r="H111" s="276"/>
      <c r="I111" s="270"/>
      <c r="J111" s="277"/>
      <c r="K111" s="270"/>
      <c r="M111" s="271" t="s">
        <v>247</v>
      </c>
      <c r="O111" s="260"/>
    </row>
    <row r="112" spans="1:80" x14ac:dyDescent="0.25">
      <c r="A112" s="261">
        <v>34</v>
      </c>
      <c r="B112" s="262" t="s">
        <v>248</v>
      </c>
      <c r="C112" s="263" t="s">
        <v>249</v>
      </c>
      <c r="D112" s="264" t="s">
        <v>115</v>
      </c>
      <c r="E112" s="265">
        <v>8.0250000000000004</v>
      </c>
      <c r="F112" s="265">
        <v>0</v>
      </c>
      <c r="G112" s="266">
        <f>E112*F112</f>
        <v>0</v>
      </c>
      <c r="H112" s="267">
        <v>0</v>
      </c>
      <c r="I112" s="268">
        <f>E112*H112</f>
        <v>0</v>
      </c>
      <c r="J112" s="267">
        <v>0</v>
      </c>
      <c r="K112" s="268">
        <f>E112*J112</f>
        <v>0</v>
      </c>
      <c r="O112" s="260">
        <v>2</v>
      </c>
      <c r="AA112" s="233">
        <v>1</v>
      </c>
      <c r="AB112" s="233">
        <v>1</v>
      </c>
      <c r="AC112" s="233">
        <v>1</v>
      </c>
      <c r="AZ112" s="233">
        <v>1</v>
      </c>
      <c r="BA112" s="233">
        <f>IF(AZ112=1,G112,0)</f>
        <v>0</v>
      </c>
      <c r="BB112" s="233">
        <f>IF(AZ112=2,G112,0)</f>
        <v>0</v>
      </c>
      <c r="BC112" s="233">
        <f>IF(AZ112=3,G112,0)</f>
        <v>0</v>
      </c>
      <c r="BD112" s="233">
        <f>IF(AZ112=4,G112,0)</f>
        <v>0</v>
      </c>
      <c r="BE112" s="233">
        <f>IF(AZ112=5,G112,0)</f>
        <v>0</v>
      </c>
      <c r="CA112" s="260">
        <v>1</v>
      </c>
      <c r="CB112" s="260">
        <v>1</v>
      </c>
    </row>
    <row r="113" spans="1:80" x14ac:dyDescent="0.25">
      <c r="A113" s="269"/>
      <c r="B113" s="272"/>
      <c r="C113" s="338" t="s">
        <v>247</v>
      </c>
      <c r="D113" s="339"/>
      <c r="E113" s="273">
        <v>8.0250000000000004</v>
      </c>
      <c r="F113" s="274"/>
      <c r="G113" s="275"/>
      <c r="H113" s="276"/>
      <c r="I113" s="270"/>
      <c r="J113" s="277"/>
      <c r="K113" s="270"/>
      <c r="M113" s="271" t="s">
        <v>247</v>
      </c>
      <c r="O113" s="260"/>
    </row>
    <row r="114" spans="1:80" x14ac:dyDescent="0.25">
      <c r="A114" s="261">
        <v>35</v>
      </c>
      <c r="B114" s="262" t="s">
        <v>250</v>
      </c>
      <c r="C114" s="263" t="s">
        <v>251</v>
      </c>
      <c r="D114" s="264" t="s">
        <v>177</v>
      </c>
      <c r="E114" s="265">
        <v>4.2000000000000003E-2</v>
      </c>
      <c r="F114" s="265">
        <v>0</v>
      </c>
      <c r="G114" s="266">
        <f>E114*F114</f>
        <v>0</v>
      </c>
      <c r="H114" s="267">
        <v>1.9539999999999998E-2</v>
      </c>
      <c r="I114" s="268">
        <f>E114*H114</f>
        <v>8.2067999999999996E-4</v>
      </c>
      <c r="J114" s="267">
        <v>0</v>
      </c>
      <c r="K114" s="268">
        <f>E114*J114</f>
        <v>0</v>
      </c>
      <c r="O114" s="260">
        <v>2</v>
      </c>
      <c r="AA114" s="233">
        <v>1</v>
      </c>
      <c r="AB114" s="233">
        <v>1</v>
      </c>
      <c r="AC114" s="233">
        <v>1</v>
      </c>
      <c r="AZ114" s="233">
        <v>1</v>
      </c>
      <c r="BA114" s="233">
        <f>IF(AZ114=1,G114,0)</f>
        <v>0</v>
      </c>
      <c r="BB114" s="233">
        <f>IF(AZ114=2,G114,0)</f>
        <v>0</v>
      </c>
      <c r="BC114" s="233">
        <f>IF(AZ114=3,G114,0)</f>
        <v>0</v>
      </c>
      <c r="BD114" s="233">
        <f>IF(AZ114=4,G114,0)</f>
        <v>0</v>
      </c>
      <c r="BE114" s="233">
        <f>IF(AZ114=5,G114,0)</f>
        <v>0</v>
      </c>
      <c r="CA114" s="260">
        <v>1</v>
      </c>
      <c r="CB114" s="260">
        <v>1</v>
      </c>
    </row>
    <row r="115" spans="1:80" x14ac:dyDescent="0.25">
      <c r="A115" s="269"/>
      <c r="B115" s="272"/>
      <c r="C115" s="338" t="s">
        <v>252</v>
      </c>
      <c r="D115" s="339"/>
      <c r="E115" s="273">
        <v>1.7999999999999999E-2</v>
      </c>
      <c r="F115" s="274"/>
      <c r="G115" s="275"/>
      <c r="H115" s="276"/>
      <c r="I115" s="270"/>
      <c r="J115" s="277"/>
      <c r="K115" s="270"/>
      <c r="M115" s="271" t="s">
        <v>252</v>
      </c>
      <c r="O115" s="260"/>
    </row>
    <row r="116" spans="1:80" x14ac:dyDescent="0.25">
      <c r="A116" s="269"/>
      <c r="B116" s="272"/>
      <c r="C116" s="338" t="s">
        <v>253</v>
      </c>
      <c r="D116" s="339"/>
      <c r="E116" s="273">
        <v>2.4E-2</v>
      </c>
      <c r="F116" s="274"/>
      <c r="G116" s="275"/>
      <c r="H116" s="276"/>
      <c r="I116" s="270"/>
      <c r="J116" s="277"/>
      <c r="K116" s="270"/>
      <c r="M116" s="271" t="s">
        <v>253</v>
      </c>
      <c r="O116" s="260"/>
    </row>
    <row r="117" spans="1:80" x14ac:dyDescent="0.25">
      <c r="A117" s="261">
        <v>36</v>
      </c>
      <c r="B117" s="262" t="s">
        <v>254</v>
      </c>
      <c r="C117" s="263" t="s">
        <v>255</v>
      </c>
      <c r="D117" s="264" t="s">
        <v>177</v>
      </c>
      <c r="E117" s="265">
        <v>0.50600000000000001</v>
      </c>
      <c r="F117" s="265">
        <v>0</v>
      </c>
      <c r="G117" s="266">
        <f>E117*F117</f>
        <v>0</v>
      </c>
      <c r="H117" s="267">
        <v>1.7090000000000001E-2</v>
      </c>
      <c r="I117" s="268">
        <f>E117*H117</f>
        <v>8.6475400000000004E-3</v>
      </c>
      <c r="J117" s="267">
        <v>0</v>
      </c>
      <c r="K117" s="268">
        <f>E117*J117</f>
        <v>0</v>
      </c>
      <c r="O117" s="260">
        <v>2</v>
      </c>
      <c r="AA117" s="233">
        <v>1</v>
      </c>
      <c r="AB117" s="233">
        <v>1</v>
      </c>
      <c r="AC117" s="233">
        <v>1</v>
      </c>
      <c r="AZ117" s="233">
        <v>1</v>
      </c>
      <c r="BA117" s="233">
        <f>IF(AZ117=1,G117,0)</f>
        <v>0</v>
      </c>
      <c r="BB117" s="233">
        <f>IF(AZ117=2,G117,0)</f>
        <v>0</v>
      </c>
      <c r="BC117" s="233">
        <f>IF(AZ117=3,G117,0)</f>
        <v>0</v>
      </c>
      <c r="BD117" s="233">
        <f>IF(AZ117=4,G117,0)</f>
        <v>0</v>
      </c>
      <c r="BE117" s="233">
        <f>IF(AZ117=5,G117,0)</f>
        <v>0</v>
      </c>
      <c r="CA117" s="260">
        <v>1</v>
      </c>
      <c r="CB117" s="260">
        <v>1</v>
      </c>
    </row>
    <row r="118" spans="1:80" x14ac:dyDescent="0.25">
      <c r="A118" s="269"/>
      <c r="B118" s="272"/>
      <c r="C118" s="338" t="s">
        <v>256</v>
      </c>
      <c r="D118" s="339"/>
      <c r="E118" s="273">
        <v>0.11899999999999999</v>
      </c>
      <c r="F118" s="274"/>
      <c r="G118" s="275"/>
      <c r="H118" s="276"/>
      <c r="I118" s="270"/>
      <c r="J118" s="277"/>
      <c r="K118" s="270"/>
      <c r="M118" s="271" t="s">
        <v>256</v>
      </c>
      <c r="O118" s="260"/>
    </row>
    <row r="119" spans="1:80" x14ac:dyDescent="0.25">
      <c r="A119" s="269"/>
      <c r="B119" s="272"/>
      <c r="C119" s="338" t="s">
        <v>257</v>
      </c>
      <c r="D119" s="339"/>
      <c r="E119" s="273">
        <v>0.38700000000000001</v>
      </c>
      <c r="F119" s="274"/>
      <c r="G119" s="275"/>
      <c r="H119" s="276"/>
      <c r="I119" s="270"/>
      <c r="J119" s="277"/>
      <c r="K119" s="270"/>
      <c r="M119" s="271" t="s">
        <v>257</v>
      </c>
      <c r="O119" s="260"/>
    </row>
    <row r="120" spans="1:80" ht="20" x14ac:dyDescent="0.25">
      <c r="A120" s="261">
        <v>37</v>
      </c>
      <c r="B120" s="262" t="s">
        <v>258</v>
      </c>
      <c r="C120" s="263" t="s">
        <v>259</v>
      </c>
      <c r="D120" s="264" t="s">
        <v>115</v>
      </c>
      <c r="E120" s="265">
        <v>92.832499999999996</v>
      </c>
      <c r="F120" s="265">
        <v>0</v>
      </c>
      <c r="G120" s="266">
        <f>E120*F120</f>
        <v>0</v>
      </c>
      <c r="H120" s="267">
        <v>7.0599999999999996E-2</v>
      </c>
      <c r="I120" s="268">
        <f>E120*H120</f>
        <v>6.5539744999999989</v>
      </c>
      <c r="J120" s="267">
        <v>0</v>
      </c>
      <c r="K120" s="268">
        <f>E120*J120</f>
        <v>0</v>
      </c>
      <c r="O120" s="260">
        <v>2</v>
      </c>
      <c r="AA120" s="233">
        <v>1</v>
      </c>
      <c r="AB120" s="233">
        <v>1</v>
      </c>
      <c r="AC120" s="233">
        <v>1</v>
      </c>
      <c r="AZ120" s="233">
        <v>1</v>
      </c>
      <c r="BA120" s="233">
        <f>IF(AZ120=1,G120,0)</f>
        <v>0</v>
      </c>
      <c r="BB120" s="233">
        <f>IF(AZ120=2,G120,0)</f>
        <v>0</v>
      </c>
      <c r="BC120" s="233">
        <f>IF(AZ120=3,G120,0)</f>
        <v>0</v>
      </c>
      <c r="BD120" s="233">
        <f>IF(AZ120=4,G120,0)</f>
        <v>0</v>
      </c>
      <c r="BE120" s="233">
        <f>IF(AZ120=5,G120,0)</f>
        <v>0</v>
      </c>
      <c r="CA120" s="260">
        <v>1</v>
      </c>
      <c r="CB120" s="260">
        <v>1</v>
      </c>
    </row>
    <row r="121" spans="1:80" x14ac:dyDescent="0.25">
      <c r="A121" s="269"/>
      <c r="B121" s="272"/>
      <c r="C121" s="338" t="s">
        <v>260</v>
      </c>
      <c r="D121" s="339"/>
      <c r="E121" s="273">
        <v>60.217500000000001</v>
      </c>
      <c r="F121" s="274"/>
      <c r="G121" s="275"/>
      <c r="H121" s="276"/>
      <c r="I121" s="270"/>
      <c r="J121" s="277"/>
      <c r="K121" s="270"/>
      <c r="M121" s="271" t="s">
        <v>260</v>
      </c>
      <c r="O121" s="260"/>
    </row>
    <row r="122" spans="1:80" x14ac:dyDescent="0.25">
      <c r="A122" s="269"/>
      <c r="B122" s="272"/>
      <c r="C122" s="338" t="s">
        <v>261</v>
      </c>
      <c r="D122" s="339"/>
      <c r="E122" s="273">
        <v>51.615000000000002</v>
      </c>
      <c r="F122" s="274"/>
      <c r="G122" s="275"/>
      <c r="H122" s="276"/>
      <c r="I122" s="270"/>
      <c r="J122" s="277"/>
      <c r="K122" s="270"/>
      <c r="M122" s="271" t="s">
        <v>261</v>
      </c>
      <c r="O122" s="260"/>
    </row>
    <row r="123" spans="1:80" x14ac:dyDescent="0.25">
      <c r="A123" s="269"/>
      <c r="B123" s="272"/>
      <c r="C123" s="338" t="s">
        <v>262</v>
      </c>
      <c r="D123" s="339"/>
      <c r="E123" s="273">
        <v>-19</v>
      </c>
      <c r="F123" s="274"/>
      <c r="G123" s="275"/>
      <c r="H123" s="276"/>
      <c r="I123" s="270"/>
      <c r="J123" s="277"/>
      <c r="K123" s="270"/>
      <c r="M123" s="271" t="s">
        <v>262</v>
      </c>
      <c r="O123" s="260"/>
    </row>
    <row r="124" spans="1:80" ht="20" x14ac:dyDescent="0.25">
      <c r="A124" s="261">
        <v>38</v>
      </c>
      <c r="B124" s="262" t="s">
        <v>263</v>
      </c>
      <c r="C124" s="263" t="s">
        <v>264</v>
      </c>
      <c r="D124" s="264" t="s">
        <v>115</v>
      </c>
      <c r="E124" s="265">
        <v>159.995</v>
      </c>
      <c r="F124" s="265">
        <v>0</v>
      </c>
      <c r="G124" s="266">
        <f>E124*F124</f>
        <v>0</v>
      </c>
      <c r="H124" s="267">
        <v>0.1055</v>
      </c>
      <c r="I124" s="268">
        <f>E124*H124</f>
        <v>16.879472499999999</v>
      </c>
      <c r="J124" s="267">
        <v>0</v>
      </c>
      <c r="K124" s="268">
        <f>E124*J124</f>
        <v>0</v>
      </c>
      <c r="O124" s="260">
        <v>2</v>
      </c>
      <c r="AA124" s="233">
        <v>1</v>
      </c>
      <c r="AB124" s="233">
        <v>1</v>
      </c>
      <c r="AC124" s="233">
        <v>1</v>
      </c>
      <c r="AZ124" s="233">
        <v>1</v>
      </c>
      <c r="BA124" s="233">
        <f>IF(AZ124=1,G124,0)</f>
        <v>0</v>
      </c>
      <c r="BB124" s="233">
        <f>IF(AZ124=2,G124,0)</f>
        <v>0</v>
      </c>
      <c r="BC124" s="233">
        <f>IF(AZ124=3,G124,0)</f>
        <v>0</v>
      </c>
      <c r="BD124" s="233">
        <f>IF(AZ124=4,G124,0)</f>
        <v>0</v>
      </c>
      <c r="BE124" s="233">
        <f>IF(AZ124=5,G124,0)</f>
        <v>0</v>
      </c>
      <c r="CA124" s="260">
        <v>1</v>
      </c>
      <c r="CB124" s="260">
        <v>1</v>
      </c>
    </row>
    <row r="125" spans="1:80" x14ac:dyDescent="0.25">
      <c r="A125" s="269"/>
      <c r="B125" s="272"/>
      <c r="C125" s="338" t="s">
        <v>265</v>
      </c>
      <c r="D125" s="339"/>
      <c r="E125" s="273">
        <v>7.77</v>
      </c>
      <c r="F125" s="274"/>
      <c r="G125" s="275"/>
      <c r="H125" s="276"/>
      <c r="I125" s="270"/>
      <c r="J125" s="277"/>
      <c r="K125" s="270"/>
      <c r="M125" s="271" t="s">
        <v>265</v>
      </c>
      <c r="O125" s="260"/>
    </row>
    <row r="126" spans="1:80" x14ac:dyDescent="0.25">
      <c r="A126" s="269"/>
      <c r="B126" s="272"/>
      <c r="C126" s="338" t="s">
        <v>266</v>
      </c>
      <c r="D126" s="339"/>
      <c r="E126" s="273">
        <v>132.68</v>
      </c>
      <c r="F126" s="274"/>
      <c r="G126" s="275"/>
      <c r="H126" s="276"/>
      <c r="I126" s="270"/>
      <c r="J126" s="277"/>
      <c r="K126" s="270"/>
      <c r="M126" s="271" t="s">
        <v>266</v>
      </c>
      <c r="O126" s="260"/>
    </row>
    <row r="127" spans="1:80" x14ac:dyDescent="0.25">
      <c r="A127" s="269"/>
      <c r="B127" s="272"/>
      <c r="C127" s="338" t="s">
        <v>267</v>
      </c>
      <c r="D127" s="339"/>
      <c r="E127" s="273">
        <v>-8.4499999999999993</v>
      </c>
      <c r="F127" s="274"/>
      <c r="G127" s="275"/>
      <c r="H127" s="276"/>
      <c r="I127" s="270"/>
      <c r="J127" s="277"/>
      <c r="K127" s="270"/>
      <c r="M127" s="271" t="s">
        <v>267</v>
      </c>
      <c r="O127" s="260"/>
    </row>
    <row r="128" spans="1:80" x14ac:dyDescent="0.25">
      <c r="A128" s="269"/>
      <c r="B128" s="272"/>
      <c r="C128" s="338" t="s">
        <v>268</v>
      </c>
      <c r="D128" s="339"/>
      <c r="E128" s="273">
        <v>27.995000000000001</v>
      </c>
      <c r="F128" s="274"/>
      <c r="G128" s="275"/>
      <c r="H128" s="276"/>
      <c r="I128" s="270"/>
      <c r="J128" s="277"/>
      <c r="K128" s="270"/>
      <c r="M128" s="271" t="s">
        <v>268</v>
      </c>
      <c r="O128" s="260"/>
    </row>
    <row r="129" spans="1:80" ht="20" x14ac:dyDescent="0.25">
      <c r="A129" s="261">
        <v>39</v>
      </c>
      <c r="B129" s="262" t="s">
        <v>269</v>
      </c>
      <c r="C129" s="263" t="s">
        <v>270</v>
      </c>
      <c r="D129" s="264" t="s">
        <v>115</v>
      </c>
      <c r="E129" s="265">
        <v>349.9975</v>
      </c>
      <c r="F129" s="265">
        <v>0</v>
      </c>
      <c r="G129" s="266">
        <f>E129*F129</f>
        <v>0</v>
      </c>
      <c r="H129" s="267">
        <v>2.017E-2</v>
      </c>
      <c r="I129" s="268">
        <f>E129*H129</f>
        <v>7.0594495750000004</v>
      </c>
      <c r="J129" s="267">
        <v>0</v>
      </c>
      <c r="K129" s="268">
        <f>E129*J129</f>
        <v>0</v>
      </c>
      <c r="O129" s="260">
        <v>2</v>
      </c>
      <c r="AA129" s="233">
        <v>1</v>
      </c>
      <c r="AB129" s="233">
        <v>1</v>
      </c>
      <c r="AC129" s="233">
        <v>1</v>
      </c>
      <c r="AZ129" s="233">
        <v>1</v>
      </c>
      <c r="BA129" s="233">
        <f>IF(AZ129=1,G129,0)</f>
        <v>0</v>
      </c>
      <c r="BB129" s="233">
        <f>IF(AZ129=2,G129,0)</f>
        <v>0</v>
      </c>
      <c r="BC129" s="233">
        <f>IF(AZ129=3,G129,0)</f>
        <v>0</v>
      </c>
      <c r="BD129" s="233">
        <f>IF(AZ129=4,G129,0)</f>
        <v>0</v>
      </c>
      <c r="BE129" s="233">
        <f>IF(AZ129=5,G129,0)</f>
        <v>0</v>
      </c>
      <c r="CA129" s="260">
        <v>1</v>
      </c>
      <c r="CB129" s="260">
        <v>1</v>
      </c>
    </row>
    <row r="130" spans="1:80" ht="20.5" x14ac:dyDescent="0.25">
      <c r="A130" s="269"/>
      <c r="B130" s="272"/>
      <c r="C130" s="338" t="s">
        <v>271</v>
      </c>
      <c r="D130" s="339"/>
      <c r="E130" s="273">
        <v>166.33250000000001</v>
      </c>
      <c r="F130" s="274"/>
      <c r="G130" s="275"/>
      <c r="H130" s="276"/>
      <c r="I130" s="270"/>
      <c r="J130" s="277"/>
      <c r="K130" s="270"/>
      <c r="M130" s="271" t="s">
        <v>271</v>
      </c>
      <c r="O130" s="260"/>
    </row>
    <row r="131" spans="1:80" x14ac:dyDescent="0.25">
      <c r="A131" s="269"/>
      <c r="B131" s="272"/>
      <c r="C131" s="338" t="s">
        <v>272</v>
      </c>
      <c r="D131" s="339"/>
      <c r="E131" s="273">
        <v>99</v>
      </c>
      <c r="F131" s="274"/>
      <c r="G131" s="275"/>
      <c r="H131" s="276"/>
      <c r="I131" s="270"/>
      <c r="J131" s="277"/>
      <c r="K131" s="270"/>
      <c r="M131" s="271" t="s">
        <v>272</v>
      </c>
      <c r="O131" s="260"/>
    </row>
    <row r="132" spans="1:80" x14ac:dyDescent="0.25">
      <c r="A132" s="269"/>
      <c r="B132" s="272"/>
      <c r="C132" s="338" t="s">
        <v>273</v>
      </c>
      <c r="D132" s="339"/>
      <c r="E132" s="273">
        <v>84.665000000000006</v>
      </c>
      <c r="F132" s="274"/>
      <c r="G132" s="275"/>
      <c r="H132" s="276"/>
      <c r="I132" s="270"/>
      <c r="J132" s="277"/>
      <c r="K132" s="270"/>
      <c r="M132" s="271" t="s">
        <v>273</v>
      </c>
      <c r="O132" s="260"/>
    </row>
    <row r="133" spans="1:80" ht="20" x14ac:dyDescent="0.25">
      <c r="A133" s="261">
        <v>40</v>
      </c>
      <c r="B133" s="262" t="s">
        <v>274</v>
      </c>
      <c r="C133" s="263" t="s">
        <v>275</v>
      </c>
      <c r="D133" s="264" t="s">
        <v>115</v>
      </c>
      <c r="E133" s="265">
        <v>133.2225</v>
      </c>
      <c r="F133" s="265">
        <v>0</v>
      </c>
      <c r="G133" s="266">
        <f>E133*F133</f>
        <v>0</v>
      </c>
      <c r="H133" s="267">
        <v>2.017E-2</v>
      </c>
      <c r="I133" s="268">
        <f>E133*H133</f>
        <v>2.6870978249999999</v>
      </c>
      <c r="J133" s="267">
        <v>0</v>
      </c>
      <c r="K133" s="268">
        <f>E133*J133</f>
        <v>0</v>
      </c>
      <c r="O133" s="260">
        <v>2</v>
      </c>
      <c r="AA133" s="233">
        <v>1</v>
      </c>
      <c r="AB133" s="233">
        <v>0</v>
      </c>
      <c r="AC133" s="233">
        <v>0</v>
      </c>
      <c r="AZ133" s="233">
        <v>1</v>
      </c>
      <c r="BA133" s="233">
        <f>IF(AZ133=1,G133,0)</f>
        <v>0</v>
      </c>
      <c r="BB133" s="233">
        <f>IF(AZ133=2,G133,0)</f>
        <v>0</v>
      </c>
      <c r="BC133" s="233">
        <f>IF(AZ133=3,G133,0)</f>
        <v>0</v>
      </c>
      <c r="BD133" s="233">
        <f>IF(AZ133=4,G133,0)</f>
        <v>0</v>
      </c>
      <c r="BE133" s="233">
        <f>IF(AZ133=5,G133,0)</f>
        <v>0</v>
      </c>
      <c r="CA133" s="260">
        <v>1</v>
      </c>
      <c r="CB133" s="260">
        <v>0</v>
      </c>
    </row>
    <row r="134" spans="1:80" ht="20.5" x14ac:dyDescent="0.25">
      <c r="A134" s="269"/>
      <c r="B134" s="272"/>
      <c r="C134" s="338" t="s">
        <v>276</v>
      </c>
      <c r="D134" s="339"/>
      <c r="E134" s="273">
        <v>55.932499999999997</v>
      </c>
      <c r="F134" s="274"/>
      <c r="G134" s="275"/>
      <c r="H134" s="276"/>
      <c r="I134" s="270"/>
      <c r="J134" s="277"/>
      <c r="K134" s="270"/>
      <c r="M134" s="271" t="s">
        <v>276</v>
      </c>
      <c r="O134" s="260"/>
    </row>
    <row r="135" spans="1:80" x14ac:dyDescent="0.25">
      <c r="A135" s="269"/>
      <c r="B135" s="272"/>
      <c r="C135" s="338" t="s">
        <v>277</v>
      </c>
      <c r="D135" s="339"/>
      <c r="E135" s="273">
        <v>64.424999999999997</v>
      </c>
      <c r="F135" s="274"/>
      <c r="G135" s="275"/>
      <c r="H135" s="276"/>
      <c r="I135" s="270"/>
      <c r="J135" s="277"/>
      <c r="K135" s="270"/>
      <c r="M135" s="271" t="s">
        <v>277</v>
      </c>
      <c r="O135" s="260"/>
    </row>
    <row r="136" spans="1:80" x14ac:dyDescent="0.25">
      <c r="A136" s="269"/>
      <c r="B136" s="272"/>
      <c r="C136" s="338" t="s">
        <v>278</v>
      </c>
      <c r="D136" s="339"/>
      <c r="E136" s="273">
        <v>12.865</v>
      </c>
      <c r="F136" s="274"/>
      <c r="G136" s="275"/>
      <c r="H136" s="276"/>
      <c r="I136" s="270"/>
      <c r="J136" s="277"/>
      <c r="K136" s="270"/>
      <c r="M136" s="271" t="s">
        <v>278</v>
      </c>
      <c r="O136" s="260"/>
    </row>
    <row r="137" spans="1:80" ht="20" x14ac:dyDescent="0.25">
      <c r="A137" s="261">
        <v>41</v>
      </c>
      <c r="B137" s="262" t="s">
        <v>279</v>
      </c>
      <c r="C137" s="263" t="s">
        <v>280</v>
      </c>
      <c r="D137" s="264" t="s">
        <v>115</v>
      </c>
      <c r="E137" s="265">
        <v>11.69</v>
      </c>
      <c r="F137" s="265">
        <v>0</v>
      </c>
      <c r="G137" s="266">
        <f>E137*F137</f>
        <v>0</v>
      </c>
      <c r="H137" s="267">
        <v>1.5720000000000001E-2</v>
      </c>
      <c r="I137" s="268">
        <f>E137*H137</f>
        <v>0.18376680000000001</v>
      </c>
      <c r="J137" s="267">
        <v>0</v>
      </c>
      <c r="K137" s="268">
        <f>E137*J137</f>
        <v>0</v>
      </c>
      <c r="O137" s="260">
        <v>2</v>
      </c>
      <c r="AA137" s="233">
        <v>1</v>
      </c>
      <c r="AB137" s="233">
        <v>0</v>
      </c>
      <c r="AC137" s="233">
        <v>0</v>
      </c>
      <c r="AZ137" s="233">
        <v>1</v>
      </c>
      <c r="BA137" s="233">
        <f>IF(AZ137=1,G137,0)</f>
        <v>0</v>
      </c>
      <c r="BB137" s="233">
        <f>IF(AZ137=2,G137,0)</f>
        <v>0</v>
      </c>
      <c r="BC137" s="233">
        <f>IF(AZ137=3,G137,0)</f>
        <v>0</v>
      </c>
      <c r="BD137" s="233">
        <f>IF(AZ137=4,G137,0)</f>
        <v>0</v>
      </c>
      <c r="BE137" s="233">
        <f>IF(AZ137=5,G137,0)</f>
        <v>0</v>
      </c>
      <c r="CA137" s="260">
        <v>1</v>
      </c>
      <c r="CB137" s="260">
        <v>0</v>
      </c>
    </row>
    <row r="138" spans="1:80" x14ac:dyDescent="0.25">
      <c r="A138" s="269"/>
      <c r="B138" s="272"/>
      <c r="C138" s="338" t="s">
        <v>281</v>
      </c>
      <c r="D138" s="339"/>
      <c r="E138" s="273">
        <v>11.69</v>
      </c>
      <c r="F138" s="274"/>
      <c r="G138" s="275"/>
      <c r="H138" s="276"/>
      <c r="I138" s="270"/>
      <c r="J138" s="277"/>
      <c r="K138" s="270"/>
      <c r="M138" s="271" t="s">
        <v>281</v>
      </c>
      <c r="O138" s="260"/>
    </row>
    <row r="139" spans="1:80" x14ac:dyDescent="0.25">
      <c r="A139" s="261">
        <v>42</v>
      </c>
      <c r="B139" s="262" t="s">
        <v>282</v>
      </c>
      <c r="C139" s="263" t="s">
        <v>283</v>
      </c>
      <c r="D139" s="264" t="s">
        <v>177</v>
      </c>
      <c r="E139" s="265">
        <v>1.9800000000000002E-2</v>
      </c>
      <c r="F139" s="265">
        <v>0</v>
      </c>
      <c r="G139" s="266">
        <f>E139*F139</f>
        <v>0</v>
      </c>
      <c r="H139" s="267">
        <v>1</v>
      </c>
      <c r="I139" s="268">
        <f>E139*H139</f>
        <v>1.9800000000000002E-2</v>
      </c>
      <c r="J139" s="267"/>
      <c r="K139" s="268">
        <f>E139*J139</f>
        <v>0</v>
      </c>
      <c r="O139" s="260">
        <v>2</v>
      </c>
      <c r="AA139" s="233">
        <v>3</v>
      </c>
      <c r="AB139" s="233">
        <v>1</v>
      </c>
      <c r="AC139" s="233">
        <v>13335550</v>
      </c>
      <c r="AZ139" s="233">
        <v>1</v>
      </c>
      <c r="BA139" s="233">
        <f>IF(AZ139=1,G139,0)</f>
        <v>0</v>
      </c>
      <c r="BB139" s="233">
        <f>IF(AZ139=2,G139,0)</f>
        <v>0</v>
      </c>
      <c r="BC139" s="233">
        <f>IF(AZ139=3,G139,0)</f>
        <v>0</v>
      </c>
      <c r="BD139" s="233">
        <f>IF(AZ139=4,G139,0)</f>
        <v>0</v>
      </c>
      <c r="BE139" s="233">
        <f>IF(AZ139=5,G139,0)</f>
        <v>0</v>
      </c>
      <c r="CA139" s="260">
        <v>3</v>
      </c>
      <c r="CB139" s="260">
        <v>1</v>
      </c>
    </row>
    <row r="140" spans="1:80" x14ac:dyDescent="0.25">
      <c r="A140" s="269"/>
      <c r="B140" s="272"/>
      <c r="C140" s="338" t="s">
        <v>284</v>
      </c>
      <c r="D140" s="339"/>
      <c r="E140" s="273">
        <v>1.9800000000000002E-2</v>
      </c>
      <c r="F140" s="274"/>
      <c r="G140" s="275"/>
      <c r="H140" s="276"/>
      <c r="I140" s="270"/>
      <c r="J140" s="277"/>
      <c r="K140" s="270"/>
      <c r="M140" s="271" t="s">
        <v>284</v>
      </c>
      <c r="O140" s="260"/>
    </row>
    <row r="141" spans="1:80" x14ac:dyDescent="0.25">
      <c r="A141" s="261">
        <v>43</v>
      </c>
      <c r="B141" s="262" t="s">
        <v>285</v>
      </c>
      <c r="C141" s="263" t="s">
        <v>286</v>
      </c>
      <c r="D141" s="264" t="s">
        <v>177</v>
      </c>
      <c r="E141" s="265">
        <v>2.64E-2</v>
      </c>
      <c r="F141" s="265">
        <v>0</v>
      </c>
      <c r="G141" s="266">
        <f>E141*F141</f>
        <v>0</v>
      </c>
      <c r="H141" s="267">
        <v>1</v>
      </c>
      <c r="I141" s="268">
        <f>E141*H141</f>
        <v>2.64E-2</v>
      </c>
      <c r="J141" s="267"/>
      <c r="K141" s="268">
        <f>E141*J141</f>
        <v>0</v>
      </c>
      <c r="O141" s="260">
        <v>2</v>
      </c>
      <c r="AA141" s="233">
        <v>3</v>
      </c>
      <c r="AB141" s="233">
        <v>1</v>
      </c>
      <c r="AC141" s="233">
        <v>13335552</v>
      </c>
      <c r="AZ141" s="233">
        <v>1</v>
      </c>
      <c r="BA141" s="233">
        <f>IF(AZ141=1,G141,0)</f>
        <v>0</v>
      </c>
      <c r="BB141" s="233">
        <f>IF(AZ141=2,G141,0)</f>
        <v>0</v>
      </c>
      <c r="BC141" s="233">
        <f>IF(AZ141=3,G141,0)</f>
        <v>0</v>
      </c>
      <c r="BD141" s="233">
        <f>IF(AZ141=4,G141,0)</f>
        <v>0</v>
      </c>
      <c r="BE141" s="233">
        <f>IF(AZ141=5,G141,0)</f>
        <v>0</v>
      </c>
      <c r="CA141" s="260">
        <v>3</v>
      </c>
      <c r="CB141" s="260">
        <v>1</v>
      </c>
    </row>
    <row r="142" spans="1:80" x14ac:dyDescent="0.25">
      <c r="A142" s="269"/>
      <c r="B142" s="272"/>
      <c r="C142" s="338" t="s">
        <v>287</v>
      </c>
      <c r="D142" s="339"/>
      <c r="E142" s="273">
        <v>2.64E-2</v>
      </c>
      <c r="F142" s="274"/>
      <c r="G142" s="275"/>
      <c r="H142" s="276"/>
      <c r="I142" s="270"/>
      <c r="J142" s="277"/>
      <c r="K142" s="270"/>
      <c r="M142" s="271" t="s">
        <v>287</v>
      </c>
      <c r="O142" s="260"/>
    </row>
    <row r="143" spans="1:80" x14ac:dyDescent="0.25">
      <c r="A143" s="261">
        <v>44</v>
      </c>
      <c r="B143" s="262" t="s">
        <v>288</v>
      </c>
      <c r="C143" s="263" t="s">
        <v>289</v>
      </c>
      <c r="D143" s="264" t="s">
        <v>177</v>
      </c>
      <c r="E143" s="265">
        <v>0.13089999999999999</v>
      </c>
      <c r="F143" s="265">
        <v>0</v>
      </c>
      <c r="G143" s="266">
        <f>E143*F143</f>
        <v>0</v>
      </c>
      <c r="H143" s="267">
        <v>1</v>
      </c>
      <c r="I143" s="268">
        <f>E143*H143</f>
        <v>0.13089999999999999</v>
      </c>
      <c r="J143" s="267"/>
      <c r="K143" s="268">
        <f>E143*J143</f>
        <v>0</v>
      </c>
      <c r="O143" s="260">
        <v>2</v>
      </c>
      <c r="AA143" s="233">
        <v>3</v>
      </c>
      <c r="AB143" s="233">
        <v>1</v>
      </c>
      <c r="AC143" s="233">
        <v>13380530</v>
      </c>
      <c r="AZ143" s="233">
        <v>1</v>
      </c>
      <c r="BA143" s="233">
        <f>IF(AZ143=1,G143,0)</f>
        <v>0</v>
      </c>
      <c r="BB143" s="233">
        <f>IF(AZ143=2,G143,0)</f>
        <v>0</v>
      </c>
      <c r="BC143" s="233">
        <f>IF(AZ143=3,G143,0)</f>
        <v>0</v>
      </c>
      <c r="BD143" s="233">
        <f>IF(AZ143=4,G143,0)</f>
        <v>0</v>
      </c>
      <c r="BE143" s="233">
        <f>IF(AZ143=5,G143,0)</f>
        <v>0</v>
      </c>
      <c r="CA143" s="260">
        <v>3</v>
      </c>
      <c r="CB143" s="260">
        <v>1</v>
      </c>
    </row>
    <row r="144" spans="1:80" x14ac:dyDescent="0.25">
      <c r="A144" s="269"/>
      <c r="B144" s="272"/>
      <c r="C144" s="338" t="s">
        <v>290</v>
      </c>
      <c r="D144" s="339"/>
      <c r="E144" s="273">
        <v>0.13089999999999999</v>
      </c>
      <c r="F144" s="274"/>
      <c r="G144" s="275"/>
      <c r="H144" s="276"/>
      <c r="I144" s="270"/>
      <c r="J144" s="277"/>
      <c r="K144" s="270"/>
      <c r="M144" s="271" t="s">
        <v>290</v>
      </c>
      <c r="O144" s="260"/>
    </row>
    <row r="145" spans="1:80" x14ac:dyDescent="0.25">
      <c r="A145" s="261">
        <v>45</v>
      </c>
      <c r="B145" s="262" t="s">
        <v>291</v>
      </c>
      <c r="C145" s="263" t="s">
        <v>292</v>
      </c>
      <c r="D145" s="264" t="s">
        <v>177</v>
      </c>
      <c r="E145" s="265">
        <v>0.42570000000000002</v>
      </c>
      <c r="F145" s="265">
        <v>0</v>
      </c>
      <c r="G145" s="266">
        <f>E145*F145</f>
        <v>0</v>
      </c>
      <c r="H145" s="267">
        <v>1</v>
      </c>
      <c r="I145" s="268">
        <f>E145*H145</f>
        <v>0.42570000000000002</v>
      </c>
      <c r="J145" s="267"/>
      <c r="K145" s="268">
        <f>E145*J145</f>
        <v>0</v>
      </c>
      <c r="O145" s="260">
        <v>2</v>
      </c>
      <c r="AA145" s="233">
        <v>3</v>
      </c>
      <c r="AB145" s="233">
        <v>1</v>
      </c>
      <c r="AC145" s="233">
        <v>13480810</v>
      </c>
      <c r="AZ145" s="233">
        <v>1</v>
      </c>
      <c r="BA145" s="233">
        <f>IF(AZ145=1,G145,0)</f>
        <v>0</v>
      </c>
      <c r="BB145" s="233">
        <f>IF(AZ145=2,G145,0)</f>
        <v>0</v>
      </c>
      <c r="BC145" s="233">
        <f>IF(AZ145=3,G145,0)</f>
        <v>0</v>
      </c>
      <c r="BD145" s="233">
        <f>IF(AZ145=4,G145,0)</f>
        <v>0</v>
      </c>
      <c r="BE145" s="233">
        <f>IF(AZ145=5,G145,0)</f>
        <v>0</v>
      </c>
      <c r="CA145" s="260">
        <v>3</v>
      </c>
      <c r="CB145" s="260">
        <v>1</v>
      </c>
    </row>
    <row r="146" spans="1:80" x14ac:dyDescent="0.25">
      <c r="A146" s="269"/>
      <c r="B146" s="272"/>
      <c r="C146" s="338" t="s">
        <v>293</v>
      </c>
      <c r="D146" s="339"/>
      <c r="E146" s="273">
        <v>0.42570000000000002</v>
      </c>
      <c r="F146" s="274"/>
      <c r="G146" s="275"/>
      <c r="H146" s="276"/>
      <c r="I146" s="270"/>
      <c r="J146" s="277"/>
      <c r="K146" s="270"/>
      <c r="M146" s="271" t="s">
        <v>293</v>
      </c>
      <c r="O146" s="260"/>
    </row>
    <row r="147" spans="1:80" ht="13" x14ac:dyDescent="0.3">
      <c r="A147" s="278"/>
      <c r="B147" s="279" t="s">
        <v>101</v>
      </c>
      <c r="C147" s="280" t="s">
        <v>204</v>
      </c>
      <c r="D147" s="281"/>
      <c r="E147" s="282"/>
      <c r="F147" s="283"/>
      <c r="G147" s="284">
        <f>SUM(G77:G146)</f>
        <v>0</v>
      </c>
      <c r="H147" s="285"/>
      <c r="I147" s="286">
        <f>SUM(I77:I146)</f>
        <v>121.48232190300001</v>
      </c>
      <c r="J147" s="285"/>
      <c r="K147" s="286">
        <f>SUM(K77:K146)</f>
        <v>0</v>
      </c>
      <c r="O147" s="260">
        <v>4</v>
      </c>
      <c r="BA147" s="287">
        <f>SUM(BA77:BA146)</f>
        <v>0</v>
      </c>
      <c r="BB147" s="287">
        <f>SUM(BB77:BB146)</f>
        <v>0</v>
      </c>
      <c r="BC147" s="287">
        <f>SUM(BC77:BC146)</f>
        <v>0</v>
      </c>
      <c r="BD147" s="287">
        <f>SUM(BD77:BD146)</f>
        <v>0</v>
      </c>
      <c r="BE147" s="287">
        <f>SUM(BE77:BE146)</f>
        <v>0</v>
      </c>
    </row>
    <row r="148" spans="1:80" ht="13" x14ac:dyDescent="0.3">
      <c r="A148" s="250" t="s">
        <v>97</v>
      </c>
      <c r="B148" s="251" t="s">
        <v>238</v>
      </c>
      <c r="C148" s="252" t="s">
        <v>294</v>
      </c>
      <c r="D148" s="253"/>
      <c r="E148" s="254"/>
      <c r="F148" s="254"/>
      <c r="G148" s="255"/>
      <c r="H148" s="256"/>
      <c r="I148" s="257"/>
      <c r="J148" s="258"/>
      <c r="K148" s="259"/>
      <c r="O148" s="260">
        <v>1</v>
      </c>
    </row>
    <row r="149" spans="1:80" x14ac:dyDescent="0.25">
      <c r="A149" s="261">
        <v>46</v>
      </c>
      <c r="B149" s="262" t="s">
        <v>296</v>
      </c>
      <c r="C149" s="263" t="s">
        <v>297</v>
      </c>
      <c r="D149" s="264" t="s">
        <v>111</v>
      </c>
      <c r="E149" s="265">
        <v>12.2698</v>
      </c>
      <c r="F149" s="265">
        <v>0</v>
      </c>
      <c r="G149" s="266">
        <f>E149*F149</f>
        <v>0</v>
      </c>
      <c r="H149" s="267">
        <v>2.5251100000000002</v>
      </c>
      <c r="I149" s="268">
        <f>E149*H149</f>
        <v>30.982594678000002</v>
      </c>
      <c r="J149" s="267">
        <v>0</v>
      </c>
      <c r="K149" s="268">
        <f>E149*J149</f>
        <v>0</v>
      </c>
      <c r="O149" s="260">
        <v>2</v>
      </c>
      <c r="AA149" s="233">
        <v>1</v>
      </c>
      <c r="AB149" s="233">
        <v>1</v>
      </c>
      <c r="AC149" s="233">
        <v>1</v>
      </c>
      <c r="AZ149" s="233">
        <v>1</v>
      </c>
      <c r="BA149" s="233">
        <f>IF(AZ149=1,G149,0)</f>
        <v>0</v>
      </c>
      <c r="BB149" s="233">
        <f>IF(AZ149=2,G149,0)</f>
        <v>0</v>
      </c>
      <c r="BC149" s="233">
        <f>IF(AZ149=3,G149,0)</f>
        <v>0</v>
      </c>
      <c r="BD149" s="233">
        <f>IF(AZ149=4,G149,0)</f>
        <v>0</v>
      </c>
      <c r="BE149" s="233">
        <f>IF(AZ149=5,G149,0)</f>
        <v>0</v>
      </c>
      <c r="CA149" s="260">
        <v>1</v>
      </c>
      <c r="CB149" s="260">
        <v>1</v>
      </c>
    </row>
    <row r="150" spans="1:80" x14ac:dyDescent="0.25">
      <c r="A150" s="269"/>
      <c r="B150" s="272"/>
      <c r="C150" s="338" t="s">
        <v>298</v>
      </c>
      <c r="D150" s="339"/>
      <c r="E150" s="273">
        <v>4.7195999999999998</v>
      </c>
      <c r="F150" s="274"/>
      <c r="G150" s="275"/>
      <c r="H150" s="276"/>
      <c r="I150" s="270"/>
      <c r="J150" s="277"/>
      <c r="K150" s="270"/>
      <c r="M150" s="271" t="s">
        <v>298</v>
      </c>
      <c r="O150" s="260"/>
    </row>
    <row r="151" spans="1:80" ht="20.5" x14ac:dyDescent="0.25">
      <c r="A151" s="269"/>
      <c r="B151" s="272"/>
      <c r="C151" s="338" t="s">
        <v>299</v>
      </c>
      <c r="D151" s="339"/>
      <c r="E151" s="273">
        <v>5.9516</v>
      </c>
      <c r="F151" s="274"/>
      <c r="G151" s="275"/>
      <c r="H151" s="276"/>
      <c r="I151" s="270"/>
      <c r="J151" s="277"/>
      <c r="K151" s="270"/>
      <c r="M151" s="271" t="s">
        <v>299</v>
      </c>
      <c r="O151" s="260"/>
    </row>
    <row r="152" spans="1:80" x14ac:dyDescent="0.25">
      <c r="A152" s="269"/>
      <c r="B152" s="272"/>
      <c r="C152" s="338" t="s">
        <v>300</v>
      </c>
      <c r="D152" s="339"/>
      <c r="E152" s="273">
        <v>0.39410000000000001</v>
      </c>
      <c r="F152" s="274"/>
      <c r="G152" s="275"/>
      <c r="H152" s="276"/>
      <c r="I152" s="270"/>
      <c r="J152" s="277"/>
      <c r="K152" s="270"/>
      <c r="M152" s="271" t="s">
        <v>300</v>
      </c>
      <c r="O152" s="260"/>
    </row>
    <row r="153" spans="1:80" x14ac:dyDescent="0.25">
      <c r="A153" s="269"/>
      <c r="B153" s="272"/>
      <c r="C153" s="338" t="s">
        <v>301</v>
      </c>
      <c r="D153" s="339"/>
      <c r="E153" s="273">
        <v>0.14699999999999999</v>
      </c>
      <c r="F153" s="274"/>
      <c r="G153" s="275"/>
      <c r="H153" s="276"/>
      <c r="I153" s="270"/>
      <c r="J153" s="277"/>
      <c r="K153" s="270"/>
      <c r="M153" s="271" t="s">
        <v>301</v>
      </c>
      <c r="O153" s="260"/>
    </row>
    <row r="154" spans="1:80" x14ac:dyDescent="0.25">
      <c r="A154" s="269"/>
      <c r="B154" s="272"/>
      <c r="C154" s="338" t="s">
        <v>302</v>
      </c>
      <c r="D154" s="339"/>
      <c r="E154" s="273">
        <v>1.0575000000000001</v>
      </c>
      <c r="F154" s="274"/>
      <c r="G154" s="275"/>
      <c r="H154" s="276"/>
      <c r="I154" s="270"/>
      <c r="J154" s="277"/>
      <c r="K154" s="270"/>
      <c r="M154" s="271" t="s">
        <v>302</v>
      </c>
      <c r="O154" s="260"/>
    </row>
    <row r="155" spans="1:80" x14ac:dyDescent="0.25">
      <c r="A155" s="261">
        <v>47</v>
      </c>
      <c r="B155" s="262" t="s">
        <v>303</v>
      </c>
      <c r="C155" s="263" t="s">
        <v>304</v>
      </c>
      <c r="D155" s="264" t="s">
        <v>115</v>
      </c>
      <c r="E155" s="265">
        <v>119.7315</v>
      </c>
      <c r="F155" s="265">
        <v>0</v>
      </c>
      <c r="G155" s="266">
        <f>E155*F155</f>
        <v>0</v>
      </c>
      <c r="H155" s="267">
        <v>7.8200000000000006E-3</v>
      </c>
      <c r="I155" s="268">
        <f>E155*H155</f>
        <v>0.93630033000000001</v>
      </c>
      <c r="J155" s="267">
        <v>0</v>
      </c>
      <c r="K155" s="268">
        <f>E155*J155</f>
        <v>0</v>
      </c>
      <c r="O155" s="260">
        <v>2</v>
      </c>
      <c r="AA155" s="233">
        <v>1</v>
      </c>
      <c r="AB155" s="233">
        <v>1</v>
      </c>
      <c r="AC155" s="233">
        <v>1</v>
      </c>
      <c r="AZ155" s="233">
        <v>1</v>
      </c>
      <c r="BA155" s="233">
        <f>IF(AZ155=1,G155,0)</f>
        <v>0</v>
      </c>
      <c r="BB155" s="233">
        <f>IF(AZ155=2,G155,0)</f>
        <v>0</v>
      </c>
      <c r="BC155" s="233">
        <f>IF(AZ155=3,G155,0)</f>
        <v>0</v>
      </c>
      <c r="BD155" s="233">
        <f>IF(AZ155=4,G155,0)</f>
        <v>0</v>
      </c>
      <c r="BE155" s="233">
        <f>IF(AZ155=5,G155,0)</f>
        <v>0</v>
      </c>
      <c r="CA155" s="260">
        <v>1</v>
      </c>
      <c r="CB155" s="260">
        <v>1</v>
      </c>
    </row>
    <row r="156" spans="1:80" x14ac:dyDescent="0.25">
      <c r="A156" s="269"/>
      <c r="B156" s="272"/>
      <c r="C156" s="338" t="s">
        <v>305</v>
      </c>
      <c r="D156" s="339"/>
      <c r="E156" s="273">
        <v>7.8825000000000003</v>
      </c>
      <c r="F156" s="274"/>
      <c r="G156" s="275"/>
      <c r="H156" s="276"/>
      <c r="I156" s="270"/>
      <c r="J156" s="277"/>
      <c r="K156" s="270"/>
      <c r="M156" s="271" t="s">
        <v>305</v>
      </c>
      <c r="O156" s="260"/>
    </row>
    <row r="157" spans="1:80" x14ac:dyDescent="0.25">
      <c r="A157" s="269"/>
      <c r="B157" s="272"/>
      <c r="C157" s="338" t="s">
        <v>306</v>
      </c>
      <c r="D157" s="339"/>
      <c r="E157" s="273">
        <v>2.94</v>
      </c>
      <c r="F157" s="274"/>
      <c r="G157" s="275"/>
      <c r="H157" s="276"/>
      <c r="I157" s="270"/>
      <c r="J157" s="277"/>
      <c r="K157" s="270"/>
      <c r="M157" s="271" t="s">
        <v>306</v>
      </c>
      <c r="O157" s="260"/>
    </row>
    <row r="158" spans="1:80" x14ac:dyDescent="0.25">
      <c r="A158" s="269"/>
      <c r="B158" s="272"/>
      <c r="C158" s="338" t="s">
        <v>307</v>
      </c>
      <c r="D158" s="339"/>
      <c r="E158" s="273">
        <v>14.1</v>
      </c>
      <c r="F158" s="274"/>
      <c r="G158" s="275"/>
      <c r="H158" s="276"/>
      <c r="I158" s="270"/>
      <c r="J158" s="277"/>
      <c r="K158" s="270"/>
      <c r="M158" s="271" t="s">
        <v>307</v>
      </c>
      <c r="O158" s="260"/>
    </row>
    <row r="159" spans="1:80" ht="20.5" x14ac:dyDescent="0.25">
      <c r="A159" s="269"/>
      <c r="B159" s="272"/>
      <c r="C159" s="338" t="s">
        <v>308</v>
      </c>
      <c r="D159" s="339"/>
      <c r="E159" s="273">
        <v>47.612499999999997</v>
      </c>
      <c r="F159" s="274"/>
      <c r="G159" s="275"/>
      <c r="H159" s="276"/>
      <c r="I159" s="270"/>
      <c r="J159" s="277"/>
      <c r="K159" s="270"/>
      <c r="M159" s="271" t="s">
        <v>308</v>
      </c>
      <c r="O159" s="260"/>
    </row>
    <row r="160" spans="1:80" x14ac:dyDescent="0.25">
      <c r="A160" s="269"/>
      <c r="B160" s="272"/>
      <c r="C160" s="338" t="s">
        <v>309</v>
      </c>
      <c r="D160" s="339"/>
      <c r="E160" s="273">
        <v>47.1965</v>
      </c>
      <c r="F160" s="274"/>
      <c r="G160" s="275"/>
      <c r="H160" s="276"/>
      <c r="I160" s="270"/>
      <c r="J160" s="277"/>
      <c r="K160" s="270"/>
      <c r="M160" s="271" t="s">
        <v>309</v>
      </c>
      <c r="O160" s="260"/>
    </row>
    <row r="161" spans="1:80" x14ac:dyDescent="0.25">
      <c r="A161" s="261">
        <v>48</v>
      </c>
      <c r="B161" s="262" t="s">
        <v>310</v>
      </c>
      <c r="C161" s="263" t="s">
        <v>311</v>
      </c>
      <c r="D161" s="264" t="s">
        <v>115</v>
      </c>
      <c r="E161" s="265">
        <v>119.7315</v>
      </c>
      <c r="F161" s="265">
        <v>0</v>
      </c>
      <c r="G161" s="266">
        <f>E161*F161</f>
        <v>0</v>
      </c>
      <c r="H161" s="267">
        <v>0</v>
      </c>
      <c r="I161" s="268">
        <f>E161*H161</f>
        <v>0</v>
      </c>
      <c r="J161" s="267">
        <v>0</v>
      </c>
      <c r="K161" s="268">
        <f>E161*J161</f>
        <v>0</v>
      </c>
      <c r="O161" s="260">
        <v>2</v>
      </c>
      <c r="AA161" s="233">
        <v>1</v>
      </c>
      <c r="AB161" s="233">
        <v>1</v>
      </c>
      <c r="AC161" s="233">
        <v>1</v>
      </c>
      <c r="AZ161" s="233">
        <v>1</v>
      </c>
      <c r="BA161" s="233">
        <f>IF(AZ161=1,G161,0)</f>
        <v>0</v>
      </c>
      <c r="BB161" s="233">
        <f>IF(AZ161=2,G161,0)</f>
        <v>0</v>
      </c>
      <c r="BC161" s="233">
        <f>IF(AZ161=3,G161,0)</f>
        <v>0</v>
      </c>
      <c r="BD161" s="233">
        <f>IF(AZ161=4,G161,0)</f>
        <v>0</v>
      </c>
      <c r="BE161" s="233">
        <f>IF(AZ161=5,G161,0)</f>
        <v>0</v>
      </c>
      <c r="CA161" s="260">
        <v>1</v>
      </c>
      <c r="CB161" s="260">
        <v>1</v>
      </c>
    </row>
    <row r="162" spans="1:80" x14ac:dyDescent="0.25">
      <c r="A162" s="269"/>
      <c r="B162" s="272"/>
      <c r="C162" s="338" t="s">
        <v>312</v>
      </c>
      <c r="D162" s="339"/>
      <c r="E162" s="273">
        <v>119.7315</v>
      </c>
      <c r="F162" s="274"/>
      <c r="G162" s="275"/>
      <c r="H162" s="276"/>
      <c r="I162" s="270"/>
      <c r="J162" s="277"/>
      <c r="K162" s="270"/>
      <c r="M162" s="298">
        <v>1197315</v>
      </c>
      <c r="O162" s="260"/>
    </row>
    <row r="163" spans="1:80" x14ac:dyDescent="0.25">
      <c r="A163" s="261">
        <v>49</v>
      </c>
      <c r="B163" s="262" t="s">
        <v>313</v>
      </c>
      <c r="C163" s="263" t="s">
        <v>314</v>
      </c>
      <c r="D163" s="264" t="s">
        <v>177</v>
      </c>
      <c r="E163" s="265">
        <v>0.96899999999999997</v>
      </c>
      <c r="F163" s="265">
        <v>0</v>
      </c>
      <c r="G163" s="266">
        <f>E163*F163</f>
        <v>0</v>
      </c>
      <c r="H163" s="267">
        <v>1.0166500000000001</v>
      </c>
      <c r="I163" s="268">
        <f>E163*H163</f>
        <v>0.98513384999999998</v>
      </c>
      <c r="J163" s="267">
        <v>0</v>
      </c>
      <c r="K163" s="268">
        <f>E163*J163</f>
        <v>0</v>
      </c>
      <c r="O163" s="260">
        <v>2</v>
      </c>
      <c r="AA163" s="233">
        <v>1</v>
      </c>
      <c r="AB163" s="233">
        <v>1</v>
      </c>
      <c r="AC163" s="233">
        <v>1</v>
      </c>
      <c r="AZ163" s="233">
        <v>1</v>
      </c>
      <c r="BA163" s="233">
        <f>IF(AZ163=1,G163,0)</f>
        <v>0</v>
      </c>
      <c r="BB163" s="233">
        <f>IF(AZ163=2,G163,0)</f>
        <v>0</v>
      </c>
      <c r="BC163" s="233">
        <f>IF(AZ163=3,G163,0)</f>
        <v>0</v>
      </c>
      <c r="BD163" s="233">
        <f>IF(AZ163=4,G163,0)</f>
        <v>0</v>
      </c>
      <c r="BE163" s="233">
        <f>IF(AZ163=5,G163,0)</f>
        <v>0</v>
      </c>
      <c r="CA163" s="260">
        <v>1</v>
      </c>
      <c r="CB163" s="260">
        <v>1</v>
      </c>
    </row>
    <row r="164" spans="1:80" x14ac:dyDescent="0.25">
      <c r="A164" s="269"/>
      <c r="B164" s="272"/>
      <c r="C164" s="338" t="s">
        <v>315</v>
      </c>
      <c r="D164" s="339"/>
      <c r="E164" s="273">
        <v>0.96899999999999997</v>
      </c>
      <c r="F164" s="274"/>
      <c r="G164" s="275"/>
      <c r="H164" s="276"/>
      <c r="I164" s="270"/>
      <c r="J164" s="277"/>
      <c r="K164" s="270"/>
      <c r="M164" s="271" t="s">
        <v>315</v>
      </c>
      <c r="O164" s="260"/>
    </row>
    <row r="165" spans="1:80" x14ac:dyDescent="0.25">
      <c r="A165" s="261">
        <v>50</v>
      </c>
      <c r="B165" s="262" t="s">
        <v>316</v>
      </c>
      <c r="C165" s="263" t="s">
        <v>317</v>
      </c>
      <c r="D165" s="264" t="s">
        <v>111</v>
      </c>
      <c r="E165" s="265">
        <v>1.98</v>
      </c>
      <c r="F165" s="265">
        <v>0</v>
      </c>
      <c r="G165" s="266">
        <f>E165*F165</f>
        <v>0</v>
      </c>
      <c r="H165" s="267">
        <v>2.52508</v>
      </c>
      <c r="I165" s="268">
        <f>E165*H165</f>
        <v>4.9996583999999995</v>
      </c>
      <c r="J165" s="267">
        <v>0</v>
      </c>
      <c r="K165" s="268">
        <f>E165*J165</f>
        <v>0</v>
      </c>
      <c r="O165" s="260">
        <v>2</v>
      </c>
      <c r="AA165" s="233">
        <v>1</v>
      </c>
      <c r="AB165" s="233">
        <v>1</v>
      </c>
      <c r="AC165" s="233">
        <v>1</v>
      </c>
      <c r="AZ165" s="233">
        <v>1</v>
      </c>
      <c r="BA165" s="233">
        <f>IF(AZ165=1,G165,0)</f>
        <v>0</v>
      </c>
      <c r="BB165" s="233">
        <f>IF(AZ165=2,G165,0)</f>
        <v>0</v>
      </c>
      <c r="BC165" s="233">
        <f>IF(AZ165=3,G165,0)</f>
        <v>0</v>
      </c>
      <c r="BD165" s="233">
        <f>IF(AZ165=4,G165,0)</f>
        <v>0</v>
      </c>
      <c r="BE165" s="233">
        <f>IF(AZ165=5,G165,0)</f>
        <v>0</v>
      </c>
      <c r="CA165" s="260">
        <v>1</v>
      </c>
      <c r="CB165" s="260">
        <v>1</v>
      </c>
    </row>
    <row r="166" spans="1:80" x14ac:dyDescent="0.25">
      <c r="A166" s="269"/>
      <c r="B166" s="272"/>
      <c r="C166" s="338" t="s">
        <v>318</v>
      </c>
      <c r="D166" s="339"/>
      <c r="E166" s="273">
        <v>0.84599999999999997</v>
      </c>
      <c r="F166" s="274"/>
      <c r="G166" s="275"/>
      <c r="H166" s="276"/>
      <c r="I166" s="270"/>
      <c r="J166" s="277"/>
      <c r="K166" s="270"/>
      <c r="M166" s="271" t="s">
        <v>318</v>
      </c>
      <c r="O166" s="260"/>
    </row>
    <row r="167" spans="1:80" x14ac:dyDescent="0.25">
      <c r="A167" s="269"/>
      <c r="B167" s="272"/>
      <c r="C167" s="338" t="s">
        <v>319</v>
      </c>
      <c r="D167" s="339"/>
      <c r="E167" s="273">
        <v>0.48599999999999999</v>
      </c>
      <c r="F167" s="274"/>
      <c r="G167" s="275"/>
      <c r="H167" s="276"/>
      <c r="I167" s="270"/>
      <c r="J167" s="277"/>
      <c r="K167" s="270"/>
      <c r="M167" s="271" t="s">
        <v>319</v>
      </c>
      <c r="O167" s="260"/>
    </row>
    <row r="168" spans="1:80" x14ac:dyDescent="0.25">
      <c r="A168" s="269"/>
      <c r="B168" s="272"/>
      <c r="C168" s="338" t="s">
        <v>320</v>
      </c>
      <c r="D168" s="339"/>
      <c r="E168" s="273">
        <v>0.64800000000000002</v>
      </c>
      <c r="F168" s="274"/>
      <c r="G168" s="275"/>
      <c r="H168" s="276"/>
      <c r="I168" s="270"/>
      <c r="J168" s="277"/>
      <c r="K168" s="270"/>
      <c r="M168" s="271" t="s">
        <v>320</v>
      </c>
      <c r="O168" s="260"/>
    </row>
    <row r="169" spans="1:80" x14ac:dyDescent="0.25">
      <c r="A169" s="261">
        <v>51</v>
      </c>
      <c r="B169" s="262" t="s">
        <v>321</v>
      </c>
      <c r="C169" s="263" t="s">
        <v>322</v>
      </c>
      <c r="D169" s="264" t="s">
        <v>115</v>
      </c>
      <c r="E169" s="265">
        <v>4.7850000000000001</v>
      </c>
      <c r="F169" s="265">
        <v>0</v>
      </c>
      <c r="G169" s="266">
        <f>E169*F169</f>
        <v>0</v>
      </c>
      <c r="H169" s="267">
        <v>1.6930000000000001E-2</v>
      </c>
      <c r="I169" s="268">
        <f>E169*H169</f>
        <v>8.101005E-2</v>
      </c>
      <c r="J169" s="267">
        <v>0</v>
      </c>
      <c r="K169" s="268">
        <f>E169*J169</f>
        <v>0</v>
      </c>
      <c r="O169" s="260">
        <v>2</v>
      </c>
      <c r="AA169" s="233">
        <v>1</v>
      </c>
      <c r="AB169" s="233">
        <v>1</v>
      </c>
      <c r="AC169" s="233">
        <v>1</v>
      </c>
      <c r="AZ169" s="233">
        <v>1</v>
      </c>
      <c r="BA169" s="233">
        <f>IF(AZ169=1,G169,0)</f>
        <v>0</v>
      </c>
      <c r="BB169" s="233">
        <f>IF(AZ169=2,G169,0)</f>
        <v>0</v>
      </c>
      <c r="BC169" s="233">
        <f>IF(AZ169=3,G169,0)</f>
        <v>0</v>
      </c>
      <c r="BD169" s="233">
        <f>IF(AZ169=4,G169,0)</f>
        <v>0</v>
      </c>
      <c r="BE169" s="233">
        <f>IF(AZ169=5,G169,0)</f>
        <v>0</v>
      </c>
      <c r="CA169" s="260">
        <v>1</v>
      </c>
      <c r="CB169" s="260">
        <v>1</v>
      </c>
    </row>
    <row r="170" spans="1:80" x14ac:dyDescent="0.25">
      <c r="A170" s="269"/>
      <c r="B170" s="272"/>
      <c r="C170" s="338" t="s">
        <v>323</v>
      </c>
      <c r="D170" s="339"/>
      <c r="E170" s="273">
        <v>1.4550000000000001</v>
      </c>
      <c r="F170" s="274"/>
      <c r="G170" s="275"/>
      <c r="H170" s="276"/>
      <c r="I170" s="270"/>
      <c r="J170" s="277"/>
      <c r="K170" s="270"/>
      <c r="M170" s="271" t="s">
        <v>323</v>
      </c>
      <c r="O170" s="260"/>
    </row>
    <row r="171" spans="1:80" x14ac:dyDescent="0.25">
      <c r="A171" s="269"/>
      <c r="B171" s="272"/>
      <c r="C171" s="338" t="s">
        <v>324</v>
      </c>
      <c r="D171" s="339"/>
      <c r="E171" s="273">
        <v>1.71</v>
      </c>
      <c r="F171" s="274"/>
      <c r="G171" s="275"/>
      <c r="H171" s="276"/>
      <c r="I171" s="270"/>
      <c r="J171" s="277"/>
      <c r="K171" s="270"/>
      <c r="M171" s="271" t="s">
        <v>324</v>
      </c>
      <c r="O171" s="260"/>
    </row>
    <row r="172" spans="1:80" x14ac:dyDescent="0.25">
      <c r="A172" s="269"/>
      <c r="B172" s="272"/>
      <c r="C172" s="338" t="s">
        <v>325</v>
      </c>
      <c r="D172" s="339"/>
      <c r="E172" s="273">
        <v>1.62</v>
      </c>
      <c r="F172" s="274"/>
      <c r="G172" s="275"/>
      <c r="H172" s="276"/>
      <c r="I172" s="270"/>
      <c r="J172" s="277"/>
      <c r="K172" s="270"/>
      <c r="M172" s="271" t="s">
        <v>325</v>
      </c>
      <c r="O172" s="260"/>
    </row>
    <row r="173" spans="1:80" x14ac:dyDescent="0.25">
      <c r="A173" s="261">
        <v>52</v>
      </c>
      <c r="B173" s="262" t="s">
        <v>326</v>
      </c>
      <c r="C173" s="263" t="s">
        <v>327</v>
      </c>
      <c r="D173" s="264" t="s">
        <v>115</v>
      </c>
      <c r="E173" s="265">
        <v>4.7850000000000001</v>
      </c>
      <c r="F173" s="265">
        <v>0</v>
      </c>
      <c r="G173" s="266">
        <f>E173*F173</f>
        <v>0</v>
      </c>
      <c r="H173" s="267">
        <v>0</v>
      </c>
      <c r="I173" s="268">
        <f>E173*H173</f>
        <v>0</v>
      </c>
      <c r="J173" s="267">
        <v>0</v>
      </c>
      <c r="K173" s="268">
        <f>E173*J173</f>
        <v>0</v>
      </c>
      <c r="O173" s="260">
        <v>2</v>
      </c>
      <c r="AA173" s="233">
        <v>1</v>
      </c>
      <c r="AB173" s="233">
        <v>1</v>
      </c>
      <c r="AC173" s="233">
        <v>1</v>
      </c>
      <c r="AZ173" s="233">
        <v>1</v>
      </c>
      <c r="BA173" s="233">
        <f>IF(AZ173=1,G173,0)</f>
        <v>0</v>
      </c>
      <c r="BB173" s="233">
        <f>IF(AZ173=2,G173,0)</f>
        <v>0</v>
      </c>
      <c r="BC173" s="233">
        <f>IF(AZ173=3,G173,0)</f>
        <v>0</v>
      </c>
      <c r="BD173" s="233">
        <f>IF(AZ173=4,G173,0)</f>
        <v>0</v>
      </c>
      <c r="BE173" s="233">
        <f>IF(AZ173=5,G173,0)</f>
        <v>0</v>
      </c>
      <c r="CA173" s="260">
        <v>1</v>
      </c>
      <c r="CB173" s="260">
        <v>1</v>
      </c>
    </row>
    <row r="174" spans="1:80" x14ac:dyDescent="0.25">
      <c r="A174" s="269"/>
      <c r="B174" s="272"/>
      <c r="C174" s="338" t="s">
        <v>323</v>
      </c>
      <c r="D174" s="339"/>
      <c r="E174" s="273">
        <v>1.4550000000000001</v>
      </c>
      <c r="F174" s="274"/>
      <c r="G174" s="275"/>
      <c r="H174" s="276"/>
      <c r="I174" s="270"/>
      <c r="J174" s="277"/>
      <c r="K174" s="270"/>
      <c r="M174" s="271" t="s">
        <v>323</v>
      </c>
      <c r="O174" s="260"/>
    </row>
    <row r="175" spans="1:80" x14ac:dyDescent="0.25">
      <c r="A175" s="269"/>
      <c r="B175" s="272"/>
      <c r="C175" s="338" t="s">
        <v>324</v>
      </c>
      <c r="D175" s="339"/>
      <c r="E175" s="273">
        <v>1.71</v>
      </c>
      <c r="F175" s="274"/>
      <c r="G175" s="275"/>
      <c r="H175" s="276"/>
      <c r="I175" s="270"/>
      <c r="J175" s="277"/>
      <c r="K175" s="270"/>
      <c r="M175" s="271" t="s">
        <v>324</v>
      </c>
      <c r="O175" s="260"/>
    </row>
    <row r="176" spans="1:80" x14ac:dyDescent="0.25">
      <c r="A176" s="269"/>
      <c r="B176" s="272"/>
      <c r="C176" s="338" t="s">
        <v>325</v>
      </c>
      <c r="D176" s="339"/>
      <c r="E176" s="273">
        <v>1.62</v>
      </c>
      <c r="F176" s="274"/>
      <c r="G176" s="275"/>
      <c r="H176" s="276"/>
      <c r="I176" s="270"/>
      <c r="J176" s="277"/>
      <c r="K176" s="270"/>
      <c r="M176" s="271" t="s">
        <v>325</v>
      </c>
      <c r="O176" s="260"/>
    </row>
    <row r="177" spans="1:80" x14ac:dyDescent="0.25">
      <c r="A177" s="261">
        <v>53</v>
      </c>
      <c r="B177" s="262" t="s">
        <v>328</v>
      </c>
      <c r="C177" s="263" t="s">
        <v>329</v>
      </c>
      <c r="D177" s="264" t="s">
        <v>223</v>
      </c>
      <c r="E177" s="265">
        <v>2</v>
      </c>
      <c r="F177" s="265">
        <v>0</v>
      </c>
      <c r="G177" s="266">
        <f>E177*F177</f>
        <v>0</v>
      </c>
      <c r="H177" s="267">
        <v>8.609E-2</v>
      </c>
      <c r="I177" s="268">
        <f>E177*H177</f>
        <v>0.17218</v>
      </c>
      <c r="J177" s="267">
        <v>0</v>
      </c>
      <c r="K177" s="268">
        <f>E177*J177</f>
        <v>0</v>
      </c>
      <c r="O177" s="260">
        <v>2</v>
      </c>
      <c r="AA177" s="233">
        <v>1</v>
      </c>
      <c r="AB177" s="233">
        <v>1</v>
      </c>
      <c r="AC177" s="233">
        <v>1</v>
      </c>
      <c r="AZ177" s="233">
        <v>1</v>
      </c>
      <c r="BA177" s="233">
        <f>IF(AZ177=1,G177,0)</f>
        <v>0</v>
      </c>
      <c r="BB177" s="233">
        <f>IF(AZ177=2,G177,0)</f>
        <v>0</v>
      </c>
      <c r="BC177" s="233">
        <f>IF(AZ177=3,G177,0)</f>
        <v>0</v>
      </c>
      <c r="BD177" s="233">
        <f>IF(AZ177=4,G177,0)</f>
        <v>0</v>
      </c>
      <c r="BE177" s="233">
        <f>IF(AZ177=5,G177,0)</f>
        <v>0</v>
      </c>
      <c r="CA177" s="260">
        <v>1</v>
      </c>
      <c r="CB177" s="260">
        <v>1</v>
      </c>
    </row>
    <row r="178" spans="1:80" ht="20" x14ac:dyDescent="0.25">
      <c r="A178" s="261">
        <v>54</v>
      </c>
      <c r="B178" s="262" t="s">
        <v>330</v>
      </c>
      <c r="C178" s="263" t="s">
        <v>331</v>
      </c>
      <c r="D178" s="264" t="s">
        <v>223</v>
      </c>
      <c r="E178" s="265">
        <v>2</v>
      </c>
      <c r="F178" s="265">
        <v>0</v>
      </c>
      <c r="G178" s="266">
        <f>E178*F178</f>
        <v>0</v>
      </c>
      <c r="H178" s="267">
        <v>1.4079999999999999</v>
      </c>
      <c r="I178" s="268">
        <f>E178*H178</f>
        <v>2.8159999999999998</v>
      </c>
      <c r="J178" s="267"/>
      <c r="K178" s="268">
        <f>E178*J178</f>
        <v>0</v>
      </c>
      <c r="O178" s="260">
        <v>2</v>
      </c>
      <c r="AA178" s="233">
        <v>3</v>
      </c>
      <c r="AB178" s="233">
        <v>1</v>
      </c>
      <c r="AC178" s="233">
        <v>59372193</v>
      </c>
      <c r="AZ178" s="233">
        <v>1</v>
      </c>
      <c r="BA178" s="233">
        <f>IF(AZ178=1,G178,0)</f>
        <v>0</v>
      </c>
      <c r="BB178" s="233">
        <f>IF(AZ178=2,G178,0)</f>
        <v>0</v>
      </c>
      <c r="BC178" s="233">
        <f>IF(AZ178=3,G178,0)</f>
        <v>0</v>
      </c>
      <c r="BD178" s="233">
        <f>IF(AZ178=4,G178,0)</f>
        <v>0</v>
      </c>
      <c r="BE178" s="233">
        <f>IF(AZ178=5,G178,0)</f>
        <v>0</v>
      </c>
      <c r="CA178" s="260">
        <v>3</v>
      </c>
      <c r="CB178" s="260">
        <v>1</v>
      </c>
    </row>
    <row r="179" spans="1:80" x14ac:dyDescent="0.25">
      <c r="A179" s="269"/>
      <c r="B179" s="272"/>
      <c r="C179" s="338" t="s">
        <v>332</v>
      </c>
      <c r="D179" s="339"/>
      <c r="E179" s="273">
        <v>2</v>
      </c>
      <c r="F179" s="274"/>
      <c r="G179" s="275"/>
      <c r="H179" s="276"/>
      <c r="I179" s="270"/>
      <c r="J179" s="277"/>
      <c r="K179" s="270"/>
      <c r="M179" s="271" t="s">
        <v>332</v>
      </c>
      <c r="O179" s="260"/>
    </row>
    <row r="180" spans="1:80" x14ac:dyDescent="0.25">
      <c r="A180" s="269"/>
      <c r="B180" s="272"/>
      <c r="C180" s="338" t="s">
        <v>333</v>
      </c>
      <c r="D180" s="339"/>
      <c r="E180" s="273">
        <v>0</v>
      </c>
      <c r="F180" s="274"/>
      <c r="G180" s="275"/>
      <c r="H180" s="276"/>
      <c r="I180" s="270"/>
      <c r="J180" s="277"/>
      <c r="K180" s="270"/>
      <c r="M180" s="271" t="s">
        <v>333</v>
      </c>
      <c r="O180" s="260"/>
    </row>
    <row r="181" spans="1:80" x14ac:dyDescent="0.25">
      <c r="A181" s="269"/>
      <c r="B181" s="272"/>
      <c r="C181" s="338" t="s">
        <v>334</v>
      </c>
      <c r="D181" s="339"/>
      <c r="E181" s="273">
        <v>0</v>
      </c>
      <c r="F181" s="274"/>
      <c r="G181" s="275"/>
      <c r="H181" s="276"/>
      <c r="I181" s="270"/>
      <c r="J181" s="277"/>
      <c r="K181" s="270"/>
      <c r="M181" s="271" t="s">
        <v>334</v>
      </c>
      <c r="O181" s="260"/>
    </row>
    <row r="182" spans="1:80" x14ac:dyDescent="0.25">
      <c r="A182" s="269"/>
      <c r="B182" s="272"/>
      <c r="C182" s="338" t="s">
        <v>335</v>
      </c>
      <c r="D182" s="339"/>
      <c r="E182" s="273">
        <v>0</v>
      </c>
      <c r="F182" s="274"/>
      <c r="G182" s="275"/>
      <c r="H182" s="276"/>
      <c r="I182" s="270"/>
      <c r="J182" s="277"/>
      <c r="K182" s="270"/>
      <c r="M182" s="271" t="s">
        <v>335</v>
      </c>
      <c r="O182" s="260"/>
    </row>
    <row r="183" spans="1:80" x14ac:dyDescent="0.25">
      <c r="A183" s="269"/>
      <c r="B183" s="272"/>
      <c r="C183" s="338" t="s">
        <v>336</v>
      </c>
      <c r="D183" s="339"/>
      <c r="E183" s="273">
        <v>0</v>
      </c>
      <c r="F183" s="274"/>
      <c r="G183" s="275"/>
      <c r="H183" s="276"/>
      <c r="I183" s="270"/>
      <c r="J183" s="277"/>
      <c r="K183" s="270"/>
      <c r="M183" s="271" t="s">
        <v>336</v>
      </c>
      <c r="O183" s="260"/>
    </row>
    <row r="184" spans="1:80" ht="13" x14ac:dyDescent="0.3">
      <c r="A184" s="278"/>
      <c r="B184" s="279" t="s">
        <v>101</v>
      </c>
      <c r="C184" s="280" t="s">
        <v>295</v>
      </c>
      <c r="D184" s="281"/>
      <c r="E184" s="282"/>
      <c r="F184" s="283"/>
      <c r="G184" s="284">
        <f>SUM(G148:G183)</f>
        <v>0</v>
      </c>
      <c r="H184" s="285"/>
      <c r="I184" s="286">
        <f>SUM(I148:I183)</f>
        <v>40.972877308000008</v>
      </c>
      <c r="J184" s="285"/>
      <c r="K184" s="286">
        <f>SUM(K148:K183)</f>
        <v>0</v>
      </c>
      <c r="O184" s="260">
        <v>4</v>
      </c>
      <c r="BA184" s="287">
        <f>SUM(BA148:BA183)</f>
        <v>0</v>
      </c>
      <c r="BB184" s="287">
        <f>SUM(BB148:BB183)</f>
        <v>0</v>
      </c>
      <c r="BC184" s="287">
        <f>SUM(BC148:BC183)</f>
        <v>0</v>
      </c>
      <c r="BD184" s="287">
        <f>SUM(BD148:BD183)</f>
        <v>0</v>
      </c>
      <c r="BE184" s="287">
        <f>SUM(BE148:BE183)</f>
        <v>0</v>
      </c>
    </row>
    <row r="185" spans="1:80" ht="13" x14ac:dyDescent="0.3">
      <c r="A185" s="250" t="s">
        <v>97</v>
      </c>
      <c r="B185" s="251" t="s">
        <v>337</v>
      </c>
      <c r="C185" s="252" t="s">
        <v>338</v>
      </c>
      <c r="D185" s="253"/>
      <c r="E185" s="254"/>
      <c r="F185" s="254"/>
      <c r="G185" s="255"/>
      <c r="H185" s="256"/>
      <c r="I185" s="257"/>
      <c r="J185" s="258"/>
      <c r="K185" s="259"/>
      <c r="O185" s="260">
        <v>1</v>
      </c>
    </row>
    <row r="186" spans="1:80" x14ac:dyDescent="0.25">
      <c r="A186" s="261">
        <v>55</v>
      </c>
      <c r="B186" s="262" t="s">
        <v>340</v>
      </c>
      <c r="C186" s="263" t="s">
        <v>341</v>
      </c>
      <c r="D186" s="264" t="s">
        <v>115</v>
      </c>
      <c r="E186" s="265">
        <v>18.487500000000001</v>
      </c>
      <c r="F186" s="265">
        <v>0</v>
      </c>
      <c r="G186" s="266">
        <f>E186*F186</f>
        <v>0</v>
      </c>
      <c r="H186" s="267">
        <v>0.29925000000000002</v>
      </c>
      <c r="I186" s="268">
        <f>E186*H186</f>
        <v>5.5323843750000004</v>
      </c>
      <c r="J186" s="267">
        <v>0</v>
      </c>
      <c r="K186" s="268">
        <f>E186*J186</f>
        <v>0</v>
      </c>
      <c r="O186" s="260">
        <v>2</v>
      </c>
      <c r="AA186" s="233">
        <v>1</v>
      </c>
      <c r="AB186" s="233">
        <v>1</v>
      </c>
      <c r="AC186" s="233">
        <v>1</v>
      </c>
      <c r="AZ186" s="233">
        <v>1</v>
      </c>
      <c r="BA186" s="233">
        <f>IF(AZ186=1,G186,0)</f>
        <v>0</v>
      </c>
      <c r="BB186" s="233">
        <f>IF(AZ186=2,G186,0)</f>
        <v>0</v>
      </c>
      <c r="BC186" s="233">
        <f>IF(AZ186=3,G186,0)</f>
        <v>0</v>
      </c>
      <c r="BD186" s="233">
        <f>IF(AZ186=4,G186,0)</f>
        <v>0</v>
      </c>
      <c r="BE186" s="233">
        <f>IF(AZ186=5,G186,0)</f>
        <v>0</v>
      </c>
      <c r="CA186" s="260">
        <v>1</v>
      </c>
      <c r="CB186" s="260">
        <v>1</v>
      </c>
    </row>
    <row r="187" spans="1:80" x14ac:dyDescent="0.25">
      <c r="A187" s="269"/>
      <c r="B187" s="272"/>
      <c r="C187" s="338" t="s">
        <v>342</v>
      </c>
      <c r="D187" s="339"/>
      <c r="E187" s="273">
        <v>18.487500000000001</v>
      </c>
      <c r="F187" s="274"/>
      <c r="G187" s="275"/>
      <c r="H187" s="276"/>
      <c r="I187" s="270"/>
      <c r="J187" s="277"/>
      <c r="K187" s="270"/>
      <c r="M187" s="271" t="s">
        <v>342</v>
      </c>
      <c r="O187" s="260"/>
    </row>
    <row r="188" spans="1:80" x14ac:dyDescent="0.25">
      <c r="A188" s="261">
        <v>56</v>
      </c>
      <c r="B188" s="262" t="s">
        <v>343</v>
      </c>
      <c r="C188" s="263" t="s">
        <v>344</v>
      </c>
      <c r="D188" s="264" t="s">
        <v>115</v>
      </c>
      <c r="E188" s="265">
        <v>4.8499999999999996</v>
      </c>
      <c r="F188" s="265">
        <v>0</v>
      </c>
      <c r="G188" s="266">
        <f>E188*F188</f>
        <v>0</v>
      </c>
      <c r="H188" s="267">
        <v>0.29160000000000003</v>
      </c>
      <c r="I188" s="268">
        <f>E188*H188</f>
        <v>1.4142600000000001</v>
      </c>
      <c r="J188" s="267">
        <v>0</v>
      </c>
      <c r="K188" s="268">
        <f>E188*J188</f>
        <v>0</v>
      </c>
      <c r="O188" s="260">
        <v>2</v>
      </c>
      <c r="AA188" s="233">
        <v>1</v>
      </c>
      <c r="AB188" s="233">
        <v>1</v>
      </c>
      <c r="AC188" s="233">
        <v>1</v>
      </c>
      <c r="AZ188" s="233">
        <v>1</v>
      </c>
      <c r="BA188" s="233">
        <f>IF(AZ188=1,G188,0)</f>
        <v>0</v>
      </c>
      <c r="BB188" s="233">
        <f>IF(AZ188=2,G188,0)</f>
        <v>0</v>
      </c>
      <c r="BC188" s="233">
        <f>IF(AZ188=3,G188,0)</f>
        <v>0</v>
      </c>
      <c r="BD188" s="233">
        <f>IF(AZ188=4,G188,0)</f>
        <v>0</v>
      </c>
      <c r="BE188" s="233">
        <f>IF(AZ188=5,G188,0)</f>
        <v>0</v>
      </c>
      <c r="CA188" s="260">
        <v>1</v>
      </c>
      <c r="CB188" s="260">
        <v>1</v>
      </c>
    </row>
    <row r="189" spans="1:80" x14ac:dyDescent="0.25">
      <c r="A189" s="269"/>
      <c r="B189" s="272"/>
      <c r="C189" s="338" t="s">
        <v>126</v>
      </c>
      <c r="D189" s="339"/>
      <c r="E189" s="273">
        <v>4.8499999999999996</v>
      </c>
      <c r="F189" s="274"/>
      <c r="G189" s="275"/>
      <c r="H189" s="276"/>
      <c r="I189" s="270"/>
      <c r="J189" s="277"/>
      <c r="K189" s="270"/>
      <c r="M189" s="271" t="s">
        <v>126</v>
      </c>
      <c r="O189" s="260"/>
    </row>
    <row r="190" spans="1:80" x14ac:dyDescent="0.25">
      <c r="A190" s="261">
        <v>57</v>
      </c>
      <c r="B190" s="262" t="s">
        <v>345</v>
      </c>
      <c r="C190" s="263" t="s">
        <v>346</v>
      </c>
      <c r="D190" s="264" t="s">
        <v>115</v>
      </c>
      <c r="E190" s="265">
        <v>148.94999999999999</v>
      </c>
      <c r="F190" s="265">
        <v>0</v>
      </c>
      <c r="G190" s="266">
        <f>E190*F190</f>
        <v>0</v>
      </c>
      <c r="H190" s="267">
        <v>0.33074999999999999</v>
      </c>
      <c r="I190" s="268">
        <f>E190*H190</f>
        <v>49.265212499999997</v>
      </c>
      <c r="J190" s="267">
        <v>0</v>
      </c>
      <c r="K190" s="268">
        <f>E190*J190</f>
        <v>0</v>
      </c>
      <c r="O190" s="260">
        <v>2</v>
      </c>
      <c r="AA190" s="233">
        <v>1</v>
      </c>
      <c r="AB190" s="233">
        <v>1</v>
      </c>
      <c r="AC190" s="233">
        <v>1</v>
      </c>
      <c r="AZ190" s="233">
        <v>1</v>
      </c>
      <c r="BA190" s="233">
        <f>IF(AZ190=1,G190,0)</f>
        <v>0</v>
      </c>
      <c r="BB190" s="233">
        <f>IF(AZ190=2,G190,0)</f>
        <v>0</v>
      </c>
      <c r="BC190" s="233">
        <f>IF(AZ190=3,G190,0)</f>
        <v>0</v>
      </c>
      <c r="BD190" s="233">
        <f>IF(AZ190=4,G190,0)</f>
        <v>0</v>
      </c>
      <c r="BE190" s="233">
        <f>IF(AZ190=5,G190,0)</f>
        <v>0</v>
      </c>
      <c r="CA190" s="260">
        <v>1</v>
      </c>
      <c r="CB190" s="260">
        <v>1</v>
      </c>
    </row>
    <row r="191" spans="1:80" x14ac:dyDescent="0.25">
      <c r="A191" s="269"/>
      <c r="B191" s="272"/>
      <c r="C191" s="338" t="s">
        <v>347</v>
      </c>
      <c r="D191" s="339"/>
      <c r="E191" s="273">
        <v>120.25</v>
      </c>
      <c r="F191" s="274"/>
      <c r="G191" s="275"/>
      <c r="H191" s="276"/>
      <c r="I191" s="270"/>
      <c r="J191" s="277"/>
      <c r="K191" s="270"/>
      <c r="M191" s="271" t="s">
        <v>347</v>
      </c>
      <c r="O191" s="260"/>
    </row>
    <row r="192" spans="1:80" x14ac:dyDescent="0.25">
      <c r="A192" s="269"/>
      <c r="B192" s="272"/>
      <c r="C192" s="338" t="s">
        <v>348</v>
      </c>
      <c r="D192" s="339"/>
      <c r="E192" s="273">
        <v>23.85</v>
      </c>
      <c r="F192" s="274"/>
      <c r="G192" s="275"/>
      <c r="H192" s="276"/>
      <c r="I192" s="270"/>
      <c r="J192" s="277"/>
      <c r="K192" s="270"/>
      <c r="M192" s="271" t="s">
        <v>348</v>
      </c>
      <c r="O192" s="260"/>
    </row>
    <row r="193" spans="1:80" x14ac:dyDescent="0.25">
      <c r="A193" s="269"/>
      <c r="B193" s="272"/>
      <c r="C193" s="338" t="s">
        <v>349</v>
      </c>
      <c r="D193" s="339"/>
      <c r="E193" s="273">
        <v>4.8499999999999996</v>
      </c>
      <c r="F193" s="274"/>
      <c r="G193" s="275"/>
      <c r="H193" s="276"/>
      <c r="I193" s="270"/>
      <c r="J193" s="277"/>
      <c r="K193" s="270"/>
      <c r="M193" s="271" t="s">
        <v>349</v>
      </c>
      <c r="O193" s="260"/>
    </row>
    <row r="194" spans="1:80" x14ac:dyDescent="0.25">
      <c r="A194" s="261">
        <v>58</v>
      </c>
      <c r="B194" s="262" t="s">
        <v>350</v>
      </c>
      <c r="C194" s="263" t="s">
        <v>351</v>
      </c>
      <c r="D194" s="264" t="s">
        <v>115</v>
      </c>
      <c r="E194" s="265">
        <v>9.6999999999999993</v>
      </c>
      <c r="F194" s="265">
        <v>0</v>
      </c>
      <c r="G194" s="266">
        <f>E194*F194</f>
        <v>0</v>
      </c>
      <c r="H194" s="267">
        <v>0.12966</v>
      </c>
      <c r="I194" s="268">
        <f>E194*H194</f>
        <v>1.2577019999999999</v>
      </c>
      <c r="J194" s="267">
        <v>0</v>
      </c>
      <c r="K194" s="268">
        <f>E194*J194</f>
        <v>0</v>
      </c>
      <c r="O194" s="260">
        <v>2</v>
      </c>
      <c r="AA194" s="233">
        <v>1</v>
      </c>
      <c r="AB194" s="233">
        <v>1</v>
      </c>
      <c r="AC194" s="233">
        <v>1</v>
      </c>
      <c r="AZ194" s="233">
        <v>1</v>
      </c>
      <c r="BA194" s="233">
        <f>IF(AZ194=1,G194,0)</f>
        <v>0</v>
      </c>
      <c r="BB194" s="233">
        <f>IF(AZ194=2,G194,0)</f>
        <v>0</v>
      </c>
      <c r="BC194" s="233">
        <f>IF(AZ194=3,G194,0)</f>
        <v>0</v>
      </c>
      <c r="BD194" s="233">
        <f>IF(AZ194=4,G194,0)</f>
        <v>0</v>
      </c>
      <c r="BE194" s="233">
        <f>IF(AZ194=5,G194,0)</f>
        <v>0</v>
      </c>
      <c r="CA194" s="260">
        <v>1</v>
      </c>
      <c r="CB194" s="260">
        <v>1</v>
      </c>
    </row>
    <row r="195" spans="1:80" x14ac:dyDescent="0.25">
      <c r="A195" s="269"/>
      <c r="B195" s="272"/>
      <c r="C195" s="338" t="s">
        <v>352</v>
      </c>
      <c r="D195" s="339"/>
      <c r="E195" s="273">
        <v>9.6999999999999993</v>
      </c>
      <c r="F195" s="274"/>
      <c r="G195" s="275"/>
      <c r="H195" s="276"/>
      <c r="I195" s="270"/>
      <c r="J195" s="277"/>
      <c r="K195" s="270"/>
      <c r="M195" s="271" t="s">
        <v>352</v>
      </c>
      <c r="O195" s="260"/>
    </row>
    <row r="196" spans="1:80" x14ac:dyDescent="0.25">
      <c r="A196" s="261">
        <v>59</v>
      </c>
      <c r="B196" s="262" t="s">
        <v>353</v>
      </c>
      <c r="C196" s="263" t="s">
        <v>354</v>
      </c>
      <c r="D196" s="264" t="s">
        <v>115</v>
      </c>
      <c r="E196" s="265">
        <v>120.25</v>
      </c>
      <c r="F196" s="265">
        <v>0</v>
      </c>
      <c r="G196" s="266">
        <f>E196*F196</f>
        <v>0</v>
      </c>
      <c r="H196" s="267">
        <v>7.3899999999999993E-2</v>
      </c>
      <c r="I196" s="268">
        <f>E196*H196</f>
        <v>8.886474999999999</v>
      </c>
      <c r="J196" s="267">
        <v>0</v>
      </c>
      <c r="K196" s="268">
        <f>E196*J196</f>
        <v>0</v>
      </c>
      <c r="O196" s="260">
        <v>2</v>
      </c>
      <c r="AA196" s="233">
        <v>1</v>
      </c>
      <c r="AB196" s="233">
        <v>1</v>
      </c>
      <c r="AC196" s="233">
        <v>1</v>
      </c>
      <c r="AZ196" s="233">
        <v>1</v>
      </c>
      <c r="BA196" s="233">
        <f>IF(AZ196=1,G196,0)</f>
        <v>0</v>
      </c>
      <c r="BB196" s="233">
        <f>IF(AZ196=2,G196,0)</f>
        <v>0</v>
      </c>
      <c r="BC196" s="233">
        <f>IF(AZ196=3,G196,0)</f>
        <v>0</v>
      </c>
      <c r="BD196" s="233">
        <f>IF(AZ196=4,G196,0)</f>
        <v>0</v>
      </c>
      <c r="BE196" s="233">
        <f>IF(AZ196=5,G196,0)</f>
        <v>0</v>
      </c>
      <c r="CA196" s="260">
        <v>1</v>
      </c>
      <c r="CB196" s="260">
        <v>1</v>
      </c>
    </row>
    <row r="197" spans="1:80" x14ac:dyDescent="0.25">
      <c r="A197" s="269"/>
      <c r="B197" s="272"/>
      <c r="C197" s="338" t="s">
        <v>355</v>
      </c>
      <c r="D197" s="339"/>
      <c r="E197" s="273">
        <v>120.25</v>
      </c>
      <c r="F197" s="274"/>
      <c r="G197" s="275"/>
      <c r="H197" s="276"/>
      <c r="I197" s="270"/>
      <c r="J197" s="277"/>
      <c r="K197" s="270"/>
      <c r="M197" s="271" t="s">
        <v>355</v>
      </c>
      <c r="O197" s="260"/>
    </row>
    <row r="198" spans="1:80" x14ac:dyDescent="0.25">
      <c r="A198" s="261">
        <v>60</v>
      </c>
      <c r="B198" s="262" t="s">
        <v>356</v>
      </c>
      <c r="C198" s="263" t="s">
        <v>357</v>
      </c>
      <c r="D198" s="264" t="s">
        <v>115</v>
      </c>
      <c r="E198" s="265">
        <v>109.48399999999999</v>
      </c>
      <c r="F198" s="265">
        <v>0</v>
      </c>
      <c r="G198" s="266">
        <f>E198*F198</f>
        <v>0</v>
      </c>
      <c r="H198" s="267">
        <v>0.13100000000000001</v>
      </c>
      <c r="I198" s="268">
        <f>E198*H198</f>
        <v>14.342404</v>
      </c>
      <c r="J198" s="267"/>
      <c r="K198" s="268">
        <f>E198*J198</f>
        <v>0</v>
      </c>
      <c r="O198" s="260">
        <v>2</v>
      </c>
      <c r="AA198" s="233">
        <v>3</v>
      </c>
      <c r="AB198" s="233">
        <v>1</v>
      </c>
      <c r="AC198" s="233">
        <v>592452630</v>
      </c>
      <c r="AZ198" s="233">
        <v>1</v>
      </c>
      <c r="BA198" s="233">
        <f>IF(AZ198=1,G198,0)</f>
        <v>0</v>
      </c>
      <c r="BB198" s="233">
        <f>IF(AZ198=2,G198,0)</f>
        <v>0</v>
      </c>
      <c r="BC198" s="233">
        <f>IF(AZ198=3,G198,0)</f>
        <v>0</v>
      </c>
      <c r="BD198" s="233">
        <f>IF(AZ198=4,G198,0)</f>
        <v>0</v>
      </c>
      <c r="BE198" s="233">
        <f>IF(AZ198=5,G198,0)</f>
        <v>0</v>
      </c>
      <c r="CA198" s="260">
        <v>3</v>
      </c>
      <c r="CB198" s="260">
        <v>1</v>
      </c>
    </row>
    <row r="199" spans="1:80" x14ac:dyDescent="0.25">
      <c r="A199" s="269"/>
      <c r="B199" s="272"/>
      <c r="C199" s="338" t="s">
        <v>358</v>
      </c>
      <c r="D199" s="339"/>
      <c r="E199" s="273">
        <v>109.48399999999999</v>
      </c>
      <c r="F199" s="274"/>
      <c r="G199" s="275"/>
      <c r="H199" s="276"/>
      <c r="I199" s="270"/>
      <c r="J199" s="277"/>
      <c r="K199" s="270"/>
      <c r="M199" s="271" t="s">
        <v>358</v>
      </c>
      <c r="O199" s="260"/>
    </row>
    <row r="200" spans="1:80" x14ac:dyDescent="0.25">
      <c r="A200" s="261">
        <v>61</v>
      </c>
      <c r="B200" s="262" t="s">
        <v>359</v>
      </c>
      <c r="C200" s="263" t="s">
        <v>360</v>
      </c>
      <c r="D200" s="264" t="s">
        <v>115</v>
      </c>
      <c r="E200" s="265">
        <v>11.968500000000001</v>
      </c>
      <c r="F200" s="265">
        <v>0</v>
      </c>
      <c r="G200" s="266">
        <f>E200*F200</f>
        <v>0</v>
      </c>
      <c r="H200" s="267">
        <v>0.1075</v>
      </c>
      <c r="I200" s="268">
        <f>E200*H200</f>
        <v>1.2866137500000001</v>
      </c>
      <c r="J200" s="267"/>
      <c r="K200" s="268">
        <f>E200*J200</f>
        <v>0</v>
      </c>
      <c r="O200" s="260">
        <v>2</v>
      </c>
      <c r="AA200" s="233">
        <v>3</v>
      </c>
      <c r="AB200" s="233">
        <v>1</v>
      </c>
      <c r="AC200" s="233">
        <v>59248224</v>
      </c>
      <c r="AZ200" s="233">
        <v>1</v>
      </c>
      <c r="BA200" s="233">
        <f>IF(AZ200=1,G200,0)</f>
        <v>0</v>
      </c>
      <c r="BB200" s="233">
        <f>IF(AZ200=2,G200,0)</f>
        <v>0</v>
      </c>
      <c r="BC200" s="233">
        <f>IF(AZ200=3,G200,0)</f>
        <v>0</v>
      </c>
      <c r="BD200" s="233">
        <f>IF(AZ200=4,G200,0)</f>
        <v>0</v>
      </c>
      <c r="BE200" s="233">
        <f>IF(AZ200=5,G200,0)</f>
        <v>0</v>
      </c>
      <c r="CA200" s="260">
        <v>3</v>
      </c>
      <c r="CB200" s="260">
        <v>1</v>
      </c>
    </row>
    <row r="201" spans="1:80" x14ac:dyDescent="0.25">
      <c r="A201" s="269"/>
      <c r="B201" s="272"/>
      <c r="C201" s="338" t="s">
        <v>361</v>
      </c>
      <c r="D201" s="339"/>
      <c r="E201" s="273">
        <v>11.968500000000001</v>
      </c>
      <c r="F201" s="274"/>
      <c r="G201" s="275"/>
      <c r="H201" s="276"/>
      <c r="I201" s="270"/>
      <c r="J201" s="277"/>
      <c r="K201" s="270"/>
      <c r="M201" s="271" t="s">
        <v>361</v>
      </c>
      <c r="O201" s="260"/>
    </row>
    <row r="202" spans="1:80" ht="13" x14ac:dyDescent="0.3">
      <c r="A202" s="278"/>
      <c r="B202" s="279" t="s">
        <v>101</v>
      </c>
      <c r="C202" s="280" t="s">
        <v>339</v>
      </c>
      <c r="D202" s="281"/>
      <c r="E202" s="282"/>
      <c r="F202" s="283"/>
      <c r="G202" s="284">
        <f>SUM(G185:G201)</f>
        <v>0</v>
      </c>
      <c r="H202" s="285"/>
      <c r="I202" s="286">
        <f>SUM(I185:I201)</f>
        <v>81.985051624999997</v>
      </c>
      <c r="J202" s="285"/>
      <c r="K202" s="286">
        <f>SUM(K185:K201)</f>
        <v>0</v>
      </c>
      <c r="O202" s="260">
        <v>4</v>
      </c>
      <c r="BA202" s="287">
        <f>SUM(BA185:BA201)</f>
        <v>0</v>
      </c>
      <c r="BB202" s="287">
        <f>SUM(BB185:BB201)</f>
        <v>0</v>
      </c>
      <c r="BC202" s="287">
        <f>SUM(BC185:BC201)</f>
        <v>0</v>
      </c>
      <c r="BD202" s="287">
        <f>SUM(BD185:BD201)</f>
        <v>0</v>
      </c>
      <c r="BE202" s="287">
        <f>SUM(BE185:BE201)</f>
        <v>0</v>
      </c>
    </row>
    <row r="203" spans="1:80" ht="13" x14ac:dyDescent="0.3">
      <c r="A203" s="250" t="s">
        <v>97</v>
      </c>
      <c r="B203" s="251" t="s">
        <v>362</v>
      </c>
      <c r="C203" s="252" t="s">
        <v>363</v>
      </c>
      <c r="D203" s="253"/>
      <c r="E203" s="254"/>
      <c r="F203" s="254"/>
      <c r="G203" s="255"/>
      <c r="H203" s="256"/>
      <c r="I203" s="257"/>
      <c r="J203" s="258"/>
      <c r="K203" s="259"/>
      <c r="O203" s="260">
        <v>1</v>
      </c>
    </row>
    <row r="204" spans="1:80" x14ac:dyDescent="0.25">
      <c r="A204" s="261">
        <v>62</v>
      </c>
      <c r="B204" s="262" t="s">
        <v>365</v>
      </c>
      <c r="C204" s="263" t="s">
        <v>366</v>
      </c>
      <c r="D204" s="264" t="s">
        <v>115</v>
      </c>
      <c r="E204" s="265">
        <v>12.96</v>
      </c>
      <c r="F204" s="265">
        <v>0</v>
      </c>
      <c r="G204" s="266">
        <f>E204*F204</f>
        <v>0</v>
      </c>
      <c r="H204" s="267">
        <v>5.1229999999999998E-2</v>
      </c>
      <c r="I204" s="268">
        <f>E204*H204</f>
        <v>0.6639408</v>
      </c>
      <c r="J204" s="267">
        <v>0</v>
      </c>
      <c r="K204" s="268">
        <f>E204*J204</f>
        <v>0</v>
      </c>
      <c r="O204" s="260">
        <v>2</v>
      </c>
      <c r="AA204" s="233">
        <v>1</v>
      </c>
      <c r="AB204" s="233">
        <v>1</v>
      </c>
      <c r="AC204" s="233">
        <v>1</v>
      </c>
      <c r="AZ204" s="233">
        <v>1</v>
      </c>
      <c r="BA204" s="233">
        <f>IF(AZ204=1,G204,0)</f>
        <v>0</v>
      </c>
      <c r="BB204" s="233">
        <f>IF(AZ204=2,G204,0)</f>
        <v>0</v>
      </c>
      <c r="BC204" s="233">
        <f>IF(AZ204=3,G204,0)</f>
        <v>0</v>
      </c>
      <c r="BD204" s="233">
        <f>IF(AZ204=4,G204,0)</f>
        <v>0</v>
      </c>
      <c r="BE204" s="233">
        <f>IF(AZ204=5,G204,0)</f>
        <v>0</v>
      </c>
      <c r="CA204" s="260">
        <v>1</v>
      </c>
      <c r="CB204" s="260">
        <v>1</v>
      </c>
    </row>
    <row r="205" spans="1:80" x14ac:dyDescent="0.25">
      <c r="A205" s="269"/>
      <c r="B205" s="272"/>
      <c r="C205" s="338" t="s">
        <v>367</v>
      </c>
      <c r="D205" s="339"/>
      <c r="E205" s="273">
        <v>12.96</v>
      </c>
      <c r="F205" s="274"/>
      <c r="G205" s="275"/>
      <c r="H205" s="276"/>
      <c r="I205" s="270"/>
      <c r="J205" s="277"/>
      <c r="K205" s="270"/>
      <c r="M205" s="271" t="s">
        <v>367</v>
      </c>
      <c r="O205" s="260"/>
    </row>
    <row r="206" spans="1:80" x14ac:dyDescent="0.25">
      <c r="A206" s="261">
        <v>63</v>
      </c>
      <c r="B206" s="262" t="s">
        <v>368</v>
      </c>
      <c r="C206" s="263" t="s">
        <v>369</v>
      </c>
      <c r="D206" s="264" t="s">
        <v>115</v>
      </c>
      <c r="E206" s="265">
        <v>23.1</v>
      </c>
      <c r="F206" s="265">
        <v>0</v>
      </c>
      <c r="G206" s="266">
        <f>E206*F206</f>
        <v>0</v>
      </c>
      <c r="H206" s="267">
        <v>4.7660000000000001E-2</v>
      </c>
      <c r="I206" s="268">
        <f>E206*H206</f>
        <v>1.100946</v>
      </c>
      <c r="J206" s="267">
        <v>0</v>
      </c>
      <c r="K206" s="268">
        <f>E206*J206</f>
        <v>0</v>
      </c>
      <c r="O206" s="260">
        <v>2</v>
      </c>
      <c r="AA206" s="233">
        <v>1</v>
      </c>
      <c r="AB206" s="233">
        <v>1</v>
      </c>
      <c r="AC206" s="233">
        <v>1</v>
      </c>
      <c r="AZ206" s="233">
        <v>1</v>
      </c>
      <c r="BA206" s="233">
        <f>IF(AZ206=1,G206,0)</f>
        <v>0</v>
      </c>
      <c r="BB206" s="233">
        <f>IF(AZ206=2,G206,0)</f>
        <v>0</v>
      </c>
      <c r="BC206" s="233">
        <f>IF(AZ206=3,G206,0)</f>
        <v>0</v>
      </c>
      <c r="BD206" s="233">
        <f>IF(AZ206=4,G206,0)</f>
        <v>0</v>
      </c>
      <c r="BE206" s="233">
        <f>IF(AZ206=5,G206,0)</f>
        <v>0</v>
      </c>
      <c r="CA206" s="260">
        <v>1</v>
      </c>
      <c r="CB206" s="260">
        <v>1</v>
      </c>
    </row>
    <row r="207" spans="1:80" x14ac:dyDescent="0.25">
      <c r="A207" s="269"/>
      <c r="B207" s="272"/>
      <c r="C207" s="338" t="s">
        <v>370</v>
      </c>
      <c r="D207" s="339"/>
      <c r="E207" s="273">
        <v>21.81</v>
      </c>
      <c r="F207" s="274"/>
      <c r="G207" s="275"/>
      <c r="H207" s="276"/>
      <c r="I207" s="270"/>
      <c r="J207" s="277"/>
      <c r="K207" s="270"/>
      <c r="M207" s="271" t="s">
        <v>370</v>
      </c>
      <c r="O207" s="260"/>
    </row>
    <row r="208" spans="1:80" x14ac:dyDescent="0.25">
      <c r="A208" s="269"/>
      <c r="B208" s="272"/>
      <c r="C208" s="338" t="s">
        <v>371</v>
      </c>
      <c r="D208" s="339"/>
      <c r="E208" s="273">
        <v>1.29</v>
      </c>
      <c r="F208" s="274"/>
      <c r="G208" s="275"/>
      <c r="H208" s="276"/>
      <c r="I208" s="270"/>
      <c r="J208" s="277"/>
      <c r="K208" s="270"/>
      <c r="M208" s="271" t="s">
        <v>371</v>
      </c>
      <c r="O208" s="260"/>
    </row>
    <row r="209" spans="1:80" ht="20" x14ac:dyDescent="0.25">
      <c r="A209" s="261">
        <v>64</v>
      </c>
      <c r="B209" s="262" t="s">
        <v>372</v>
      </c>
      <c r="C209" s="263" t="s">
        <v>373</v>
      </c>
      <c r="D209" s="264" t="s">
        <v>115</v>
      </c>
      <c r="E209" s="265">
        <v>1203.0550000000001</v>
      </c>
      <c r="F209" s="265">
        <v>0</v>
      </c>
      <c r="G209" s="266">
        <f>E209*F209</f>
        <v>0</v>
      </c>
      <c r="H209" s="267">
        <v>1.333E-2</v>
      </c>
      <c r="I209" s="268">
        <f>E209*H209</f>
        <v>16.03672315</v>
      </c>
      <c r="J209" s="267">
        <v>0</v>
      </c>
      <c r="K209" s="268">
        <f>E209*J209</f>
        <v>0</v>
      </c>
      <c r="O209" s="260">
        <v>2</v>
      </c>
      <c r="AA209" s="233">
        <v>1</v>
      </c>
      <c r="AB209" s="233">
        <v>1</v>
      </c>
      <c r="AC209" s="233">
        <v>1</v>
      </c>
      <c r="AZ209" s="233">
        <v>1</v>
      </c>
      <c r="BA209" s="233">
        <f>IF(AZ209=1,G209,0)</f>
        <v>0</v>
      </c>
      <c r="BB209" s="233">
        <f>IF(AZ209=2,G209,0)</f>
        <v>0</v>
      </c>
      <c r="BC209" s="233">
        <f>IF(AZ209=3,G209,0)</f>
        <v>0</v>
      </c>
      <c r="BD209" s="233">
        <f>IF(AZ209=4,G209,0)</f>
        <v>0</v>
      </c>
      <c r="BE209" s="233">
        <f>IF(AZ209=5,G209,0)</f>
        <v>0</v>
      </c>
      <c r="CA209" s="260">
        <v>1</v>
      </c>
      <c r="CB209" s="260">
        <v>1</v>
      </c>
    </row>
    <row r="210" spans="1:80" x14ac:dyDescent="0.25">
      <c r="A210" s="269"/>
      <c r="B210" s="272"/>
      <c r="C210" s="338" t="s">
        <v>374</v>
      </c>
      <c r="D210" s="339"/>
      <c r="E210" s="273">
        <v>469.65</v>
      </c>
      <c r="F210" s="274"/>
      <c r="G210" s="275"/>
      <c r="H210" s="276"/>
      <c r="I210" s="270"/>
      <c r="J210" s="277"/>
      <c r="K210" s="270"/>
      <c r="M210" s="271" t="s">
        <v>374</v>
      </c>
      <c r="O210" s="260"/>
    </row>
    <row r="211" spans="1:80" x14ac:dyDescent="0.25">
      <c r="A211" s="269"/>
      <c r="B211" s="272"/>
      <c r="C211" s="338" t="s">
        <v>375</v>
      </c>
      <c r="D211" s="339"/>
      <c r="E211" s="273">
        <v>5.3250000000000002</v>
      </c>
      <c r="F211" s="274"/>
      <c r="G211" s="275"/>
      <c r="H211" s="276"/>
      <c r="I211" s="270"/>
      <c r="J211" s="277"/>
      <c r="K211" s="270"/>
      <c r="M211" s="271" t="s">
        <v>375</v>
      </c>
      <c r="O211" s="260"/>
    </row>
    <row r="212" spans="1:80" x14ac:dyDescent="0.25">
      <c r="A212" s="269"/>
      <c r="B212" s="272"/>
      <c r="C212" s="338" t="s">
        <v>376</v>
      </c>
      <c r="D212" s="339"/>
      <c r="E212" s="273">
        <v>12.0875</v>
      </c>
      <c r="F212" s="274"/>
      <c r="G212" s="275"/>
      <c r="H212" s="276"/>
      <c r="I212" s="270"/>
      <c r="J212" s="277"/>
      <c r="K212" s="270"/>
      <c r="M212" s="271" t="s">
        <v>376</v>
      </c>
      <c r="O212" s="260"/>
    </row>
    <row r="213" spans="1:80" x14ac:dyDescent="0.25">
      <c r="A213" s="269"/>
      <c r="B213" s="272"/>
      <c r="C213" s="338" t="s">
        <v>377</v>
      </c>
      <c r="D213" s="339"/>
      <c r="E213" s="273">
        <v>11.387499999999999</v>
      </c>
      <c r="F213" s="274"/>
      <c r="G213" s="275"/>
      <c r="H213" s="276"/>
      <c r="I213" s="270"/>
      <c r="J213" s="277"/>
      <c r="K213" s="270"/>
      <c r="M213" s="271" t="s">
        <v>377</v>
      </c>
      <c r="O213" s="260"/>
    </row>
    <row r="214" spans="1:80" x14ac:dyDescent="0.25">
      <c r="A214" s="269"/>
      <c r="B214" s="272"/>
      <c r="C214" s="338" t="s">
        <v>378</v>
      </c>
      <c r="D214" s="339"/>
      <c r="E214" s="273">
        <v>11.525</v>
      </c>
      <c r="F214" s="274"/>
      <c r="G214" s="275"/>
      <c r="H214" s="276"/>
      <c r="I214" s="270"/>
      <c r="J214" s="277"/>
      <c r="K214" s="270"/>
      <c r="M214" s="271" t="s">
        <v>378</v>
      </c>
      <c r="O214" s="260"/>
    </row>
    <row r="215" spans="1:80" x14ac:dyDescent="0.25">
      <c r="A215" s="269"/>
      <c r="B215" s="272"/>
      <c r="C215" s="338" t="s">
        <v>379</v>
      </c>
      <c r="D215" s="339"/>
      <c r="E215" s="273">
        <v>-21.6675</v>
      </c>
      <c r="F215" s="274"/>
      <c r="G215" s="275"/>
      <c r="H215" s="276"/>
      <c r="I215" s="270"/>
      <c r="J215" s="277"/>
      <c r="K215" s="270"/>
      <c r="M215" s="271" t="s">
        <v>379</v>
      </c>
      <c r="O215" s="260"/>
    </row>
    <row r="216" spans="1:80" x14ac:dyDescent="0.25">
      <c r="A216" s="269"/>
      <c r="B216" s="272"/>
      <c r="C216" s="338" t="s">
        <v>380</v>
      </c>
      <c r="D216" s="339"/>
      <c r="E216" s="273">
        <v>-18.9725</v>
      </c>
      <c r="F216" s="274"/>
      <c r="G216" s="275"/>
      <c r="H216" s="276"/>
      <c r="I216" s="270"/>
      <c r="J216" s="277"/>
      <c r="K216" s="270"/>
      <c r="M216" s="271" t="s">
        <v>380</v>
      </c>
      <c r="O216" s="260"/>
    </row>
    <row r="217" spans="1:80" x14ac:dyDescent="0.25">
      <c r="A217" s="269"/>
      <c r="B217" s="272"/>
      <c r="C217" s="338" t="s">
        <v>381</v>
      </c>
      <c r="D217" s="339"/>
      <c r="E217" s="273">
        <v>-29.68</v>
      </c>
      <c r="F217" s="274"/>
      <c r="G217" s="275"/>
      <c r="H217" s="276"/>
      <c r="I217" s="270"/>
      <c r="J217" s="277"/>
      <c r="K217" s="270"/>
      <c r="M217" s="271" t="s">
        <v>381</v>
      </c>
      <c r="O217" s="260"/>
    </row>
    <row r="218" spans="1:80" x14ac:dyDescent="0.25">
      <c r="A218" s="269"/>
      <c r="B218" s="272"/>
      <c r="C218" s="338" t="s">
        <v>382</v>
      </c>
      <c r="D218" s="339"/>
      <c r="E218" s="273">
        <v>-26.767499999999998</v>
      </c>
      <c r="F218" s="274"/>
      <c r="G218" s="275"/>
      <c r="H218" s="276"/>
      <c r="I218" s="270"/>
      <c r="J218" s="277"/>
      <c r="K218" s="270"/>
      <c r="M218" s="271" t="s">
        <v>382</v>
      </c>
      <c r="O218" s="260"/>
    </row>
    <row r="219" spans="1:80" x14ac:dyDescent="0.25">
      <c r="A219" s="269"/>
      <c r="B219" s="272"/>
      <c r="C219" s="338" t="s">
        <v>383</v>
      </c>
      <c r="D219" s="339"/>
      <c r="E219" s="273">
        <v>-6.8849999999999998</v>
      </c>
      <c r="F219" s="274"/>
      <c r="G219" s="275"/>
      <c r="H219" s="276"/>
      <c r="I219" s="270"/>
      <c r="J219" s="277"/>
      <c r="K219" s="270"/>
      <c r="M219" s="271" t="s">
        <v>383</v>
      </c>
      <c r="O219" s="260"/>
    </row>
    <row r="220" spans="1:80" x14ac:dyDescent="0.25">
      <c r="A220" s="269"/>
      <c r="B220" s="272"/>
      <c r="C220" s="338" t="s">
        <v>384</v>
      </c>
      <c r="D220" s="339"/>
      <c r="E220" s="273">
        <v>381.6</v>
      </c>
      <c r="F220" s="274"/>
      <c r="G220" s="275"/>
      <c r="H220" s="276"/>
      <c r="I220" s="270"/>
      <c r="J220" s="277"/>
      <c r="K220" s="270"/>
      <c r="M220" s="271" t="s">
        <v>384</v>
      </c>
      <c r="O220" s="260"/>
    </row>
    <row r="221" spans="1:80" x14ac:dyDescent="0.25">
      <c r="A221" s="269"/>
      <c r="B221" s="272"/>
      <c r="C221" s="338" t="s">
        <v>385</v>
      </c>
      <c r="D221" s="339"/>
      <c r="E221" s="273">
        <v>438.9</v>
      </c>
      <c r="F221" s="274"/>
      <c r="G221" s="275"/>
      <c r="H221" s="276"/>
      <c r="I221" s="270"/>
      <c r="J221" s="277"/>
      <c r="K221" s="270"/>
      <c r="M221" s="271" t="s">
        <v>385</v>
      </c>
      <c r="O221" s="260"/>
    </row>
    <row r="222" spans="1:80" x14ac:dyDescent="0.25">
      <c r="A222" s="269"/>
      <c r="B222" s="272"/>
      <c r="C222" s="338" t="s">
        <v>386</v>
      </c>
      <c r="D222" s="339"/>
      <c r="E222" s="273">
        <v>18.155000000000001</v>
      </c>
      <c r="F222" s="274"/>
      <c r="G222" s="275"/>
      <c r="H222" s="276"/>
      <c r="I222" s="270"/>
      <c r="J222" s="277"/>
      <c r="K222" s="270"/>
      <c r="M222" s="271" t="s">
        <v>386</v>
      </c>
      <c r="O222" s="260"/>
    </row>
    <row r="223" spans="1:80" x14ac:dyDescent="0.25">
      <c r="A223" s="269"/>
      <c r="B223" s="272"/>
      <c r="C223" s="338" t="s">
        <v>387</v>
      </c>
      <c r="D223" s="339"/>
      <c r="E223" s="273">
        <v>9.2624999999999993</v>
      </c>
      <c r="F223" s="274"/>
      <c r="G223" s="275"/>
      <c r="H223" s="276"/>
      <c r="I223" s="270"/>
      <c r="J223" s="277"/>
      <c r="K223" s="270"/>
      <c r="M223" s="271" t="s">
        <v>387</v>
      </c>
      <c r="O223" s="260"/>
    </row>
    <row r="224" spans="1:80" x14ac:dyDescent="0.25">
      <c r="A224" s="269"/>
      <c r="B224" s="272"/>
      <c r="C224" s="338" t="s">
        <v>388</v>
      </c>
      <c r="D224" s="339"/>
      <c r="E224" s="273">
        <v>4.3449999999999998</v>
      </c>
      <c r="F224" s="274"/>
      <c r="G224" s="275"/>
      <c r="H224" s="276"/>
      <c r="I224" s="270"/>
      <c r="J224" s="277"/>
      <c r="K224" s="270"/>
      <c r="M224" s="271" t="s">
        <v>388</v>
      </c>
      <c r="O224" s="260"/>
    </row>
    <row r="225" spans="1:80" x14ac:dyDescent="0.25">
      <c r="A225" s="269"/>
      <c r="B225" s="272"/>
      <c r="C225" s="338" t="s">
        <v>389</v>
      </c>
      <c r="D225" s="339"/>
      <c r="E225" s="273">
        <v>62.432499999999997</v>
      </c>
      <c r="F225" s="274"/>
      <c r="G225" s="275"/>
      <c r="H225" s="276"/>
      <c r="I225" s="270"/>
      <c r="J225" s="277"/>
      <c r="K225" s="270"/>
      <c r="M225" s="271" t="s">
        <v>389</v>
      </c>
      <c r="O225" s="260"/>
    </row>
    <row r="226" spans="1:80" x14ac:dyDescent="0.25">
      <c r="A226" s="269"/>
      <c r="B226" s="272"/>
      <c r="C226" s="338" t="s">
        <v>390</v>
      </c>
      <c r="D226" s="339"/>
      <c r="E226" s="273">
        <v>-32.0625</v>
      </c>
      <c r="F226" s="274"/>
      <c r="G226" s="275"/>
      <c r="H226" s="276"/>
      <c r="I226" s="270"/>
      <c r="J226" s="277"/>
      <c r="K226" s="270"/>
      <c r="M226" s="271" t="s">
        <v>390</v>
      </c>
      <c r="O226" s="260"/>
    </row>
    <row r="227" spans="1:80" x14ac:dyDescent="0.25">
      <c r="A227" s="269"/>
      <c r="B227" s="272"/>
      <c r="C227" s="338" t="s">
        <v>391</v>
      </c>
      <c r="D227" s="339"/>
      <c r="E227" s="273">
        <v>-22.8</v>
      </c>
      <c r="F227" s="274"/>
      <c r="G227" s="275"/>
      <c r="H227" s="276"/>
      <c r="I227" s="270"/>
      <c r="J227" s="277"/>
      <c r="K227" s="270"/>
      <c r="M227" s="271" t="s">
        <v>391</v>
      </c>
      <c r="O227" s="260"/>
    </row>
    <row r="228" spans="1:80" x14ac:dyDescent="0.25">
      <c r="A228" s="269"/>
      <c r="B228" s="272"/>
      <c r="C228" s="338" t="s">
        <v>392</v>
      </c>
      <c r="D228" s="339"/>
      <c r="E228" s="273">
        <v>-25.82</v>
      </c>
      <c r="F228" s="274"/>
      <c r="G228" s="275"/>
      <c r="H228" s="276"/>
      <c r="I228" s="270"/>
      <c r="J228" s="277"/>
      <c r="K228" s="270"/>
      <c r="M228" s="271" t="s">
        <v>392</v>
      </c>
      <c r="O228" s="260"/>
    </row>
    <row r="229" spans="1:80" x14ac:dyDescent="0.25">
      <c r="A229" s="269"/>
      <c r="B229" s="272"/>
      <c r="C229" s="338" t="s">
        <v>393</v>
      </c>
      <c r="D229" s="339"/>
      <c r="E229" s="273">
        <v>-20.337499999999999</v>
      </c>
      <c r="F229" s="274"/>
      <c r="G229" s="275"/>
      <c r="H229" s="276"/>
      <c r="I229" s="270"/>
      <c r="J229" s="277"/>
      <c r="K229" s="270"/>
      <c r="M229" s="271" t="s">
        <v>393</v>
      </c>
      <c r="O229" s="260"/>
    </row>
    <row r="230" spans="1:80" x14ac:dyDescent="0.25">
      <c r="A230" s="269"/>
      <c r="B230" s="272"/>
      <c r="C230" s="338" t="s">
        <v>394</v>
      </c>
      <c r="D230" s="339"/>
      <c r="E230" s="273">
        <v>-22.445</v>
      </c>
      <c r="F230" s="274"/>
      <c r="G230" s="275"/>
      <c r="H230" s="276"/>
      <c r="I230" s="270"/>
      <c r="J230" s="277"/>
      <c r="K230" s="270"/>
      <c r="M230" s="271" t="s">
        <v>394</v>
      </c>
      <c r="O230" s="260"/>
    </row>
    <row r="231" spans="1:80" x14ac:dyDescent="0.25">
      <c r="A231" s="269"/>
      <c r="B231" s="272"/>
      <c r="C231" s="338" t="s">
        <v>395</v>
      </c>
      <c r="D231" s="339"/>
      <c r="E231" s="273">
        <v>5.8224999999999998</v>
      </c>
      <c r="F231" s="274"/>
      <c r="G231" s="275"/>
      <c r="H231" s="276"/>
      <c r="I231" s="270"/>
      <c r="J231" s="277"/>
      <c r="K231" s="270"/>
      <c r="M231" s="271" t="s">
        <v>395</v>
      </c>
      <c r="O231" s="260"/>
    </row>
    <row r="232" spans="1:80" ht="13" x14ac:dyDescent="0.3">
      <c r="A232" s="278"/>
      <c r="B232" s="279" t="s">
        <v>101</v>
      </c>
      <c r="C232" s="280" t="s">
        <v>364</v>
      </c>
      <c r="D232" s="281"/>
      <c r="E232" s="282"/>
      <c r="F232" s="283"/>
      <c r="G232" s="284">
        <f>SUM(G203:G231)</f>
        <v>0</v>
      </c>
      <c r="H232" s="285"/>
      <c r="I232" s="286">
        <f>SUM(I203:I231)</f>
        <v>17.80160995</v>
      </c>
      <c r="J232" s="285"/>
      <c r="K232" s="286">
        <f>SUM(K203:K231)</f>
        <v>0</v>
      </c>
      <c r="O232" s="260">
        <v>4</v>
      </c>
      <c r="BA232" s="287">
        <f>SUM(BA203:BA231)</f>
        <v>0</v>
      </c>
      <c r="BB232" s="287">
        <f>SUM(BB203:BB231)</f>
        <v>0</v>
      </c>
      <c r="BC232" s="287">
        <f>SUM(BC203:BC231)</f>
        <v>0</v>
      </c>
      <c r="BD232" s="287">
        <f>SUM(BD203:BD231)</f>
        <v>0</v>
      </c>
      <c r="BE232" s="287">
        <f>SUM(BE203:BE231)</f>
        <v>0</v>
      </c>
    </row>
    <row r="233" spans="1:80" ht="13" x14ac:dyDescent="0.3">
      <c r="A233" s="250" t="s">
        <v>97</v>
      </c>
      <c r="B233" s="251" t="s">
        <v>396</v>
      </c>
      <c r="C233" s="252" t="s">
        <v>397</v>
      </c>
      <c r="D233" s="253"/>
      <c r="E233" s="254"/>
      <c r="F233" s="254"/>
      <c r="G233" s="255"/>
      <c r="H233" s="256"/>
      <c r="I233" s="257"/>
      <c r="J233" s="258"/>
      <c r="K233" s="259"/>
      <c r="O233" s="260">
        <v>1</v>
      </c>
    </row>
    <row r="234" spans="1:80" ht="20" x14ac:dyDescent="0.25">
      <c r="A234" s="261">
        <v>65</v>
      </c>
      <c r="B234" s="262" t="s">
        <v>399</v>
      </c>
      <c r="C234" s="263" t="s">
        <v>400</v>
      </c>
      <c r="D234" s="264" t="s">
        <v>115</v>
      </c>
      <c r="E234" s="265">
        <v>47.4345</v>
      </c>
      <c r="F234" s="265">
        <v>0</v>
      </c>
      <c r="G234" s="266">
        <f>E234*F234</f>
        <v>0</v>
      </c>
      <c r="H234" s="267">
        <v>3.7799999999999999E-3</v>
      </c>
      <c r="I234" s="268">
        <f>E234*H234</f>
        <v>0.17930241</v>
      </c>
      <c r="J234" s="267">
        <v>0</v>
      </c>
      <c r="K234" s="268">
        <f>E234*J234</f>
        <v>0</v>
      </c>
      <c r="O234" s="260">
        <v>2</v>
      </c>
      <c r="AA234" s="233">
        <v>1</v>
      </c>
      <c r="AB234" s="233">
        <v>1</v>
      </c>
      <c r="AC234" s="233">
        <v>1</v>
      </c>
      <c r="AZ234" s="233">
        <v>1</v>
      </c>
      <c r="BA234" s="233">
        <f>IF(AZ234=1,G234,0)</f>
        <v>0</v>
      </c>
      <c r="BB234" s="233">
        <f>IF(AZ234=2,G234,0)</f>
        <v>0</v>
      </c>
      <c r="BC234" s="233">
        <f>IF(AZ234=3,G234,0)</f>
        <v>0</v>
      </c>
      <c r="BD234" s="233">
        <f>IF(AZ234=4,G234,0)</f>
        <v>0</v>
      </c>
      <c r="BE234" s="233">
        <f>IF(AZ234=5,G234,0)</f>
        <v>0</v>
      </c>
      <c r="CA234" s="260">
        <v>1</v>
      </c>
      <c r="CB234" s="260">
        <v>1</v>
      </c>
    </row>
    <row r="235" spans="1:80" x14ac:dyDescent="0.25">
      <c r="A235" s="269"/>
      <c r="B235" s="272"/>
      <c r="C235" s="338" t="s">
        <v>401</v>
      </c>
      <c r="D235" s="339"/>
      <c r="E235" s="273">
        <v>3.5145</v>
      </c>
      <c r="F235" s="274"/>
      <c r="G235" s="275"/>
      <c r="H235" s="276"/>
      <c r="I235" s="270"/>
      <c r="J235" s="277"/>
      <c r="K235" s="270"/>
      <c r="M235" s="271" t="s">
        <v>401</v>
      </c>
      <c r="O235" s="260"/>
    </row>
    <row r="236" spans="1:80" x14ac:dyDescent="0.25">
      <c r="A236" s="269"/>
      <c r="B236" s="272"/>
      <c r="C236" s="338" t="s">
        <v>402</v>
      </c>
      <c r="D236" s="339"/>
      <c r="E236" s="273">
        <v>6.75</v>
      </c>
      <c r="F236" s="274"/>
      <c r="G236" s="275"/>
      <c r="H236" s="276"/>
      <c r="I236" s="270"/>
      <c r="J236" s="277"/>
      <c r="K236" s="270"/>
      <c r="M236" s="271" t="s">
        <v>402</v>
      </c>
      <c r="O236" s="260"/>
    </row>
    <row r="237" spans="1:80" x14ac:dyDescent="0.25">
      <c r="A237" s="269"/>
      <c r="B237" s="272"/>
      <c r="C237" s="338" t="s">
        <v>403</v>
      </c>
      <c r="D237" s="339"/>
      <c r="E237" s="273">
        <v>37.17</v>
      </c>
      <c r="F237" s="274"/>
      <c r="G237" s="275"/>
      <c r="H237" s="276"/>
      <c r="I237" s="270"/>
      <c r="J237" s="277"/>
      <c r="K237" s="270"/>
      <c r="M237" s="271" t="s">
        <v>403</v>
      </c>
      <c r="O237" s="260"/>
    </row>
    <row r="238" spans="1:80" x14ac:dyDescent="0.25">
      <c r="A238" s="261">
        <v>66</v>
      </c>
      <c r="B238" s="262" t="s">
        <v>404</v>
      </c>
      <c r="C238" s="263" t="s">
        <v>405</v>
      </c>
      <c r="D238" s="264" t="s">
        <v>115</v>
      </c>
      <c r="E238" s="265">
        <v>47.4345</v>
      </c>
      <c r="F238" s="265">
        <v>0</v>
      </c>
      <c r="G238" s="266">
        <f>E238*F238</f>
        <v>0</v>
      </c>
      <c r="H238" s="267">
        <v>3.5E-4</v>
      </c>
      <c r="I238" s="268">
        <f>E238*H238</f>
        <v>1.6602075000000001E-2</v>
      </c>
      <c r="J238" s="267">
        <v>0</v>
      </c>
      <c r="K238" s="268">
        <f>E238*J238</f>
        <v>0</v>
      </c>
      <c r="O238" s="260">
        <v>2</v>
      </c>
      <c r="AA238" s="233">
        <v>1</v>
      </c>
      <c r="AB238" s="233">
        <v>1</v>
      </c>
      <c r="AC238" s="233">
        <v>1</v>
      </c>
      <c r="AZ238" s="233">
        <v>1</v>
      </c>
      <c r="BA238" s="233">
        <f>IF(AZ238=1,G238,0)</f>
        <v>0</v>
      </c>
      <c r="BB238" s="233">
        <f>IF(AZ238=2,G238,0)</f>
        <v>0</v>
      </c>
      <c r="BC238" s="233">
        <f>IF(AZ238=3,G238,0)</f>
        <v>0</v>
      </c>
      <c r="BD238" s="233">
        <f>IF(AZ238=4,G238,0)</f>
        <v>0</v>
      </c>
      <c r="BE238" s="233">
        <f>IF(AZ238=5,G238,0)</f>
        <v>0</v>
      </c>
      <c r="CA238" s="260">
        <v>1</v>
      </c>
      <c r="CB238" s="260">
        <v>1</v>
      </c>
    </row>
    <row r="239" spans="1:80" x14ac:dyDescent="0.25">
      <c r="A239" s="269"/>
      <c r="B239" s="272"/>
      <c r="C239" s="338" t="s">
        <v>406</v>
      </c>
      <c r="D239" s="339"/>
      <c r="E239" s="273">
        <v>3.5145</v>
      </c>
      <c r="F239" s="274"/>
      <c r="G239" s="275"/>
      <c r="H239" s="276"/>
      <c r="I239" s="270"/>
      <c r="J239" s="277"/>
      <c r="K239" s="270"/>
      <c r="M239" s="298">
        <v>35145</v>
      </c>
      <c r="O239" s="260"/>
    </row>
    <row r="240" spans="1:80" x14ac:dyDescent="0.25">
      <c r="A240" s="269"/>
      <c r="B240" s="272"/>
      <c r="C240" s="338" t="s">
        <v>402</v>
      </c>
      <c r="D240" s="339"/>
      <c r="E240" s="273">
        <v>6.75</v>
      </c>
      <c r="F240" s="274"/>
      <c r="G240" s="275"/>
      <c r="H240" s="276"/>
      <c r="I240" s="270"/>
      <c r="J240" s="277"/>
      <c r="K240" s="270"/>
      <c r="M240" s="271" t="s">
        <v>402</v>
      </c>
      <c r="O240" s="260"/>
    </row>
    <row r="241" spans="1:80" x14ac:dyDescent="0.25">
      <c r="A241" s="269"/>
      <c r="B241" s="272"/>
      <c r="C241" s="338" t="s">
        <v>407</v>
      </c>
      <c r="D241" s="339"/>
      <c r="E241" s="273">
        <v>37.17</v>
      </c>
      <c r="F241" s="274"/>
      <c r="G241" s="275"/>
      <c r="H241" s="276"/>
      <c r="I241" s="270"/>
      <c r="J241" s="277"/>
      <c r="K241" s="270"/>
      <c r="M241" s="271" t="s">
        <v>407</v>
      </c>
      <c r="O241" s="260"/>
    </row>
    <row r="242" spans="1:80" x14ac:dyDescent="0.25">
      <c r="A242" s="261">
        <v>67</v>
      </c>
      <c r="B242" s="262" t="s">
        <v>408</v>
      </c>
      <c r="C242" s="263" t="s">
        <v>409</v>
      </c>
      <c r="D242" s="264" t="s">
        <v>115</v>
      </c>
      <c r="E242" s="265">
        <v>78.465000000000003</v>
      </c>
      <c r="F242" s="265">
        <v>0</v>
      </c>
      <c r="G242" s="266">
        <f>E242*F242</f>
        <v>0</v>
      </c>
      <c r="H242" s="267">
        <v>4.0000000000000003E-5</v>
      </c>
      <c r="I242" s="268">
        <f>E242*H242</f>
        <v>3.1386000000000005E-3</v>
      </c>
      <c r="J242" s="267">
        <v>0</v>
      </c>
      <c r="K242" s="268">
        <f>E242*J242</f>
        <v>0</v>
      </c>
      <c r="O242" s="260">
        <v>2</v>
      </c>
      <c r="AA242" s="233">
        <v>1</v>
      </c>
      <c r="AB242" s="233">
        <v>1</v>
      </c>
      <c r="AC242" s="233">
        <v>1</v>
      </c>
      <c r="AZ242" s="233">
        <v>1</v>
      </c>
      <c r="BA242" s="233">
        <f>IF(AZ242=1,G242,0)</f>
        <v>0</v>
      </c>
      <c r="BB242" s="233">
        <f>IF(AZ242=2,G242,0)</f>
        <v>0</v>
      </c>
      <c r="BC242" s="233">
        <f>IF(AZ242=3,G242,0)</f>
        <v>0</v>
      </c>
      <c r="BD242" s="233">
        <f>IF(AZ242=4,G242,0)</f>
        <v>0</v>
      </c>
      <c r="BE242" s="233">
        <f>IF(AZ242=5,G242,0)</f>
        <v>0</v>
      </c>
      <c r="CA242" s="260">
        <v>1</v>
      </c>
      <c r="CB242" s="260">
        <v>1</v>
      </c>
    </row>
    <row r="243" spans="1:80" x14ac:dyDescent="0.25">
      <c r="A243" s="269"/>
      <c r="B243" s="272"/>
      <c r="C243" s="338" t="s">
        <v>410</v>
      </c>
      <c r="D243" s="339"/>
      <c r="E243" s="273">
        <v>34.575000000000003</v>
      </c>
      <c r="F243" s="274"/>
      <c r="G243" s="275"/>
      <c r="H243" s="276"/>
      <c r="I243" s="270"/>
      <c r="J243" s="277"/>
      <c r="K243" s="270"/>
      <c r="M243" s="271" t="s">
        <v>410</v>
      </c>
      <c r="O243" s="260"/>
    </row>
    <row r="244" spans="1:80" x14ac:dyDescent="0.25">
      <c r="A244" s="269"/>
      <c r="B244" s="272"/>
      <c r="C244" s="338" t="s">
        <v>411</v>
      </c>
      <c r="D244" s="339"/>
      <c r="E244" s="273">
        <v>10.762499999999999</v>
      </c>
      <c r="F244" s="274"/>
      <c r="G244" s="275"/>
      <c r="H244" s="276"/>
      <c r="I244" s="270"/>
      <c r="J244" s="277"/>
      <c r="K244" s="270"/>
      <c r="M244" s="271" t="s">
        <v>411</v>
      </c>
      <c r="O244" s="260"/>
    </row>
    <row r="245" spans="1:80" x14ac:dyDescent="0.25">
      <c r="A245" s="269"/>
      <c r="B245" s="272"/>
      <c r="C245" s="338" t="s">
        <v>412</v>
      </c>
      <c r="D245" s="339"/>
      <c r="E245" s="273">
        <v>22.05</v>
      </c>
      <c r="F245" s="274"/>
      <c r="G245" s="275"/>
      <c r="H245" s="276"/>
      <c r="I245" s="270"/>
      <c r="J245" s="277"/>
      <c r="K245" s="270"/>
      <c r="M245" s="271" t="s">
        <v>412</v>
      </c>
      <c r="O245" s="260"/>
    </row>
    <row r="246" spans="1:80" x14ac:dyDescent="0.25">
      <c r="A246" s="269"/>
      <c r="B246" s="272"/>
      <c r="C246" s="338" t="s">
        <v>413</v>
      </c>
      <c r="D246" s="339"/>
      <c r="E246" s="273">
        <v>5.19</v>
      </c>
      <c r="F246" s="274"/>
      <c r="G246" s="275"/>
      <c r="H246" s="276"/>
      <c r="I246" s="270"/>
      <c r="J246" s="277"/>
      <c r="K246" s="270"/>
      <c r="M246" s="271" t="s">
        <v>413</v>
      </c>
      <c r="O246" s="260"/>
    </row>
    <row r="247" spans="1:80" x14ac:dyDescent="0.25">
      <c r="A247" s="269"/>
      <c r="B247" s="272"/>
      <c r="C247" s="338" t="s">
        <v>414</v>
      </c>
      <c r="D247" s="339"/>
      <c r="E247" s="273">
        <v>5.3875000000000002</v>
      </c>
      <c r="F247" s="274"/>
      <c r="G247" s="275"/>
      <c r="H247" s="276"/>
      <c r="I247" s="270"/>
      <c r="J247" s="277"/>
      <c r="K247" s="270"/>
      <c r="M247" s="271" t="s">
        <v>414</v>
      </c>
      <c r="O247" s="260"/>
    </row>
    <row r="248" spans="1:80" x14ac:dyDescent="0.25">
      <c r="A248" s="269"/>
      <c r="B248" s="272"/>
      <c r="C248" s="338" t="s">
        <v>415</v>
      </c>
      <c r="D248" s="339"/>
      <c r="E248" s="273">
        <v>0.5</v>
      </c>
      <c r="F248" s="274"/>
      <c r="G248" s="275"/>
      <c r="H248" s="276"/>
      <c r="I248" s="270"/>
      <c r="J248" s="277"/>
      <c r="K248" s="270"/>
      <c r="M248" s="271" t="s">
        <v>415</v>
      </c>
      <c r="O248" s="260"/>
    </row>
    <row r="249" spans="1:80" ht="20" x14ac:dyDescent="0.25">
      <c r="A249" s="261">
        <v>68</v>
      </c>
      <c r="B249" s="262" t="s">
        <v>416</v>
      </c>
      <c r="C249" s="263" t="s">
        <v>417</v>
      </c>
      <c r="D249" s="264" t="s">
        <v>115</v>
      </c>
      <c r="E249" s="265">
        <v>63.474499999999999</v>
      </c>
      <c r="F249" s="265">
        <v>0</v>
      </c>
      <c r="G249" s="266">
        <f>E249*F249</f>
        <v>0</v>
      </c>
      <c r="H249" s="267">
        <v>3.6700000000000001E-3</v>
      </c>
      <c r="I249" s="268">
        <f>E249*H249</f>
        <v>0.232951415</v>
      </c>
      <c r="J249" s="267">
        <v>0</v>
      </c>
      <c r="K249" s="268">
        <f>E249*J249</f>
        <v>0</v>
      </c>
      <c r="O249" s="260">
        <v>2</v>
      </c>
      <c r="AA249" s="233">
        <v>1</v>
      </c>
      <c r="AB249" s="233">
        <v>1</v>
      </c>
      <c r="AC249" s="233">
        <v>1</v>
      </c>
      <c r="AZ249" s="233">
        <v>1</v>
      </c>
      <c r="BA249" s="233">
        <f>IF(AZ249=1,G249,0)</f>
        <v>0</v>
      </c>
      <c r="BB249" s="233">
        <f>IF(AZ249=2,G249,0)</f>
        <v>0</v>
      </c>
      <c r="BC249" s="233">
        <f>IF(AZ249=3,G249,0)</f>
        <v>0</v>
      </c>
      <c r="BD249" s="233">
        <f>IF(AZ249=4,G249,0)</f>
        <v>0</v>
      </c>
      <c r="BE249" s="233">
        <f>IF(AZ249=5,G249,0)</f>
        <v>0</v>
      </c>
      <c r="CA249" s="260">
        <v>1</v>
      </c>
      <c r="CB249" s="260">
        <v>1</v>
      </c>
    </row>
    <row r="250" spans="1:80" x14ac:dyDescent="0.25">
      <c r="A250" s="269"/>
      <c r="B250" s="272"/>
      <c r="C250" s="338" t="s">
        <v>418</v>
      </c>
      <c r="D250" s="339"/>
      <c r="E250" s="273">
        <v>3.5145</v>
      </c>
      <c r="F250" s="274"/>
      <c r="G250" s="275"/>
      <c r="H250" s="276"/>
      <c r="I250" s="270"/>
      <c r="J250" s="277"/>
      <c r="K250" s="270"/>
      <c r="M250" s="271" t="s">
        <v>418</v>
      </c>
      <c r="O250" s="260"/>
    </row>
    <row r="251" spans="1:80" x14ac:dyDescent="0.25">
      <c r="A251" s="269"/>
      <c r="B251" s="272"/>
      <c r="C251" s="338" t="s">
        <v>407</v>
      </c>
      <c r="D251" s="339"/>
      <c r="E251" s="273">
        <v>37.17</v>
      </c>
      <c r="F251" s="274"/>
      <c r="G251" s="275"/>
      <c r="H251" s="276"/>
      <c r="I251" s="270"/>
      <c r="J251" s="277"/>
      <c r="K251" s="270"/>
      <c r="M251" s="271" t="s">
        <v>407</v>
      </c>
      <c r="O251" s="260"/>
    </row>
    <row r="252" spans="1:80" x14ac:dyDescent="0.25">
      <c r="A252" s="269"/>
      <c r="B252" s="272"/>
      <c r="C252" s="338" t="s">
        <v>419</v>
      </c>
      <c r="D252" s="339"/>
      <c r="E252" s="273">
        <v>6.75</v>
      </c>
      <c r="F252" s="274"/>
      <c r="G252" s="275"/>
      <c r="H252" s="276"/>
      <c r="I252" s="270"/>
      <c r="J252" s="277"/>
      <c r="K252" s="270"/>
      <c r="M252" s="271" t="s">
        <v>419</v>
      </c>
      <c r="O252" s="260"/>
    </row>
    <row r="253" spans="1:80" x14ac:dyDescent="0.25">
      <c r="A253" s="269"/>
      <c r="B253" s="272"/>
      <c r="C253" s="338" t="s">
        <v>420</v>
      </c>
      <c r="D253" s="339"/>
      <c r="E253" s="273">
        <v>16.04</v>
      </c>
      <c r="F253" s="274"/>
      <c r="G253" s="275"/>
      <c r="H253" s="276"/>
      <c r="I253" s="270"/>
      <c r="J253" s="277"/>
      <c r="K253" s="270"/>
      <c r="M253" s="271" t="s">
        <v>420</v>
      </c>
      <c r="O253" s="260"/>
    </row>
    <row r="254" spans="1:80" x14ac:dyDescent="0.25">
      <c r="A254" s="261">
        <v>69</v>
      </c>
      <c r="B254" s="262" t="s">
        <v>421</v>
      </c>
      <c r="C254" s="263" t="s">
        <v>422</v>
      </c>
      <c r="D254" s="264" t="s">
        <v>423</v>
      </c>
      <c r="E254" s="265">
        <v>93.5</v>
      </c>
      <c r="F254" s="265">
        <v>0</v>
      </c>
      <c r="G254" s="266">
        <f>E254*F254</f>
        <v>0</v>
      </c>
      <c r="H254" s="267">
        <v>6.4000000000000005E-4</v>
      </c>
      <c r="I254" s="268">
        <f>E254*H254</f>
        <v>5.9840000000000004E-2</v>
      </c>
      <c r="J254" s="267">
        <v>0</v>
      </c>
      <c r="K254" s="268">
        <f>E254*J254</f>
        <v>0</v>
      </c>
      <c r="O254" s="260">
        <v>2</v>
      </c>
      <c r="AA254" s="233">
        <v>1</v>
      </c>
      <c r="AB254" s="233">
        <v>1</v>
      </c>
      <c r="AC254" s="233">
        <v>1</v>
      </c>
      <c r="AZ254" s="233">
        <v>1</v>
      </c>
      <c r="BA254" s="233">
        <f>IF(AZ254=1,G254,0)</f>
        <v>0</v>
      </c>
      <c r="BB254" s="233">
        <f>IF(AZ254=2,G254,0)</f>
        <v>0</v>
      </c>
      <c r="BC254" s="233">
        <f>IF(AZ254=3,G254,0)</f>
        <v>0</v>
      </c>
      <c r="BD254" s="233">
        <f>IF(AZ254=4,G254,0)</f>
        <v>0</v>
      </c>
      <c r="BE254" s="233">
        <f>IF(AZ254=5,G254,0)</f>
        <v>0</v>
      </c>
      <c r="CA254" s="260">
        <v>1</v>
      </c>
      <c r="CB254" s="260">
        <v>1</v>
      </c>
    </row>
    <row r="255" spans="1:80" x14ac:dyDescent="0.25">
      <c r="A255" s="269"/>
      <c r="B255" s="272"/>
      <c r="C255" s="338" t="s">
        <v>424</v>
      </c>
      <c r="D255" s="339"/>
      <c r="E255" s="273">
        <v>73.95</v>
      </c>
      <c r="F255" s="274"/>
      <c r="G255" s="275"/>
      <c r="H255" s="276"/>
      <c r="I255" s="270"/>
      <c r="J255" s="277"/>
      <c r="K255" s="270"/>
      <c r="M255" s="271" t="s">
        <v>424</v>
      </c>
      <c r="O255" s="260"/>
    </row>
    <row r="256" spans="1:80" x14ac:dyDescent="0.25">
      <c r="A256" s="269"/>
      <c r="B256" s="272"/>
      <c r="C256" s="338" t="s">
        <v>425</v>
      </c>
      <c r="D256" s="339"/>
      <c r="E256" s="273">
        <v>12.25</v>
      </c>
      <c r="F256" s="274"/>
      <c r="G256" s="275"/>
      <c r="H256" s="276"/>
      <c r="I256" s="270"/>
      <c r="J256" s="277"/>
      <c r="K256" s="270"/>
      <c r="M256" s="271" t="s">
        <v>425</v>
      </c>
      <c r="O256" s="260"/>
    </row>
    <row r="257" spans="1:80" x14ac:dyDescent="0.25">
      <c r="A257" s="269"/>
      <c r="B257" s="272"/>
      <c r="C257" s="338" t="s">
        <v>426</v>
      </c>
      <c r="D257" s="339"/>
      <c r="E257" s="273">
        <v>7.3</v>
      </c>
      <c r="F257" s="274"/>
      <c r="G257" s="275"/>
      <c r="H257" s="276"/>
      <c r="I257" s="270"/>
      <c r="J257" s="277"/>
      <c r="K257" s="270"/>
      <c r="M257" s="271" t="s">
        <v>426</v>
      </c>
      <c r="O257" s="260"/>
    </row>
    <row r="258" spans="1:80" x14ac:dyDescent="0.25">
      <c r="A258" s="261">
        <v>70</v>
      </c>
      <c r="B258" s="262" t="s">
        <v>427</v>
      </c>
      <c r="C258" s="263" t="s">
        <v>428</v>
      </c>
      <c r="D258" s="264" t="s">
        <v>423</v>
      </c>
      <c r="E258" s="265">
        <v>91.6</v>
      </c>
      <c r="F258" s="265">
        <v>0</v>
      </c>
      <c r="G258" s="266">
        <f>E258*F258</f>
        <v>0</v>
      </c>
      <c r="H258" s="267">
        <v>3.6999999999999999E-4</v>
      </c>
      <c r="I258" s="268">
        <f>E258*H258</f>
        <v>3.3891999999999999E-2</v>
      </c>
      <c r="J258" s="267">
        <v>0</v>
      </c>
      <c r="K258" s="268">
        <f>E258*J258</f>
        <v>0</v>
      </c>
      <c r="O258" s="260">
        <v>2</v>
      </c>
      <c r="AA258" s="233">
        <v>1</v>
      </c>
      <c r="AB258" s="233">
        <v>1</v>
      </c>
      <c r="AC258" s="233">
        <v>1</v>
      </c>
      <c r="AZ258" s="233">
        <v>1</v>
      </c>
      <c r="BA258" s="233">
        <f>IF(AZ258=1,G258,0)</f>
        <v>0</v>
      </c>
      <c r="BB258" s="233">
        <f>IF(AZ258=2,G258,0)</f>
        <v>0</v>
      </c>
      <c r="BC258" s="233">
        <f>IF(AZ258=3,G258,0)</f>
        <v>0</v>
      </c>
      <c r="BD258" s="233">
        <f>IF(AZ258=4,G258,0)</f>
        <v>0</v>
      </c>
      <c r="BE258" s="233">
        <f>IF(AZ258=5,G258,0)</f>
        <v>0</v>
      </c>
      <c r="CA258" s="260">
        <v>1</v>
      </c>
      <c r="CB258" s="260">
        <v>1</v>
      </c>
    </row>
    <row r="259" spans="1:80" x14ac:dyDescent="0.25">
      <c r="A259" s="269"/>
      <c r="B259" s="272"/>
      <c r="C259" s="338" t="s">
        <v>424</v>
      </c>
      <c r="D259" s="339"/>
      <c r="E259" s="273">
        <v>73.95</v>
      </c>
      <c r="F259" s="274"/>
      <c r="G259" s="275"/>
      <c r="H259" s="276"/>
      <c r="I259" s="270"/>
      <c r="J259" s="277"/>
      <c r="K259" s="270"/>
      <c r="M259" s="271" t="s">
        <v>424</v>
      </c>
      <c r="O259" s="260"/>
    </row>
    <row r="260" spans="1:80" x14ac:dyDescent="0.25">
      <c r="A260" s="269"/>
      <c r="B260" s="272"/>
      <c r="C260" s="338" t="s">
        <v>429</v>
      </c>
      <c r="D260" s="339"/>
      <c r="E260" s="273">
        <v>10.7</v>
      </c>
      <c r="F260" s="274"/>
      <c r="G260" s="275"/>
      <c r="H260" s="276"/>
      <c r="I260" s="270"/>
      <c r="J260" s="277"/>
      <c r="K260" s="270"/>
      <c r="M260" s="271" t="s">
        <v>429</v>
      </c>
      <c r="O260" s="260"/>
    </row>
    <row r="261" spans="1:80" x14ac:dyDescent="0.25">
      <c r="A261" s="269"/>
      <c r="B261" s="272"/>
      <c r="C261" s="338" t="s">
        <v>430</v>
      </c>
      <c r="D261" s="339"/>
      <c r="E261" s="273">
        <v>6.95</v>
      </c>
      <c r="F261" s="274"/>
      <c r="G261" s="275"/>
      <c r="H261" s="276"/>
      <c r="I261" s="270"/>
      <c r="J261" s="277"/>
      <c r="K261" s="270"/>
      <c r="M261" s="271" t="s">
        <v>430</v>
      </c>
      <c r="O261" s="260"/>
    </row>
    <row r="262" spans="1:80" ht="20" x14ac:dyDescent="0.25">
      <c r="A262" s="261">
        <v>71</v>
      </c>
      <c r="B262" s="262" t="s">
        <v>431</v>
      </c>
      <c r="C262" s="263" t="s">
        <v>432</v>
      </c>
      <c r="D262" s="264" t="s">
        <v>115</v>
      </c>
      <c r="E262" s="265">
        <v>249.74</v>
      </c>
      <c r="F262" s="265">
        <v>0</v>
      </c>
      <c r="G262" s="266">
        <f>E262*F262</f>
        <v>0</v>
      </c>
      <c r="H262" s="267">
        <v>1.4E-2</v>
      </c>
      <c r="I262" s="268">
        <f>E262*H262</f>
        <v>3.4963600000000001</v>
      </c>
      <c r="J262" s="267">
        <v>0</v>
      </c>
      <c r="K262" s="268">
        <f>E262*J262</f>
        <v>0</v>
      </c>
      <c r="O262" s="260">
        <v>2</v>
      </c>
      <c r="AA262" s="233">
        <v>1</v>
      </c>
      <c r="AB262" s="233">
        <v>1</v>
      </c>
      <c r="AC262" s="233">
        <v>1</v>
      </c>
      <c r="AZ262" s="233">
        <v>1</v>
      </c>
      <c r="BA262" s="233">
        <f>IF(AZ262=1,G262,0)</f>
        <v>0</v>
      </c>
      <c r="BB262" s="233">
        <f>IF(AZ262=2,G262,0)</f>
        <v>0</v>
      </c>
      <c r="BC262" s="233">
        <f>IF(AZ262=3,G262,0)</f>
        <v>0</v>
      </c>
      <c r="BD262" s="233">
        <f>IF(AZ262=4,G262,0)</f>
        <v>0</v>
      </c>
      <c r="BE262" s="233">
        <f>IF(AZ262=5,G262,0)</f>
        <v>0</v>
      </c>
      <c r="CA262" s="260">
        <v>1</v>
      </c>
      <c r="CB262" s="260">
        <v>1</v>
      </c>
    </row>
    <row r="263" spans="1:80" x14ac:dyDescent="0.25">
      <c r="A263" s="269"/>
      <c r="B263" s="272"/>
      <c r="C263" s="338" t="s">
        <v>433</v>
      </c>
      <c r="D263" s="339"/>
      <c r="E263" s="273">
        <v>73.8</v>
      </c>
      <c r="F263" s="274"/>
      <c r="G263" s="275"/>
      <c r="H263" s="276"/>
      <c r="I263" s="270"/>
      <c r="J263" s="277"/>
      <c r="K263" s="270"/>
      <c r="M263" s="271" t="s">
        <v>433</v>
      </c>
      <c r="O263" s="260"/>
    </row>
    <row r="264" spans="1:80" x14ac:dyDescent="0.25">
      <c r="A264" s="269"/>
      <c r="B264" s="272"/>
      <c r="C264" s="338" t="s">
        <v>434</v>
      </c>
      <c r="D264" s="339"/>
      <c r="E264" s="273">
        <v>-4.55</v>
      </c>
      <c r="F264" s="274"/>
      <c r="G264" s="275"/>
      <c r="H264" s="276"/>
      <c r="I264" s="270"/>
      <c r="J264" s="277"/>
      <c r="K264" s="270"/>
      <c r="M264" s="271" t="s">
        <v>434</v>
      </c>
      <c r="O264" s="260"/>
    </row>
    <row r="265" spans="1:80" x14ac:dyDescent="0.25">
      <c r="A265" s="269"/>
      <c r="B265" s="272"/>
      <c r="C265" s="338" t="s">
        <v>435</v>
      </c>
      <c r="D265" s="339"/>
      <c r="E265" s="273">
        <v>59.28</v>
      </c>
      <c r="F265" s="274"/>
      <c r="G265" s="275"/>
      <c r="H265" s="276"/>
      <c r="I265" s="270"/>
      <c r="J265" s="277"/>
      <c r="K265" s="270"/>
      <c r="M265" s="271" t="s">
        <v>435</v>
      </c>
      <c r="O265" s="260"/>
    </row>
    <row r="266" spans="1:80" x14ac:dyDescent="0.25">
      <c r="A266" s="269"/>
      <c r="B266" s="272"/>
      <c r="C266" s="338" t="s">
        <v>436</v>
      </c>
      <c r="D266" s="339"/>
      <c r="E266" s="273">
        <v>-9.7750000000000004</v>
      </c>
      <c r="F266" s="274"/>
      <c r="G266" s="275"/>
      <c r="H266" s="276"/>
      <c r="I266" s="270"/>
      <c r="J266" s="277"/>
      <c r="K266" s="270"/>
      <c r="M266" s="271" t="s">
        <v>436</v>
      </c>
      <c r="O266" s="260"/>
    </row>
    <row r="267" spans="1:80" x14ac:dyDescent="0.25">
      <c r="A267" s="269"/>
      <c r="B267" s="272"/>
      <c r="C267" s="338" t="s">
        <v>437</v>
      </c>
      <c r="D267" s="339"/>
      <c r="E267" s="273">
        <v>77.125</v>
      </c>
      <c r="F267" s="274"/>
      <c r="G267" s="275"/>
      <c r="H267" s="276"/>
      <c r="I267" s="270"/>
      <c r="J267" s="277"/>
      <c r="K267" s="270"/>
      <c r="M267" s="271" t="s">
        <v>437</v>
      </c>
      <c r="O267" s="260"/>
    </row>
    <row r="268" spans="1:80" x14ac:dyDescent="0.25">
      <c r="A268" s="269"/>
      <c r="B268" s="272"/>
      <c r="C268" s="338" t="s">
        <v>438</v>
      </c>
      <c r="D268" s="339"/>
      <c r="E268" s="273">
        <v>37.064999999999998</v>
      </c>
      <c r="F268" s="274"/>
      <c r="G268" s="275"/>
      <c r="H268" s="276"/>
      <c r="I268" s="270"/>
      <c r="J268" s="277"/>
      <c r="K268" s="270"/>
      <c r="M268" s="271" t="s">
        <v>438</v>
      </c>
      <c r="O268" s="260"/>
    </row>
    <row r="269" spans="1:80" x14ac:dyDescent="0.25">
      <c r="A269" s="269"/>
      <c r="B269" s="272"/>
      <c r="C269" s="338" t="s">
        <v>439</v>
      </c>
      <c r="D269" s="339"/>
      <c r="E269" s="273">
        <v>-6.25</v>
      </c>
      <c r="F269" s="274"/>
      <c r="G269" s="275"/>
      <c r="H269" s="276"/>
      <c r="I269" s="270"/>
      <c r="J269" s="277"/>
      <c r="K269" s="270"/>
      <c r="M269" s="271" t="s">
        <v>439</v>
      </c>
      <c r="O269" s="260"/>
    </row>
    <row r="270" spans="1:80" x14ac:dyDescent="0.25">
      <c r="A270" s="269"/>
      <c r="B270" s="272"/>
      <c r="C270" s="338" t="s">
        <v>440</v>
      </c>
      <c r="D270" s="339"/>
      <c r="E270" s="273">
        <v>23.045000000000002</v>
      </c>
      <c r="F270" s="274"/>
      <c r="G270" s="275"/>
      <c r="H270" s="276"/>
      <c r="I270" s="270"/>
      <c r="J270" s="277"/>
      <c r="K270" s="270"/>
      <c r="M270" s="271" t="s">
        <v>440</v>
      </c>
      <c r="O270" s="260"/>
    </row>
    <row r="271" spans="1:80" ht="20" x14ac:dyDescent="0.25">
      <c r="A271" s="261">
        <v>72</v>
      </c>
      <c r="B271" s="262" t="s">
        <v>441</v>
      </c>
      <c r="C271" s="263" t="s">
        <v>442</v>
      </c>
      <c r="D271" s="264" t="s">
        <v>115</v>
      </c>
      <c r="E271" s="265">
        <v>0.3</v>
      </c>
      <c r="F271" s="265">
        <v>0</v>
      </c>
      <c r="G271" s="266">
        <f>E271*F271</f>
        <v>0</v>
      </c>
      <c r="H271" s="267">
        <v>1.303E-2</v>
      </c>
      <c r="I271" s="268">
        <f>E271*H271</f>
        <v>3.9090000000000001E-3</v>
      </c>
      <c r="J271" s="267">
        <v>0</v>
      </c>
      <c r="K271" s="268">
        <f>E271*J271</f>
        <v>0</v>
      </c>
      <c r="O271" s="260">
        <v>2</v>
      </c>
      <c r="AA271" s="233">
        <v>1</v>
      </c>
      <c r="AB271" s="233">
        <v>1</v>
      </c>
      <c r="AC271" s="233">
        <v>1</v>
      </c>
      <c r="AZ271" s="233">
        <v>1</v>
      </c>
      <c r="BA271" s="233">
        <f>IF(AZ271=1,G271,0)</f>
        <v>0</v>
      </c>
      <c r="BB271" s="233">
        <f>IF(AZ271=2,G271,0)</f>
        <v>0</v>
      </c>
      <c r="BC271" s="233">
        <f>IF(AZ271=3,G271,0)</f>
        <v>0</v>
      </c>
      <c r="BD271" s="233">
        <f>IF(AZ271=4,G271,0)</f>
        <v>0</v>
      </c>
      <c r="BE271" s="233">
        <f>IF(AZ271=5,G271,0)</f>
        <v>0</v>
      </c>
      <c r="CA271" s="260">
        <v>1</v>
      </c>
      <c r="CB271" s="260">
        <v>1</v>
      </c>
    </row>
    <row r="272" spans="1:80" x14ac:dyDescent="0.25">
      <c r="A272" s="269"/>
      <c r="B272" s="272"/>
      <c r="C272" s="338" t="s">
        <v>443</v>
      </c>
      <c r="D272" s="339"/>
      <c r="E272" s="273">
        <v>0.3</v>
      </c>
      <c r="F272" s="274"/>
      <c r="G272" s="275"/>
      <c r="H272" s="276"/>
      <c r="I272" s="270"/>
      <c r="J272" s="277"/>
      <c r="K272" s="270"/>
      <c r="M272" s="271" t="s">
        <v>443</v>
      </c>
      <c r="O272" s="260"/>
    </row>
    <row r="273" spans="1:80" ht="20" x14ac:dyDescent="0.25">
      <c r="A273" s="261">
        <v>73</v>
      </c>
      <c r="B273" s="262" t="s">
        <v>444</v>
      </c>
      <c r="C273" s="263" t="s">
        <v>445</v>
      </c>
      <c r="D273" s="264" t="s">
        <v>115</v>
      </c>
      <c r="E273" s="265">
        <v>1.605</v>
      </c>
      <c r="F273" s="265">
        <v>0</v>
      </c>
      <c r="G273" s="266">
        <f>E273*F273</f>
        <v>0</v>
      </c>
      <c r="H273" s="267">
        <v>1.3089999999999999E-2</v>
      </c>
      <c r="I273" s="268">
        <f>E273*H273</f>
        <v>2.1009449999999999E-2</v>
      </c>
      <c r="J273" s="267">
        <v>0</v>
      </c>
      <c r="K273" s="268">
        <f>E273*J273</f>
        <v>0</v>
      </c>
      <c r="O273" s="260">
        <v>2</v>
      </c>
      <c r="AA273" s="233">
        <v>1</v>
      </c>
      <c r="AB273" s="233">
        <v>1</v>
      </c>
      <c r="AC273" s="233">
        <v>1</v>
      </c>
      <c r="AZ273" s="233">
        <v>1</v>
      </c>
      <c r="BA273" s="233">
        <f>IF(AZ273=1,G273,0)</f>
        <v>0</v>
      </c>
      <c r="BB273" s="233">
        <f>IF(AZ273=2,G273,0)</f>
        <v>0</v>
      </c>
      <c r="BC273" s="233">
        <f>IF(AZ273=3,G273,0)</f>
        <v>0</v>
      </c>
      <c r="BD273" s="233">
        <f>IF(AZ273=4,G273,0)</f>
        <v>0</v>
      </c>
      <c r="BE273" s="233">
        <f>IF(AZ273=5,G273,0)</f>
        <v>0</v>
      </c>
      <c r="CA273" s="260">
        <v>1</v>
      </c>
      <c r="CB273" s="260">
        <v>1</v>
      </c>
    </row>
    <row r="274" spans="1:80" x14ac:dyDescent="0.25">
      <c r="A274" s="269"/>
      <c r="B274" s="272"/>
      <c r="C274" s="338" t="s">
        <v>446</v>
      </c>
      <c r="D274" s="339"/>
      <c r="E274" s="273">
        <v>1.605</v>
      </c>
      <c r="F274" s="274"/>
      <c r="G274" s="275"/>
      <c r="H274" s="276"/>
      <c r="I274" s="270"/>
      <c r="J274" s="277"/>
      <c r="K274" s="270"/>
      <c r="M274" s="271" t="s">
        <v>446</v>
      </c>
      <c r="O274" s="260"/>
    </row>
    <row r="275" spans="1:80" ht="20" x14ac:dyDescent="0.25">
      <c r="A275" s="261">
        <v>74</v>
      </c>
      <c r="B275" s="262" t="s">
        <v>447</v>
      </c>
      <c r="C275" s="263" t="s">
        <v>448</v>
      </c>
      <c r="D275" s="264" t="s">
        <v>115</v>
      </c>
      <c r="E275" s="265">
        <v>52.04</v>
      </c>
      <c r="F275" s="265">
        <v>0</v>
      </c>
      <c r="G275" s="266">
        <f>E275*F275</f>
        <v>0</v>
      </c>
      <c r="H275" s="267">
        <v>1.4659999999999999E-2</v>
      </c>
      <c r="I275" s="268">
        <f>E275*H275</f>
        <v>0.76290639999999998</v>
      </c>
      <c r="J275" s="267">
        <v>0</v>
      </c>
      <c r="K275" s="268">
        <f>E275*J275</f>
        <v>0</v>
      </c>
      <c r="O275" s="260">
        <v>2</v>
      </c>
      <c r="AA275" s="233">
        <v>1</v>
      </c>
      <c r="AB275" s="233">
        <v>1</v>
      </c>
      <c r="AC275" s="233">
        <v>1</v>
      </c>
      <c r="AZ275" s="233">
        <v>1</v>
      </c>
      <c r="BA275" s="233">
        <f>IF(AZ275=1,G275,0)</f>
        <v>0</v>
      </c>
      <c r="BB275" s="233">
        <f>IF(AZ275=2,G275,0)</f>
        <v>0</v>
      </c>
      <c r="BC275" s="233">
        <f>IF(AZ275=3,G275,0)</f>
        <v>0</v>
      </c>
      <c r="BD275" s="233">
        <f>IF(AZ275=4,G275,0)</f>
        <v>0</v>
      </c>
      <c r="BE275" s="233">
        <f>IF(AZ275=5,G275,0)</f>
        <v>0</v>
      </c>
      <c r="CA275" s="260">
        <v>1</v>
      </c>
      <c r="CB275" s="260">
        <v>1</v>
      </c>
    </row>
    <row r="276" spans="1:80" x14ac:dyDescent="0.25">
      <c r="A276" s="269"/>
      <c r="B276" s="272"/>
      <c r="C276" s="338" t="s">
        <v>449</v>
      </c>
      <c r="D276" s="339"/>
      <c r="E276" s="273">
        <v>13.12</v>
      </c>
      <c r="F276" s="274"/>
      <c r="G276" s="275"/>
      <c r="H276" s="276"/>
      <c r="I276" s="270"/>
      <c r="J276" s="277"/>
      <c r="K276" s="270"/>
      <c r="M276" s="271" t="s">
        <v>449</v>
      </c>
      <c r="O276" s="260"/>
    </row>
    <row r="277" spans="1:80" x14ac:dyDescent="0.25">
      <c r="A277" s="269"/>
      <c r="B277" s="272"/>
      <c r="C277" s="338" t="s">
        <v>450</v>
      </c>
      <c r="D277" s="339"/>
      <c r="E277" s="273">
        <v>7.6050000000000004</v>
      </c>
      <c r="F277" s="274"/>
      <c r="G277" s="275"/>
      <c r="H277" s="276"/>
      <c r="I277" s="270"/>
      <c r="J277" s="277"/>
      <c r="K277" s="270"/>
      <c r="M277" s="271" t="s">
        <v>450</v>
      </c>
      <c r="O277" s="260"/>
    </row>
    <row r="278" spans="1:80" x14ac:dyDescent="0.25">
      <c r="A278" s="269"/>
      <c r="B278" s="272"/>
      <c r="C278" s="338" t="s">
        <v>451</v>
      </c>
      <c r="D278" s="339"/>
      <c r="E278" s="273">
        <v>23.56</v>
      </c>
      <c r="F278" s="274"/>
      <c r="G278" s="275"/>
      <c r="H278" s="276"/>
      <c r="I278" s="270"/>
      <c r="J278" s="277"/>
      <c r="K278" s="270"/>
      <c r="M278" s="271" t="s">
        <v>451</v>
      </c>
      <c r="O278" s="260"/>
    </row>
    <row r="279" spans="1:80" x14ac:dyDescent="0.25">
      <c r="A279" s="269"/>
      <c r="B279" s="272"/>
      <c r="C279" s="338" t="s">
        <v>452</v>
      </c>
      <c r="D279" s="339"/>
      <c r="E279" s="273">
        <v>5.2949999999999999</v>
      </c>
      <c r="F279" s="274"/>
      <c r="G279" s="275"/>
      <c r="H279" s="276"/>
      <c r="I279" s="270"/>
      <c r="J279" s="277"/>
      <c r="K279" s="270"/>
      <c r="M279" s="271" t="s">
        <v>452</v>
      </c>
      <c r="O279" s="260"/>
    </row>
    <row r="280" spans="1:80" x14ac:dyDescent="0.25">
      <c r="A280" s="269"/>
      <c r="B280" s="272"/>
      <c r="C280" s="338" t="s">
        <v>453</v>
      </c>
      <c r="D280" s="339"/>
      <c r="E280" s="273">
        <v>2.46</v>
      </c>
      <c r="F280" s="274"/>
      <c r="G280" s="275"/>
      <c r="H280" s="276"/>
      <c r="I280" s="270"/>
      <c r="J280" s="277"/>
      <c r="K280" s="270"/>
      <c r="M280" s="271" t="s">
        <v>453</v>
      </c>
      <c r="O280" s="260"/>
    </row>
    <row r="281" spans="1:80" ht="20" x14ac:dyDescent="0.25">
      <c r="A281" s="261">
        <v>75</v>
      </c>
      <c r="B281" s="262" t="s">
        <v>454</v>
      </c>
      <c r="C281" s="263" t="s">
        <v>455</v>
      </c>
      <c r="D281" s="264" t="s">
        <v>115</v>
      </c>
      <c r="E281" s="265">
        <v>63.88</v>
      </c>
      <c r="F281" s="265">
        <v>0</v>
      </c>
      <c r="G281" s="266">
        <f>E281*F281</f>
        <v>0</v>
      </c>
      <c r="H281" s="267">
        <v>1.111E-2</v>
      </c>
      <c r="I281" s="268">
        <f>E281*H281</f>
        <v>0.70970680000000008</v>
      </c>
      <c r="J281" s="267">
        <v>0</v>
      </c>
      <c r="K281" s="268">
        <f>E281*J281</f>
        <v>0</v>
      </c>
      <c r="O281" s="260">
        <v>2</v>
      </c>
      <c r="AA281" s="233">
        <v>1</v>
      </c>
      <c r="AB281" s="233">
        <v>1</v>
      </c>
      <c r="AC281" s="233">
        <v>1</v>
      </c>
      <c r="AZ281" s="233">
        <v>1</v>
      </c>
      <c r="BA281" s="233">
        <f>IF(AZ281=1,G281,0)</f>
        <v>0</v>
      </c>
      <c r="BB281" s="233">
        <f>IF(AZ281=2,G281,0)</f>
        <v>0</v>
      </c>
      <c r="BC281" s="233">
        <f>IF(AZ281=3,G281,0)</f>
        <v>0</v>
      </c>
      <c r="BD281" s="233">
        <f>IF(AZ281=4,G281,0)</f>
        <v>0</v>
      </c>
      <c r="BE281" s="233">
        <f>IF(AZ281=5,G281,0)</f>
        <v>0</v>
      </c>
      <c r="CA281" s="260">
        <v>1</v>
      </c>
      <c r="CB281" s="260">
        <v>1</v>
      </c>
    </row>
    <row r="282" spans="1:80" x14ac:dyDescent="0.25">
      <c r="A282" s="269"/>
      <c r="B282" s="272"/>
      <c r="C282" s="338" t="s">
        <v>456</v>
      </c>
      <c r="D282" s="339"/>
      <c r="E282" s="273">
        <v>21.32</v>
      </c>
      <c r="F282" s="274"/>
      <c r="G282" s="275"/>
      <c r="H282" s="276"/>
      <c r="I282" s="270"/>
      <c r="J282" s="277"/>
      <c r="K282" s="270"/>
      <c r="M282" s="271" t="s">
        <v>456</v>
      </c>
      <c r="O282" s="260"/>
    </row>
    <row r="283" spans="1:80" x14ac:dyDescent="0.25">
      <c r="A283" s="269"/>
      <c r="B283" s="272"/>
      <c r="C283" s="338" t="s">
        <v>457</v>
      </c>
      <c r="D283" s="339"/>
      <c r="E283" s="273">
        <v>8.7750000000000004</v>
      </c>
      <c r="F283" s="274"/>
      <c r="G283" s="275"/>
      <c r="H283" s="276"/>
      <c r="I283" s="270"/>
      <c r="J283" s="277"/>
      <c r="K283" s="270"/>
      <c r="M283" s="271" t="s">
        <v>457</v>
      </c>
      <c r="O283" s="260"/>
    </row>
    <row r="284" spans="1:80" x14ac:dyDescent="0.25">
      <c r="A284" s="269"/>
      <c r="B284" s="272"/>
      <c r="C284" s="338" t="s">
        <v>458</v>
      </c>
      <c r="D284" s="339"/>
      <c r="E284" s="273">
        <v>17.670000000000002</v>
      </c>
      <c r="F284" s="274"/>
      <c r="G284" s="275"/>
      <c r="H284" s="276"/>
      <c r="I284" s="270"/>
      <c r="J284" s="277"/>
      <c r="K284" s="270"/>
      <c r="M284" s="271" t="s">
        <v>458</v>
      </c>
      <c r="O284" s="260"/>
    </row>
    <row r="285" spans="1:80" x14ac:dyDescent="0.25">
      <c r="A285" s="269"/>
      <c r="B285" s="272"/>
      <c r="C285" s="338" t="s">
        <v>459</v>
      </c>
      <c r="D285" s="339"/>
      <c r="E285" s="273">
        <v>7.1749999999999998</v>
      </c>
      <c r="F285" s="274"/>
      <c r="G285" s="275"/>
      <c r="H285" s="276"/>
      <c r="I285" s="270"/>
      <c r="J285" s="277"/>
      <c r="K285" s="270"/>
      <c r="M285" s="271" t="s">
        <v>459</v>
      </c>
      <c r="O285" s="260"/>
    </row>
    <row r="286" spans="1:80" x14ac:dyDescent="0.25">
      <c r="A286" s="269"/>
      <c r="B286" s="272"/>
      <c r="C286" s="338" t="s">
        <v>460</v>
      </c>
      <c r="D286" s="339"/>
      <c r="E286" s="273">
        <v>8.94</v>
      </c>
      <c r="F286" s="274"/>
      <c r="G286" s="275"/>
      <c r="H286" s="276"/>
      <c r="I286" s="270"/>
      <c r="J286" s="277"/>
      <c r="K286" s="270"/>
      <c r="M286" s="271" t="s">
        <v>460</v>
      </c>
      <c r="O286" s="260"/>
    </row>
    <row r="287" spans="1:80" x14ac:dyDescent="0.25">
      <c r="A287" s="261">
        <v>76</v>
      </c>
      <c r="B287" s="262" t="s">
        <v>461</v>
      </c>
      <c r="C287" s="263" t="s">
        <v>462</v>
      </c>
      <c r="D287" s="264" t="s">
        <v>115</v>
      </c>
      <c r="E287" s="265">
        <v>4.8975</v>
      </c>
      <c r="F287" s="265">
        <v>0</v>
      </c>
      <c r="G287" s="266">
        <f>E287*F287</f>
        <v>0</v>
      </c>
      <c r="H287" s="267">
        <v>9.2999999999999992E-3</v>
      </c>
      <c r="I287" s="268">
        <f>E287*H287</f>
        <v>4.5546749999999997E-2</v>
      </c>
      <c r="J287" s="267">
        <v>0</v>
      </c>
      <c r="K287" s="268">
        <f>E287*J287</f>
        <v>0</v>
      </c>
      <c r="O287" s="260">
        <v>2</v>
      </c>
      <c r="AA287" s="233">
        <v>1</v>
      </c>
      <c r="AB287" s="233">
        <v>1</v>
      </c>
      <c r="AC287" s="233">
        <v>1</v>
      </c>
      <c r="AZ287" s="233">
        <v>1</v>
      </c>
      <c r="BA287" s="233">
        <f>IF(AZ287=1,G287,0)</f>
        <v>0</v>
      </c>
      <c r="BB287" s="233">
        <f>IF(AZ287=2,G287,0)</f>
        <v>0</v>
      </c>
      <c r="BC287" s="233">
        <f>IF(AZ287=3,G287,0)</f>
        <v>0</v>
      </c>
      <c r="BD287" s="233">
        <f>IF(AZ287=4,G287,0)</f>
        <v>0</v>
      </c>
      <c r="BE287" s="233">
        <f>IF(AZ287=5,G287,0)</f>
        <v>0</v>
      </c>
      <c r="CA287" s="260">
        <v>1</v>
      </c>
      <c r="CB287" s="260">
        <v>1</v>
      </c>
    </row>
    <row r="288" spans="1:80" x14ac:dyDescent="0.25">
      <c r="A288" s="269"/>
      <c r="B288" s="272"/>
      <c r="C288" s="338" t="s">
        <v>463</v>
      </c>
      <c r="D288" s="339"/>
      <c r="E288" s="273">
        <v>1.845</v>
      </c>
      <c r="F288" s="274"/>
      <c r="G288" s="275"/>
      <c r="H288" s="276"/>
      <c r="I288" s="270"/>
      <c r="J288" s="277"/>
      <c r="K288" s="270"/>
      <c r="M288" s="271" t="s">
        <v>463</v>
      </c>
      <c r="O288" s="260"/>
    </row>
    <row r="289" spans="1:80" x14ac:dyDescent="0.25">
      <c r="A289" s="269"/>
      <c r="B289" s="272"/>
      <c r="C289" s="338" t="s">
        <v>464</v>
      </c>
      <c r="D289" s="339"/>
      <c r="E289" s="273">
        <v>0.86250000000000004</v>
      </c>
      <c r="F289" s="274"/>
      <c r="G289" s="275"/>
      <c r="H289" s="276"/>
      <c r="I289" s="270"/>
      <c r="J289" s="277"/>
      <c r="K289" s="270"/>
      <c r="M289" s="271" t="s">
        <v>464</v>
      </c>
      <c r="O289" s="260"/>
    </row>
    <row r="290" spans="1:80" x14ac:dyDescent="0.25">
      <c r="A290" s="269"/>
      <c r="B290" s="272"/>
      <c r="C290" s="338" t="s">
        <v>465</v>
      </c>
      <c r="D290" s="339"/>
      <c r="E290" s="273">
        <v>1.77</v>
      </c>
      <c r="F290" s="274"/>
      <c r="G290" s="275"/>
      <c r="H290" s="276"/>
      <c r="I290" s="270"/>
      <c r="J290" s="277"/>
      <c r="K290" s="270"/>
      <c r="M290" s="271" t="s">
        <v>465</v>
      </c>
      <c r="O290" s="260"/>
    </row>
    <row r="291" spans="1:80" x14ac:dyDescent="0.25">
      <c r="A291" s="269"/>
      <c r="B291" s="272"/>
      <c r="C291" s="338" t="s">
        <v>466</v>
      </c>
      <c r="D291" s="339"/>
      <c r="E291" s="273">
        <v>0.255</v>
      </c>
      <c r="F291" s="274"/>
      <c r="G291" s="275"/>
      <c r="H291" s="276"/>
      <c r="I291" s="270"/>
      <c r="J291" s="277"/>
      <c r="K291" s="270"/>
      <c r="M291" s="271" t="s">
        <v>466</v>
      </c>
      <c r="O291" s="260"/>
    </row>
    <row r="292" spans="1:80" x14ac:dyDescent="0.25">
      <c r="A292" s="269"/>
      <c r="B292" s="272"/>
      <c r="C292" s="338" t="s">
        <v>467</v>
      </c>
      <c r="D292" s="339"/>
      <c r="E292" s="273">
        <v>0.16500000000000001</v>
      </c>
      <c r="F292" s="274"/>
      <c r="G292" s="275"/>
      <c r="H292" s="276"/>
      <c r="I292" s="270"/>
      <c r="J292" s="277"/>
      <c r="K292" s="270"/>
      <c r="M292" s="271" t="s">
        <v>467</v>
      </c>
      <c r="O292" s="260"/>
    </row>
    <row r="293" spans="1:80" ht="20" x14ac:dyDescent="0.25">
      <c r="A293" s="261">
        <v>77</v>
      </c>
      <c r="B293" s="262" t="s">
        <v>468</v>
      </c>
      <c r="C293" s="263" t="s">
        <v>469</v>
      </c>
      <c r="D293" s="264" t="s">
        <v>115</v>
      </c>
      <c r="E293" s="265">
        <v>7.875</v>
      </c>
      <c r="F293" s="265">
        <v>0</v>
      </c>
      <c r="G293" s="266">
        <f>E293*F293</f>
        <v>0</v>
      </c>
      <c r="H293" s="267">
        <v>3.3239999999999999E-2</v>
      </c>
      <c r="I293" s="268">
        <f>E293*H293</f>
        <v>0.26176499999999997</v>
      </c>
      <c r="J293" s="267">
        <v>0</v>
      </c>
      <c r="K293" s="268">
        <f>E293*J293</f>
        <v>0</v>
      </c>
      <c r="O293" s="260">
        <v>2</v>
      </c>
      <c r="AA293" s="233">
        <v>1</v>
      </c>
      <c r="AB293" s="233">
        <v>1</v>
      </c>
      <c r="AC293" s="233">
        <v>1</v>
      </c>
      <c r="AZ293" s="233">
        <v>1</v>
      </c>
      <c r="BA293" s="233">
        <f>IF(AZ293=1,G293,0)</f>
        <v>0</v>
      </c>
      <c r="BB293" s="233">
        <f>IF(AZ293=2,G293,0)</f>
        <v>0</v>
      </c>
      <c r="BC293" s="233">
        <f>IF(AZ293=3,G293,0)</f>
        <v>0</v>
      </c>
      <c r="BD293" s="233">
        <f>IF(AZ293=4,G293,0)</f>
        <v>0</v>
      </c>
      <c r="BE293" s="233">
        <f>IF(AZ293=5,G293,0)</f>
        <v>0</v>
      </c>
      <c r="CA293" s="260">
        <v>1</v>
      </c>
      <c r="CB293" s="260">
        <v>1</v>
      </c>
    </row>
    <row r="294" spans="1:80" x14ac:dyDescent="0.25">
      <c r="A294" s="269"/>
      <c r="B294" s="272"/>
      <c r="C294" s="338" t="s">
        <v>470</v>
      </c>
      <c r="D294" s="339"/>
      <c r="E294" s="273">
        <v>4.55</v>
      </c>
      <c r="F294" s="274"/>
      <c r="G294" s="275"/>
      <c r="H294" s="276"/>
      <c r="I294" s="270"/>
      <c r="J294" s="277"/>
      <c r="K294" s="270"/>
      <c r="M294" s="271" t="s">
        <v>470</v>
      </c>
      <c r="O294" s="260"/>
    </row>
    <row r="295" spans="1:80" x14ac:dyDescent="0.25">
      <c r="A295" s="269"/>
      <c r="B295" s="272"/>
      <c r="C295" s="338" t="s">
        <v>471</v>
      </c>
      <c r="D295" s="339"/>
      <c r="E295" s="273">
        <v>1.075</v>
      </c>
      <c r="F295" s="274"/>
      <c r="G295" s="275"/>
      <c r="H295" s="276"/>
      <c r="I295" s="270"/>
      <c r="J295" s="277"/>
      <c r="K295" s="270"/>
      <c r="M295" s="271" t="s">
        <v>471</v>
      </c>
      <c r="O295" s="260"/>
    </row>
    <row r="296" spans="1:80" x14ac:dyDescent="0.25">
      <c r="A296" s="269"/>
      <c r="B296" s="272"/>
      <c r="C296" s="338" t="s">
        <v>472</v>
      </c>
      <c r="D296" s="339"/>
      <c r="E296" s="273">
        <v>2.25</v>
      </c>
      <c r="F296" s="274"/>
      <c r="G296" s="275"/>
      <c r="H296" s="276"/>
      <c r="I296" s="270"/>
      <c r="J296" s="277"/>
      <c r="K296" s="270"/>
      <c r="M296" s="271" t="s">
        <v>472</v>
      </c>
      <c r="O296" s="260"/>
    </row>
    <row r="297" spans="1:80" x14ac:dyDescent="0.25">
      <c r="A297" s="269"/>
      <c r="B297" s="272"/>
      <c r="C297" s="338" t="s">
        <v>473</v>
      </c>
      <c r="D297" s="339"/>
      <c r="E297" s="273">
        <v>0</v>
      </c>
      <c r="F297" s="274"/>
      <c r="G297" s="275"/>
      <c r="H297" s="276"/>
      <c r="I297" s="270"/>
      <c r="J297" s="277"/>
      <c r="K297" s="270"/>
      <c r="M297" s="271" t="s">
        <v>473</v>
      </c>
      <c r="O297" s="260"/>
    </row>
    <row r="298" spans="1:80" x14ac:dyDescent="0.25">
      <c r="A298" s="269"/>
      <c r="B298" s="272"/>
      <c r="C298" s="338" t="s">
        <v>474</v>
      </c>
      <c r="D298" s="339"/>
      <c r="E298" s="273">
        <v>0</v>
      </c>
      <c r="F298" s="274"/>
      <c r="G298" s="275"/>
      <c r="H298" s="276"/>
      <c r="I298" s="270"/>
      <c r="J298" s="277"/>
      <c r="K298" s="270"/>
      <c r="M298" s="271" t="s">
        <v>474</v>
      </c>
      <c r="O298" s="260"/>
    </row>
    <row r="299" spans="1:80" x14ac:dyDescent="0.25">
      <c r="A299" s="269"/>
      <c r="B299" s="272"/>
      <c r="C299" s="338" t="s">
        <v>475</v>
      </c>
      <c r="D299" s="339"/>
      <c r="E299" s="273">
        <v>0</v>
      </c>
      <c r="F299" s="274"/>
      <c r="G299" s="275"/>
      <c r="H299" s="276"/>
      <c r="I299" s="270"/>
      <c r="J299" s="277"/>
      <c r="K299" s="270"/>
      <c r="M299" s="271" t="s">
        <v>475</v>
      </c>
      <c r="O299" s="260"/>
    </row>
    <row r="300" spans="1:80" x14ac:dyDescent="0.25">
      <c r="A300" s="261">
        <v>78</v>
      </c>
      <c r="B300" s="262" t="s">
        <v>476</v>
      </c>
      <c r="C300" s="263" t="s">
        <v>477</v>
      </c>
      <c r="D300" s="264" t="s">
        <v>100</v>
      </c>
      <c r="E300" s="265">
        <v>5</v>
      </c>
      <c r="F300" s="265">
        <v>0</v>
      </c>
      <c r="G300" s="266">
        <f>E300*F300</f>
        <v>0</v>
      </c>
      <c r="H300" s="267">
        <v>5.1000000000000004E-4</v>
      </c>
      <c r="I300" s="268">
        <f>E300*H300</f>
        <v>2.5500000000000002E-3</v>
      </c>
      <c r="J300" s="267">
        <v>0</v>
      </c>
      <c r="K300" s="268">
        <f>E300*J300</f>
        <v>0</v>
      </c>
      <c r="O300" s="260">
        <v>2</v>
      </c>
      <c r="AA300" s="233">
        <v>1</v>
      </c>
      <c r="AB300" s="233">
        <v>1</v>
      </c>
      <c r="AC300" s="233">
        <v>1</v>
      </c>
      <c r="AZ300" s="233">
        <v>1</v>
      </c>
      <c r="BA300" s="233">
        <f>IF(AZ300=1,G300,0)</f>
        <v>0</v>
      </c>
      <c r="BB300" s="233">
        <f>IF(AZ300=2,G300,0)</f>
        <v>0</v>
      </c>
      <c r="BC300" s="233">
        <f>IF(AZ300=3,G300,0)</f>
        <v>0</v>
      </c>
      <c r="BD300" s="233">
        <f>IF(AZ300=4,G300,0)</f>
        <v>0</v>
      </c>
      <c r="BE300" s="233">
        <f>IF(AZ300=5,G300,0)</f>
        <v>0</v>
      </c>
      <c r="CA300" s="260">
        <v>1</v>
      </c>
      <c r="CB300" s="260">
        <v>1</v>
      </c>
    </row>
    <row r="301" spans="1:80" x14ac:dyDescent="0.25">
      <c r="A301" s="261">
        <v>79</v>
      </c>
      <c r="B301" s="262" t="s">
        <v>478</v>
      </c>
      <c r="C301" s="263" t="s">
        <v>479</v>
      </c>
      <c r="D301" s="264" t="s">
        <v>423</v>
      </c>
      <c r="E301" s="265">
        <v>39.115000000000002</v>
      </c>
      <c r="F301" s="265">
        <v>0</v>
      </c>
      <c r="G301" s="266">
        <f>E301*F301</f>
        <v>0</v>
      </c>
      <c r="H301" s="267">
        <v>2.0000000000000002E-5</v>
      </c>
      <c r="I301" s="268">
        <f>E301*H301</f>
        <v>7.823000000000001E-4</v>
      </c>
      <c r="J301" s="267">
        <v>0</v>
      </c>
      <c r="K301" s="268">
        <f>E301*J301</f>
        <v>0</v>
      </c>
      <c r="O301" s="260">
        <v>2</v>
      </c>
      <c r="AA301" s="233">
        <v>1</v>
      </c>
      <c r="AB301" s="233">
        <v>1</v>
      </c>
      <c r="AC301" s="233">
        <v>1</v>
      </c>
      <c r="AZ301" s="233">
        <v>1</v>
      </c>
      <c r="BA301" s="233">
        <f>IF(AZ301=1,G301,0)</f>
        <v>0</v>
      </c>
      <c r="BB301" s="233">
        <f>IF(AZ301=2,G301,0)</f>
        <v>0</v>
      </c>
      <c r="BC301" s="233">
        <f>IF(AZ301=3,G301,0)</f>
        <v>0</v>
      </c>
      <c r="BD301" s="233">
        <f>IF(AZ301=4,G301,0)</f>
        <v>0</v>
      </c>
      <c r="BE301" s="233">
        <f>IF(AZ301=5,G301,0)</f>
        <v>0</v>
      </c>
      <c r="CA301" s="260">
        <v>1</v>
      </c>
      <c r="CB301" s="260">
        <v>1</v>
      </c>
    </row>
    <row r="302" spans="1:80" x14ac:dyDescent="0.25">
      <c r="A302" s="269"/>
      <c r="B302" s="272"/>
      <c r="C302" s="338" t="s">
        <v>480</v>
      </c>
      <c r="D302" s="339"/>
      <c r="E302" s="273">
        <v>16.399999999999999</v>
      </c>
      <c r="F302" s="274"/>
      <c r="G302" s="275"/>
      <c r="H302" s="276"/>
      <c r="I302" s="270"/>
      <c r="J302" s="277"/>
      <c r="K302" s="270"/>
      <c r="M302" s="271" t="s">
        <v>480</v>
      </c>
      <c r="O302" s="260"/>
    </row>
    <row r="303" spans="1:80" x14ac:dyDescent="0.25">
      <c r="A303" s="269"/>
      <c r="B303" s="272"/>
      <c r="C303" s="338" t="s">
        <v>481</v>
      </c>
      <c r="D303" s="339"/>
      <c r="E303" s="273">
        <v>5.75</v>
      </c>
      <c r="F303" s="274"/>
      <c r="G303" s="275"/>
      <c r="H303" s="276"/>
      <c r="I303" s="270"/>
      <c r="J303" s="277"/>
      <c r="K303" s="270"/>
      <c r="M303" s="271" t="s">
        <v>481</v>
      </c>
      <c r="O303" s="260"/>
    </row>
    <row r="304" spans="1:80" x14ac:dyDescent="0.25">
      <c r="A304" s="269"/>
      <c r="B304" s="272"/>
      <c r="C304" s="338" t="s">
        <v>482</v>
      </c>
      <c r="D304" s="339"/>
      <c r="E304" s="273">
        <v>11.8</v>
      </c>
      <c r="F304" s="274"/>
      <c r="G304" s="275"/>
      <c r="H304" s="276"/>
      <c r="I304" s="270"/>
      <c r="J304" s="277"/>
      <c r="K304" s="270"/>
      <c r="M304" s="271" t="s">
        <v>482</v>
      </c>
      <c r="O304" s="260"/>
    </row>
    <row r="305" spans="1:80" x14ac:dyDescent="0.25">
      <c r="A305" s="269"/>
      <c r="B305" s="272"/>
      <c r="C305" s="338" t="s">
        <v>483</v>
      </c>
      <c r="D305" s="339"/>
      <c r="E305" s="273">
        <v>3.35</v>
      </c>
      <c r="F305" s="274"/>
      <c r="G305" s="275"/>
      <c r="H305" s="276"/>
      <c r="I305" s="270"/>
      <c r="J305" s="277"/>
      <c r="K305" s="270"/>
      <c r="M305" s="271" t="s">
        <v>483</v>
      </c>
      <c r="O305" s="260"/>
    </row>
    <row r="306" spans="1:80" x14ac:dyDescent="0.25">
      <c r="A306" s="269"/>
      <c r="B306" s="272"/>
      <c r="C306" s="338" t="s">
        <v>484</v>
      </c>
      <c r="D306" s="339"/>
      <c r="E306" s="273">
        <v>1.8149999999999999</v>
      </c>
      <c r="F306" s="274"/>
      <c r="G306" s="275"/>
      <c r="H306" s="276"/>
      <c r="I306" s="270"/>
      <c r="J306" s="277"/>
      <c r="K306" s="270"/>
      <c r="M306" s="271" t="s">
        <v>484</v>
      </c>
      <c r="O306" s="260"/>
    </row>
    <row r="307" spans="1:80" x14ac:dyDescent="0.25">
      <c r="A307" s="261">
        <v>80</v>
      </c>
      <c r="B307" s="262" t="s">
        <v>485</v>
      </c>
      <c r="C307" s="263" t="s">
        <v>486</v>
      </c>
      <c r="D307" s="264" t="s">
        <v>423</v>
      </c>
      <c r="E307" s="265">
        <v>104.9</v>
      </c>
      <c r="F307" s="265">
        <v>0</v>
      </c>
      <c r="G307" s="266">
        <f>E307*F307</f>
        <v>0</v>
      </c>
      <c r="H307" s="267">
        <v>1.1E-4</v>
      </c>
      <c r="I307" s="268">
        <f>E307*H307</f>
        <v>1.1539000000000001E-2</v>
      </c>
      <c r="J307" s="267">
        <v>0</v>
      </c>
      <c r="K307" s="268">
        <f>E307*J307</f>
        <v>0</v>
      </c>
      <c r="O307" s="260">
        <v>2</v>
      </c>
      <c r="AA307" s="233">
        <v>1</v>
      </c>
      <c r="AB307" s="233">
        <v>1</v>
      </c>
      <c r="AC307" s="233">
        <v>1</v>
      </c>
      <c r="AZ307" s="233">
        <v>1</v>
      </c>
      <c r="BA307" s="233">
        <f>IF(AZ307=1,G307,0)</f>
        <v>0</v>
      </c>
      <c r="BB307" s="233">
        <f>IF(AZ307=2,G307,0)</f>
        <v>0</v>
      </c>
      <c r="BC307" s="233">
        <f>IF(AZ307=3,G307,0)</f>
        <v>0</v>
      </c>
      <c r="BD307" s="233">
        <f>IF(AZ307=4,G307,0)</f>
        <v>0</v>
      </c>
      <c r="BE307" s="233">
        <f>IF(AZ307=5,G307,0)</f>
        <v>0</v>
      </c>
      <c r="CA307" s="260">
        <v>1</v>
      </c>
      <c r="CB307" s="260">
        <v>1</v>
      </c>
    </row>
    <row r="308" spans="1:80" x14ac:dyDescent="0.25">
      <c r="A308" s="269"/>
      <c r="B308" s="272"/>
      <c r="C308" s="338" t="s">
        <v>487</v>
      </c>
      <c r="D308" s="339"/>
      <c r="E308" s="273">
        <v>51</v>
      </c>
      <c r="F308" s="274"/>
      <c r="G308" s="275"/>
      <c r="H308" s="276"/>
      <c r="I308" s="270"/>
      <c r="J308" s="277"/>
      <c r="K308" s="270"/>
      <c r="M308" s="271" t="s">
        <v>487</v>
      </c>
      <c r="O308" s="260"/>
    </row>
    <row r="309" spans="1:80" x14ac:dyDescent="0.25">
      <c r="A309" s="269"/>
      <c r="B309" s="272"/>
      <c r="C309" s="338" t="s">
        <v>488</v>
      </c>
      <c r="D309" s="339"/>
      <c r="E309" s="273">
        <v>13.6</v>
      </c>
      <c r="F309" s="274"/>
      <c r="G309" s="275"/>
      <c r="H309" s="276"/>
      <c r="I309" s="270"/>
      <c r="J309" s="277"/>
      <c r="K309" s="270"/>
      <c r="M309" s="271" t="s">
        <v>488</v>
      </c>
      <c r="O309" s="260"/>
    </row>
    <row r="310" spans="1:80" x14ac:dyDescent="0.25">
      <c r="A310" s="269"/>
      <c r="B310" s="272"/>
      <c r="C310" s="338" t="s">
        <v>489</v>
      </c>
      <c r="D310" s="339"/>
      <c r="E310" s="273">
        <v>27.2</v>
      </c>
      <c r="F310" s="274"/>
      <c r="G310" s="275"/>
      <c r="H310" s="276"/>
      <c r="I310" s="270"/>
      <c r="J310" s="277"/>
      <c r="K310" s="270"/>
      <c r="M310" s="271" t="s">
        <v>489</v>
      </c>
      <c r="O310" s="260"/>
    </row>
    <row r="311" spans="1:80" x14ac:dyDescent="0.25">
      <c r="A311" s="269"/>
      <c r="B311" s="272"/>
      <c r="C311" s="338" t="s">
        <v>490</v>
      </c>
      <c r="D311" s="339"/>
      <c r="E311" s="273">
        <v>6.2</v>
      </c>
      <c r="F311" s="274"/>
      <c r="G311" s="275"/>
      <c r="H311" s="276"/>
      <c r="I311" s="270"/>
      <c r="J311" s="277"/>
      <c r="K311" s="270"/>
      <c r="M311" s="271" t="s">
        <v>490</v>
      </c>
      <c r="O311" s="260"/>
    </row>
    <row r="312" spans="1:80" x14ac:dyDescent="0.25">
      <c r="A312" s="269"/>
      <c r="B312" s="272"/>
      <c r="C312" s="338" t="s">
        <v>491</v>
      </c>
      <c r="D312" s="339"/>
      <c r="E312" s="273">
        <v>6.9</v>
      </c>
      <c r="F312" s="274"/>
      <c r="G312" s="275"/>
      <c r="H312" s="276"/>
      <c r="I312" s="270"/>
      <c r="J312" s="277"/>
      <c r="K312" s="270"/>
      <c r="M312" s="271" t="s">
        <v>491</v>
      </c>
      <c r="O312" s="260"/>
    </row>
    <row r="313" spans="1:80" x14ac:dyDescent="0.25">
      <c r="A313" s="261">
        <v>81</v>
      </c>
      <c r="B313" s="262" t="s">
        <v>492</v>
      </c>
      <c r="C313" s="263" t="s">
        <v>493</v>
      </c>
      <c r="D313" s="264" t="s">
        <v>423</v>
      </c>
      <c r="E313" s="265">
        <v>32.65</v>
      </c>
      <c r="F313" s="265">
        <v>0</v>
      </c>
      <c r="G313" s="266">
        <f>E313*F313</f>
        <v>0</v>
      </c>
      <c r="H313" s="267">
        <v>5.2999999999999998E-4</v>
      </c>
      <c r="I313" s="268">
        <f>E313*H313</f>
        <v>1.7304499999999997E-2</v>
      </c>
      <c r="J313" s="267">
        <v>0</v>
      </c>
      <c r="K313" s="268">
        <f>E313*J313</f>
        <v>0</v>
      </c>
      <c r="O313" s="260">
        <v>2</v>
      </c>
      <c r="AA313" s="233">
        <v>1</v>
      </c>
      <c r="AB313" s="233">
        <v>1</v>
      </c>
      <c r="AC313" s="233">
        <v>1</v>
      </c>
      <c r="AZ313" s="233">
        <v>1</v>
      </c>
      <c r="BA313" s="233">
        <f>IF(AZ313=1,G313,0)</f>
        <v>0</v>
      </c>
      <c r="BB313" s="233">
        <f>IF(AZ313=2,G313,0)</f>
        <v>0</v>
      </c>
      <c r="BC313" s="233">
        <f>IF(AZ313=3,G313,0)</f>
        <v>0</v>
      </c>
      <c r="BD313" s="233">
        <f>IF(AZ313=4,G313,0)</f>
        <v>0</v>
      </c>
      <c r="BE313" s="233">
        <f>IF(AZ313=5,G313,0)</f>
        <v>0</v>
      </c>
      <c r="CA313" s="260">
        <v>1</v>
      </c>
      <c r="CB313" s="260">
        <v>1</v>
      </c>
    </row>
    <row r="314" spans="1:80" x14ac:dyDescent="0.25">
      <c r="A314" s="269"/>
      <c r="B314" s="272"/>
      <c r="C314" s="338" t="s">
        <v>494</v>
      </c>
      <c r="D314" s="339"/>
      <c r="E314" s="273">
        <v>12.3</v>
      </c>
      <c r="F314" s="274"/>
      <c r="G314" s="275"/>
      <c r="H314" s="276"/>
      <c r="I314" s="270"/>
      <c r="J314" s="277"/>
      <c r="K314" s="270"/>
      <c r="M314" s="271" t="s">
        <v>494</v>
      </c>
      <c r="O314" s="260"/>
    </row>
    <row r="315" spans="1:80" x14ac:dyDescent="0.25">
      <c r="A315" s="269"/>
      <c r="B315" s="272"/>
      <c r="C315" s="338" t="s">
        <v>481</v>
      </c>
      <c r="D315" s="339"/>
      <c r="E315" s="273">
        <v>5.75</v>
      </c>
      <c r="F315" s="274"/>
      <c r="G315" s="275"/>
      <c r="H315" s="276"/>
      <c r="I315" s="270"/>
      <c r="J315" s="277"/>
      <c r="K315" s="270"/>
      <c r="M315" s="271" t="s">
        <v>481</v>
      </c>
      <c r="O315" s="260"/>
    </row>
    <row r="316" spans="1:80" x14ac:dyDescent="0.25">
      <c r="A316" s="269"/>
      <c r="B316" s="272"/>
      <c r="C316" s="338" t="s">
        <v>482</v>
      </c>
      <c r="D316" s="339"/>
      <c r="E316" s="273">
        <v>11.8</v>
      </c>
      <c r="F316" s="274"/>
      <c r="G316" s="275"/>
      <c r="H316" s="276"/>
      <c r="I316" s="270"/>
      <c r="J316" s="277"/>
      <c r="K316" s="270"/>
      <c r="M316" s="271" t="s">
        <v>482</v>
      </c>
      <c r="O316" s="260"/>
    </row>
    <row r="317" spans="1:80" x14ac:dyDescent="0.25">
      <c r="A317" s="269"/>
      <c r="B317" s="272"/>
      <c r="C317" s="338" t="s">
        <v>495</v>
      </c>
      <c r="D317" s="339"/>
      <c r="E317" s="273">
        <v>1.7</v>
      </c>
      <c r="F317" s="274"/>
      <c r="G317" s="275"/>
      <c r="H317" s="276"/>
      <c r="I317" s="270"/>
      <c r="J317" s="277"/>
      <c r="K317" s="270"/>
      <c r="M317" s="271" t="s">
        <v>495</v>
      </c>
      <c r="O317" s="260"/>
    </row>
    <row r="318" spans="1:80" x14ac:dyDescent="0.25">
      <c r="A318" s="269"/>
      <c r="B318" s="272"/>
      <c r="C318" s="338" t="s">
        <v>496</v>
      </c>
      <c r="D318" s="339"/>
      <c r="E318" s="273">
        <v>1.1000000000000001</v>
      </c>
      <c r="F318" s="274"/>
      <c r="G318" s="275"/>
      <c r="H318" s="276"/>
      <c r="I318" s="270"/>
      <c r="J318" s="277"/>
      <c r="K318" s="270"/>
      <c r="M318" s="271" t="s">
        <v>496</v>
      </c>
      <c r="O318" s="260"/>
    </row>
    <row r="319" spans="1:80" x14ac:dyDescent="0.25">
      <c r="A319" s="261">
        <v>82</v>
      </c>
      <c r="B319" s="262" t="s">
        <v>497</v>
      </c>
      <c r="C319" s="263" t="s">
        <v>498</v>
      </c>
      <c r="D319" s="264" t="s">
        <v>423</v>
      </c>
      <c r="E319" s="265">
        <v>150.30000000000001</v>
      </c>
      <c r="F319" s="265">
        <v>0</v>
      </c>
      <c r="G319" s="266">
        <f>E319*F319</f>
        <v>0</v>
      </c>
      <c r="H319" s="267">
        <v>6.9999999999999994E-5</v>
      </c>
      <c r="I319" s="268">
        <f>E319*H319</f>
        <v>1.0520999999999999E-2</v>
      </c>
      <c r="J319" s="267">
        <v>0</v>
      </c>
      <c r="K319" s="268">
        <f>E319*J319</f>
        <v>0</v>
      </c>
      <c r="O319" s="260">
        <v>2</v>
      </c>
      <c r="AA319" s="233">
        <v>1</v>
      </c>
      <c r="AB319" s="233">
        <v>1</v>
      </c>
      <c r="AC319" s="233">
        <v>1</v>
      </c>
      <c r="AZ319" s="233">
        <v>1</v>
      </c>
      <c r="BA319" s="233">
        <f>IF(AZ319=1,G319,0)</f>
        <v>0</v>
      </c>
      <c r="BB319" s="233">
        <f>IF(AZ319=2,G319,0)</f>
        <v>0</v>
      </c>
      <c r="BC319" s="233">
        <f>IF(AZ319=3,G319,0)</f>
        <v>0</v>
      </c>
      <c r="BD319" s="233">
        <f>IF(AZ319=4,G319,0)</f>
        <v>0</v>
      </c>
      <c r="BE319" s="233">
        <f>IF(AZ319=5,G319,0)</f>
        <v>0</v>
      </c>
      <c r="CA319" s="260">
        <v>1</v>
      </c>
      <c r="CB319" s="260">
        <v>1</v>
      </c>
    </row>
    <row r="320" spans="1:80" x14ac:dyDescent="0.25">
      <c r="A320" s="269"/>
      <c r="B320" s="272"/>
      <c r="C320" s="338" t="s">
        <v>499</v>
      </c>
      <c r="D320" s="339"/>
      <c r="E320" s="273">
        <v>150.30000000000001</v>
      </c>
      <c r="F320" s="274"/>
      <c r="G320" s="275"/>
      <c r="H320" s="276"/>
      <c r="I320" s="270"/>
      <c r="J320" s="277"/>
      <c r="K320" s="270"/>
      <c r="M320" s="271" t="s">
        <v>499</v>
      </c>
      <c r="O320" s="260"/>
    </row>
    <row r="321" spans="1:80" x14ac:dyDescent="0.25">
      <c r="A321" s="261">
        <v>83</v>
      </c>
      <c r="B321" s="262" t="s">
        <v>500</v>
      </c>
      <c r="C321" s="263" t="s">
        <v>501</v>
      </c>
      <c r="D321" s="264" t="s">
        <v>115</v>
      </c>
      <c r="E321" s="265">
        <v>16.04</v>
      </c>
      <c r="F321" s="265">
        <v>0</v>
      </c>
      <c r="G321" s="266">
        <f>E321*F321</f>
        <v>0</v>
      </c>
      <c r="H321" s="267">
        <v>6.1799999999999997E-3</v>
      </c>
      <c r="I321" s="268">
        <f>E321*H321</f>
        <v>9.9127199999999985E-2</v>
      </c>
      <c r="J321" s="267">
        <v>0</v>
      </c>
      <c r="K321" s="268">
        <f>E321*J321</f>
        <v>0</v>
      </c>
      <c r="O321" s="260">
        <v>2</v>
      </c>
      <c r="AA321" s="233">
        <v>1</v>
      </c>
      <c r="AB321" s="233">
        <v>0</v>
      </c>
      <c r="AC321" s="233">
        <v>0</v>
      </c>
      <c r="AZ321" s="233">
        <v>1</v>
      </c>
      <c r="BA321" s="233">
        <f>IF(AZ321=1,G321,0)</f>
        <v>0</v>
      </c>
      <c r="BB321" s="233">
        <f>IF(AZ321=2,G321,0)</f>
        <v>0</v>
      </c>
      <c r="BC321" s="233">
        <f>IF(AZ321=3,G321,0)</f>
        <v>0</v>
      </c>
      <c r="BD321" s="233">
        <f>IF(AZ321=4,G321,0)</f>
        <v>0</v>
      </c>
      <c r="BE321" s="233">
        <f>IF(AZ321=5,G321,0)</f>
        <v>0</v>
      </c>
      <c r="CA321" s="260">
        <v>1</v>
      </c>
      <c r="CB321" s="260">
        <v>0</v>
      </c>
    </row>
    <row r="322" spans="1:80" x14ac:dyDescent="0.25">
      <c r="A322" s="269"/>
      <c r="B322" s="272"/>
      <c r="C322" s="338" t="s">
        <v>502</v>
      </c>
      <c r="D322" s="339"/>
      <c r="E322" s="273">
        <v>16.04</v>
      </c>
      <c r="F322" s="274"/>
      <c r="G322" s="275"/>
      <c r="H322" s="276"/>
      <c r="I322" s="270"/>
      <c r="J322" s="277"/>
      <c r="K322" s="270"/>
      <c r="M322" s="271" t="s">
        <v>502</v>
      </c>
      <c r="O322" s="260"/>
    </row>
    <row r="323" spans="1:80" x14ac:dyDescent="0.25">
      <c r="A323" s="261">
        <v>84</v>
      </c>
      <c r="B323" s="262" t="s">
        <v>503</v>
      </c>
      <c r="C323" s="263" t="s">
        <v>504</v>
      </c>
      <c r="D323" s="264" t="s">
        <v>115</v>
      </c>
      <c r="E323" s="265">
        <v>2.12</v>
      </c>
      <c r="F323" s="265">
        <v>0</v>
      </c>
      <c r="G323" s="266">
        <f>E323*F323</f>
        <v>0</v>
      </c>
      <c r="H323" s="267">
        <v>2.1700000000000001E-3</v>
      </c>
      <c r="I323" s="268">
        <f>E323*H323</f>
        <v>4.6004000000000001E-3</v>
      </c>
      <c r="J323" s="267">
        <v>0</v>
      </c>
      <c r="K323" s="268">
        <f>E323*J323</f>
        <v>0</v>
      </c>
      <c r="O323" s="260">
        <v>2</v>
      </c>
      <c r="AA323" s="233">
        <v>1</v>
      </c>
      <c r="AB323" s="233">
        <v>1</v>
      </c>
      <c r="AC323" s="233">
        <v>1</v>
      </c>
      <c r="AZ323" s="233">
        <v>1</v>
      </c>
      <c r="BA323" s="233">
        <f>IF(AZ323=1,G323,0)</f>
        <v>0</v>
      </c>
      <c r="BB323" s="233">
        <f>IF(AZ323=2,G323,0)</f>
        <v>0</v>
      </c>
      <c r="BC323" s="233">
        <f>IF(AZ323=3,G323,0)</f>
        <v>0</v>
      </c>
      <c r="BD323" s="233">
        <f>IF(AZ323=4,G323,0)</f>
        <v>0</v>
      </c>
      <c r="BE323" s="233">
        <f>IF(AZ323=5,G323,0)</f>
        <v>0</v>
      </c>
      <c r="CA323" s="260">
        <v>1</v>
      </c>
      <c r="CB323" s="260">
        <v>1</v>
      </c>
    </row>
    <row r="324" spans="1:80" x14ac:dyDescent="0.25">
      <c r="A324" s="269"/>
      <c r="B324" s="272"/>
      <c r="C324" s="338" t="s">
        <v>505</v>
      </c>
      <c r="D324" s="339"/>
      <c r="E324" s="273">
        <v>2.12</v>
      </c>
      <c r="F324" s="274"/>
      <c r="G324" s="275"/>
      <c r="H324" s="276"/>
      <c r="I324" s="270"/>
      <c r="J324" s="277"/>
      <c r="K324" s="270"/>
      <c r="M324" s="271" t="s">
        <v>505</v>
      </c>
      <c r="O324" s="260"/>
    </row>
    <row r="325" spans="1:80" ht="20" x14ac:dyDescent="0.25">
      <c r="A325" s="261">
        <v>85</v>
      </c>
      <c r="B325" s="262" t="s">
        <v>506</v>
      </c>
      <c r="C325" s="263" t="s">
        <v>507</v>
      </c>
      <c r="D325" s="264" t="s">
        <v>115</v>
      </c>
      <c r="E325" s="265">
        <v>21.4</v>
      </c>
      <c r="F325" s="265">
        <v>0</v>
      </c>
      <c r="G325" s="266">
        <f>E325*F325</f>
        <v>0</v>
      </c>
      <c r="H325" s="267">
        <v>4.6210000000000001E-2</v>
      </c>
      <c r="I325" s="268">
        <f>E325*H325</f>
        <v>0.98889399999999994</v>
      </c>
      <c r="J325" s="267">
        <v>0</v>
      </c>
      <c r="K325" s="268">
        <f>E325*J325</f>
        <v>0</v>
      </c>
      <c r="O325" s="260">
        <v>2</v>
      </c>
      <c r="AA325" s="233">
        <v>1</v>
      </c>
      <c r="AB325" s="233">
        <v>1</v>
      </c>
      <c r="AC325" s="233">
        <v>1</v>
      </c>
      <c r="AZ325" s="233">
        <v>1</v>
      </c>
      <c r="BA325" s="233">
        <f>IF(AZ325=1,G325,0)</f>
        <v>0</v>
      </c>
      <c r="BB325" s="233">
        <f>IF(AZ325=2,G325,0)</f>
        <v>0</v>
      </c>
      <c r="BC325" s="233">
        <f>IF(AZ325=3,G325,0)</f>
        <v>0</v>
      </c>
      <c r="BD325" s="233">
        <f>IF(AZ325=4,G325,0)</f>
        <v>0</v>
      </c>
      <c r="BE325" s="233">
        <f>IF(AZ325=5,G325,0)</f>
        <v>0</v>
      </c>
      <c r="CA325" s="260">
        <v>1</v>
      </c>
      <c r="CB325" s="260">
        <v>1</v>
      </c>
    </row>
    <row r="326" spans="1:80" x14ac:dyDescent="0.25">
      <c r="A326" s="269"/>
      <c r="B326" s="272"/>
      <c r="C326" s="338" t="s">
        <v>508</v>
      </c>
      <c r="D326" s="339"/>
      <c r="E326" s="273">
        <v>21.4</v>
      </c>
      <c r="F326" s="274"/>
      <c r="G326" s="275"/>
      <c r="H326" s="276"/>
      <c r="I326" s="270"/>
      <c r="J326" s="277"/>
      <c r="K326" s="270"/>
      <c r="M326" s="271" t="s">
        <v>508</v>
      </c>
      <c r="O326" s="260"/>
    </row>
    <row r="327" spans="1:80" ht="13" x14ac:dyDescent="0.3">
      <c r="A327" s="278"/>
      <c r="B327" s="279" t="s">
        <v>101</v>
      </c>
      <c r="C327" s="280" t="s">
        <v>398</v>
      </c>
      <c r="D327" s="281"/>
      <c r="E327" s="282"/>
      <c r="F327" s="283"/>
      <c r="G327" s="284">
        <f>SUM(G233:G326)</f>
        <v>0</v>
      </c>
      <c r="H327" s="285"/>
      <c r="I327" s="286">
        <f>SUM(I233:I326)</f>
        <v>6.9622483000000006</v>
      </c>
      <c r="J327" s="285"/>
      <c r="K327" s="286">
        <f>SUM(K233:K326)</f>
        <v>0</v>
      </c>
      <c r="O327" s="260">
        <v>4</v>
      </c>
      <c r="BA327" s="287">
        <f>SUM(BA233:BA326)</f>
        <v>0</v>
      </c>
      <c r="BB327" s="287">
        <f>SUM(BB233:BB326)</f>
        <v>0</v>
      </c>
      <c r="BC327" s="287">
        <f>SUM(BC233:BC326)</f>
        <v>0</v>
      </c>
      <c r="BD327" s="287">
        <f>SUM(BD233:BD326)</f>
        <v>0</v>
      </c>
      <c r="BE327" s="287">
        <f>SUM(BE233:BE326)</f>
        <v>0</v>
      </c>
    </row>
    <row r="328" spans="1:80" ht="13" x14ac:dyDescent="0.3">
      <c r="A328" s="250" t="s">
        <v>97</v>
      </c>
      <c r="B328" s="251" t="s">
        <v>509</v>
      </c>
      <c r="C328" s="252" t="s">
        <v>510</v>
      </c>
      <c r="D328" s="253"/>
      <c r="E328" s="254"/>
      <c r="F328" s="254"/>
      <c r="G328" s="255"/>
      <c r="H328" s="256"/>
      <c r="I328" s="257"/>
      <c r="J328" s="258"/>
      <c r="K328" s="259"/>
      <c r="O328" s="260">
        <v>1</v>
      </c>
    </row>
    <row r="329" spans="1:80" x14ac:dyDescent="0.25">
      <c r="A329" s="261">
        <v>86</v>
      </c>
      <c r="B329" s="262" t="s">
        <v>512</v>
      </c>
      <c r="C329" s="263" t="s">
        <v>513</v>
      </c>
      <c r="D329" s="264" t="s">
        <v>111</v>
      </c>
      <c r="E329" s="265">
        <v>34.4572</v>
      </c>
      <c r="F329" s="265">
        <v>0</v>
      </c>
      <c r="G329" s="266">
        <f>E329*F329</f>
        <v>0</v>
      </c>
      <c r="H329" s="267">
        <v>2.5249999999999999</v>
      </c>
      <c r="I329" s="268">
        <f>E329*H329</f>
        <v>87.004429999999999</v>
      </c>
      <c r="J329" s="267">
        <v>0</v>
      </c>
      <c r="K329" s="268">
        <f>E329*J329</f>
        <v>0</v>
      </c>
      <c r="O329" s="260">
        <v>2</v>
      </c>
      <c r="AA329" s="233">
        <v>1</v>
      </c>
      <c r="AB329" s="233">
        <v>1</v>
      </c>
      <c r="AC329" s="233">
        <v>1</v>
      </c>
      <c r="AZ329" s="233">
        <v>1</v>
      </c>
      <c r="BA329" s="233">
        <f>IF(AZ329=1,G329,0)</f>
        <v>0</v>
      </c>
      <c r="BB329" s="233">
        <f>IF(AZ329=2,G329,0)</f>
        <v>0</v>
      </c>
      <c r="BC329" s="233">
        <f>IF(AZ329=3,G329,0)</f>
        <v>0</v>
      </c>
      <c r="BD329" s="233">
        <f>IF(AZ329=4,G329,0)</f>
        <v>0</v>
      </c>
      <c r="BE329" s="233">
        <f>IF(AZ329=5,G329,0)</f>
        <v>0</v>
      </c>
      <c r="CA329" s="260">
        <v>1</v>
      </c>
      <c r="CB329" s="260">
        <v>1</v>
      </c>
    </row>
    <row r="330" spans="1:80" x14ac:dyDescent="0.25">
      <c r="A330" s="269"/>
      <c r="B330" s="272"/>
      <c r="C330" s="338" t="s">
        <v>514</v>
      </c>
      <c r="D330" s="339"/>
      <c r="E330" s="273">
        <v>11.368</v>
      </c>
      <c r="F330" s="274"/>
      <c r="G330" s="275"/>
      <c r="H330" s="276"/>
      <c r="I330" s="270"/>
      <c r="J330" s="277"/>
      <c r="K330" s="270"/>
      <c r="M330" s="271" t="s">
        <v>514</v>
      </c>
      <c r="O330" s="260"/>
    </row>
    <row r="331" spans="1:80" x14ac:dyDescent="0.25">
      <c r="A331" s="269"/>
      <c r="B331" s="272"/>
      <c r="C331" s="338" t="s">
        <v>515</v>
      </c>
      <c r="D331" s="339"/>
      <c r="E331" s="273">
        <v>9.9631000000000007</v>
      </c>
      <c r="F331" s="274"/>
      <c r="G331" s="275"/>
      <c r="H331" s="276"/>
      <c r="I331" s="270"/>
      <c r="J331" s="277"/>
      <c r="K331" s="270"/>
      <c r="M331" s="271" t="s">
        <v>515</v>
      </c>
      <c r="O331" s="260"/>
    </row>
    <row r="332" spans="1:80" x14ac:dyDescent="0.25">
      <c r="A332" s="269"/>
      <c r="B332" s="272"/>
      <c r="C332" s="338" t="s">
        <v>516</v>
      </c>
      <c r="D332" s="339"/>
      <c r="E332" s="273">
        <v>4.851</v>
      </c>
      <c r="F332" s="274"/>
      <c r="G332" s="275"/>
      <c r="H332" s="276"/>
      <c r="I332" s="270"/>
      <c r="J332" s="277"/>
      <c r="K332" s="270"/>
      <c r="M332" s="271" t="s">
        <v>516</v>
      </c>
      <c r="O332" s="260"/>
    </row>
    <row r="333" spans="1:80" x14ac:dyDescent="0.25">
      <c r="A333" s="269"/>
      <c r="B333" s="272"/>
      <c r="C333" s="338" t="s">
        <v>517</v>
      </c>
      <c r="D333" s="339"/>
      <c r="E333" s="273">
        <v>5.5888</v>
      </c>
      <c r="F333" s="274"/>
      <c r="G333" s="275"/>
      <c r="H333" s="276"/>
      <c r="I333" s="270"/>
      <c r="J333" s="277"/>
      <c r="K333" s="270"/>
      <c r="M333" s="271" t="s">
        <v>517</v>
      </c>
      <c r="O333" s="260"/>
    </row>
    <row r="334" spans="1:80" x14ac:dyDescent="0.25">
      <c r="A334" s="269"/>
      <c r="B334" s="272"/>
      <c r="C334" s="338" t="s">
        <v>518</v>
      </c>
      <c r="D334" s="339"/>
      <c r="E334" s="273">
        <v>0.92049999999999998</v>
      </c>
      <c r="F334" s="274"/>
      <c r="G334" s="275"/>
      <c r="H334" s="276"/>
      <c r="I334" s="270"/>
      <c r="J334" s="277"/>
      <c r="K334" s="270"/>
      <c r="M334" s="271" t="s">
        <v>518</v>
      </c>
      <c r="O334" s="260"/>
    </row>
    <row r="335" spans="1:80" x14ac:dyDescent="0.25">
      <c r="A335" s="269"/>
      <c r="B335" s="272"/>
      <c r="C335" s="338" t="s">
        <v>519</v>
      </c>
      <c r="D335" s="339"/>
      <c r="E335" s="273">
        <v>1.7010000000000001</v>
      </c>
      <c r="F335" s="274"/>
      <c r="G335" s="275"/>
      <c r="H335" s="276"/>
      <c r="I335" s="270"/>
      <c r="J335" s="277"/>
      <c r="K335" s="270"/>
      <c r="M335" s="271" t="s">
        <v>519</v>
      </c>
      <c r="O335" s="260"/>
    </row>
    <row r="336" spans="1:80" x14ac:dyDescent="0.25">
      <c r="A336" s="269"/>
      <c r="B336" s="272"/>
      <c r="C336" s="338" t="s">
        <v>520</v>
      </c>
      <c r="D336" s="339"/>
      <c r="E336" s="273">
        <v>6.4799999999999996E-2</v>
      </c>
      <c r="F336" s="274"/>
      <c r="G336" s="275"/>
      <c r="H336" s="276"/>
      <c r="I336" s="270"/>
      <c r="J336" s="277"/>
      <c r="K336" s="270"/>
      <c r="M336" s="271" t="s">
        <v>520</v>
      </c>
      <c r="O336" s="260"/>
    </row>
    <row r="337" spans="1:80" x14ac:dyDescent="0.25">
      <c r="A337" s="261">
        <v>87</v>
      </c>
      <c r="B337" s="262" t="s">
        <v>521</v>
      </c>
      <c r="C337" s="263" t="s">
        <v>522</v>
      </c>
      <c r="D337" s="264" t="s">
        <v>111</v>
      </c>
      <c r="E337" s="265">
        <v>0.58069999999999999</v>
      </c>
      <c r="F337" s="265">
        <v>0</v>
      </c>
      <c r="G337" s="266">
        <f>E337*F337</f>
        <v>0</v>
      </c>
      <c r="H337" s="267">
        <v>2.5249999999999999</v>
      </c>
      <c r="I337" s="268">
        <f>E337*H337</f>
        <v>1.4662674999999998</v>
      </c>
      <c r="J337" s="267">
        <v>0</v>
      </c>
      <c r="K337" s="268">
        <f>E337*J337</f>
        <v>0</v>
      </c>
      <c r="O337" s="260">
        <v>2</v>
      </c>
      <c r="AA337" s="233">
        <v>1</v>
      </c>
      <c r="AB337" s="233">
        <v>1</v>
      </c>
      <c r="AC337" s="233">
        <v>1</v>
      </c>
      <c r="AZ337" s="233">
        <v>1</v>
      </c>
      <c r="BA337" s="233">
        <f>IF(AZ337=1,G337,0)</f>
        <v>0</v>
      </c>
      <c r="BB337" s="233">
        <f>IF(AZ337=2,G337,0)</f>
        <v>0</v>
      </c>
      <c r="BC337" s="233">
        <f>IF(AZ337=3,G337,0)</f>
        <v>0</v>
      </c>
      <c r="BD337" s="233">
        <f>IF(AZ337=4,G337,0)</f>
        <v>0</v>
      </c>
      <c r="BE337" s="233">
        <f>IF(AZ337=5,G337,0)</f>
        <v>0</v>
      </c>
      <c r="CA337" s="260">
        <v>1</v>
      </c>
      <c r="CB337" s="260">
        <v>1</v>
      </c>
    </row>
    <row r="338" spans="1:80" x14ac:dyDescent="0.25">
      <c r="A338" s="269"/>
      <c r="B338" s="272"/>
      <c r="C338" s="338" t="s">
        <v>523</v>
      </c>
      <c r="D338" s="339"/>
      <c r="E338" s="273">
        <v>0.58069999999999999</v>
      </c>
      <c r="F338" s="274"/>
      <c r="G338" s="275"/>
      <c r="H338" s="276"/>
      <c r="I338" s="270"/>
      <c r="J338" s="277"/>
      <c r="K338" s="270"/>
      <c r="M338" s="271" t="s">
        <v>523</v>
      </c>
      <c r="O338" s="260"/>
    </row>
    <row r="339" spans="1:80" x14ac:dyDescent="0.25">
      <c r="A339" s="269"/>
      <c r="B339" s="272"/>
      <c r="C339" s="338" t="s">
        <v>524</v>
      </c>
      <c r="D339" s="339"/>
      <c r="E339" s="273">
        <v>0</v>
      </c>
      <c r="F339" s="274"/>
      <c r="G339" s="275"/>
      <c r="H339" s="276"/>
      <c r="I339" s="270"/>
      <c r="J339" s="277"/>
      <c r="K339" s="270"/>
      <c r="M339" s="271" t="s">
        <v>524</v>
      </c>
      <c r="O339" s="260"/>
    </row>
    <row r="340" spans="1:80" x14ac:dyDescent="0.25">
      <c r="A340" s="261">
        <v>88</v>
      </c>
      <c r="B340" s="262" t="s">
        <v>525</v>
      </c>
      <c r="C340" s="263" t="s">
        <v>526</v>
      </c>
      <c r="D340" s="264" t="s">
        <v>111</v>
      </c>
      <c r="E340" s="265">
        <v>0.16200000000000001</v>
      </c>
      <c r="F340" s="265">
        <v>0</v>
      </c>
      <c r="G340" s="266">
        <f>E340*F340</f>
        <v>0</v>
      </c>
      <c r="H340" s="267">
        <v>2.5249999999999999</v>
      </c>
      <c r="I340" s="268">
        <f>E340*H340</f>
        <v>0.40905000000000002</v>
      </c>
      <c r="J340" s="267">
        <v>0</v>
      </c>
      <c r="K340" s="268">
        <f>E340*J340</f>
        <v>0</v>
      </c>
      <c r="O340" s="260">
        <v>2</v>
      </c>
      <c r="AA340" s="233">
        <v>1</v>
      </c>
      <c r="AB340" s="233">
        <v>1</v>
      </c>
      <c r="AC340" s="233">
        <v>1</v>
      </c>
      <c r="AZ340" s="233">
        <v>1</v>
      </c>
      <c r="BA340" s="233">
        <f>IF(AZ340=1,G340,0)</f>
        <v>0</v>
      </c>
      <c r="BB340" s="233">
        <f>IF(AZ340=2,G340,0)</f>
        <v>0</v>
      </c>
      <c r="BC340" s="233">
        <f>IF(AZ340=3,G340,0)</f>
        <v>0</v>
      </c>
      <c r="BD340" s="233">
        <f>IF(AZ340=4,G340,0)</f>
        <v>0</v>
      </c>
      <c r="BE340" s="233">
        <f>IF(AZ340=5,G340,0)</f>
        <v>0</v>
      </c>
      <c r="CA340" s="260">
        <v>1</v>
      </c>
      <c r="CB340" s="260">
        <v>1</v>
      </c>
    </row>
    <row r="341" spans="1:80" x14ac:dyDescent="0.25">
      <c r="A341" s="269"/>
      <c r="B341" s="272"/>
      <c r="C341" s="338" t="s">
        <v>527</v>
      </c>
      <c r="D341" s="339"/>
      <c r="E341" s="273">
        <v>0.16200000000000001</v>
      </c>
      <c r="F341" s="274"/>
      <c r="G341" s="275"/>
      <c r="H341" s="276"/>
      <c r="I341" s="270"/>
      <c r="J341" s="277"/>
      <c r="K341" s="270"/>
      <c r="M341" s="271" t="s">
        <v>527</v>
      </c>
      <c r="O341" s="260"/>
    </row>
    <row r="342" spans="1:80" ht="20" x14ac:dyDescent="0.25">
      <c r="A342" s="261">
        <v>89</v>
      </c>
      <c r="B342" s="262" t="s">
        <v>528</v>
      </c>
      <c r="C342" s="263" t="s">
        <v>529</v>
      </c>
      <c r="D342" s="264" t="s">
        <v>111</v>
      </c>
      <c r="E342" s="265">
        <v>34.392400000000002</v>
      </c>
      <c r="F342" s="265">
        <v>0</v>
      </c>
      <c r="G342" s="266">
        <f>E342*F342</f>
        <v>0</v>
      </c>
      <c r="H342" s="267">
        <v>0</v>
      </c>
      <c r="I342" s="268">
        <f>E342*H342</f>
        <v>0</v>
      </c>
      <c r="J342" s="267">
        <v>0</v>
      </c>
      <c r="K342" s="268">
        <f>E342*J342</f>
        <v>0</v>
      </c>
      <c r="O342" s="260">
        <v>2</v>
      </c>
      <c r="AA342" s="233">
        <v>1</v>
      </c>
      <c r="AB342" s="233">
        <v>1</v>
      </c>
      <c r="AC342" s="233">
        <v>1</v>
      </c>
      <c r="AZ342" s="233">
        <v>1</v>
      </c>
      <c r="BA342" s="233">
        <f>IF(AZ342=1,G342,0)</f>
        <v>0</v>
      </c>
      <c r="BB342" s="233">
        <f>IF(AZ342=2,G342,0)</f>
        <v>0</v>
      </c>
      <c r="BC342" s="233">
        <f>IF(AZ342=3,G342,0)</f>
        <v>0</v>
      </c>
      <c r="BD342" s="233">
        <f>IF(AZ342=4,G342,0)</f>
        <v>0</v>
      </c>
      <c r="BE342" s="233">
        <f>IF(AZ342=5,G342,0)</f>
        <v>0</v>
      </c>
      <c r="CA342" s="260">
        <v>1</v>
      </c>
      <c r="CB342" s="260">
        <v>1</v>
      </c>
    </row>
    <row r="343" spans="1:80" x14ac:dyDescent="0.25">
      <c r="A343" s="269"/>
      <c r="B343" s="272"/>
      <c r="C343" s="338" t="s">
        <v>530</v>
      </c>
      <c r="D343" s="339"/>
      <c r="E343" s="273">
        <v>34.392400000000002</v>
      </c>
      <c r="F343" s="274"/>
      <c r="G343" s="275"/>
      <c r="H343" s="276"/>
      <c r="I343" s="270"/>
      <c r="J343" s="277"/>
      <c r="K343" s="270"/>
      <c r="M343" s="298">
        <v>343924</v>
      </c>
      <c r="O343" s="260"/>
    </row>
    <row r="344" spans="1:80" ht="20" x14ac:dyDescent="0.25">
      <c r="A344" s="261">
        <v>90</v>
      </c>
      <c r="B344" s="262" t="s">
        <v>531</v>
      </c>
      <c r="C344" s="263" t="s">
        <v>532</v>
      </c>
      <c r="D344" s="264" t="s">
        <v>111</v>
      </c>
      <c r="E344" s="265">
        <v>179.67339999999999</v>
      </c>
      <c r="F344" s="265">
        <v>0</v>
      </c>
      <c r="G344" s="266">
        <f>E344*F344</f>
        <v>0</v>
      </c>
      <c r="H344" s="267">
        <v>0</v>
      </c>
      <c r="I344" s="268">
        <f>E344*H344</f>
        <v>0</v>
      </c>
      <c r="J344" s="267">
        <v>0</v>
      </c>
      <c r="K344" s="268">
        <f>E344*J344</f>
        <v>0</v>
      </c>
      <c r="O344" s="260">
        <v>2</v>
      </c>
      <c r="AA344" s="233">
        <v>1</v>
      </c>
      <c r="AB344" s="233">
        <v>1</v>
      </c>
      <c r="AC344" s="233">
        <v>1</v>
      </c>
      <c r="AZ344" s="233">
        <v>1</v>
      </c>
      <c r="BA344" s="233">
        <f>IF(AZ344=1,G344,0)</f>
        <v>0</v>
      </c>
      <c r="BB344" s="233">
        <f>IF(AZ344=2,G344,0)</f>
        <v>0</v>
      </c>
      <c r="BC344" s="233">
        <f>IF(AZ344=3,G344,0)</f>
        <v>0</v>
      </c>
      <c r="BD344" s="233">
        <f>IF(AZ344=4,G344,0)</f>
        <v>0</v>
      </c>
      <c r="BE344" s="233">
        <f>IF(AZ344=5,G344,0)</f>
        <v>0</v>
      </c>
      <c r="CA344" s="260">
        <v>1</v>
      </c>
      <c r="CB344" s="260">
        <v>1</v>
      </c>
    </row>
    <row r="345" spans="1:80" x14ac:dyDescent="0.25">
      <c r="A345" s="269"/>
      <c r="B345" s="272"/>
      <c r="C345" s="338" t="s">
        <v>533</v>
      </c>
      <c r="D345" s="339"/>
      <c r="E345" s="273">
        <v>179.67339999999999</v>
      </c>
      <c r="F345" s="274"/>
      <c r="G345" s="275"/>
      <c r="H345" s="276"/>
      <c r="I345" s="270"/>
      <c r="J345" s="277"/>
      <c r="K345" s="270"/>
      <c r="M345" s="271" t="s">
        <v>533</v>
      </c>
      <c r="O345" s="260"/>
    </row>
    <row r="346" spans="1:80" x14ac:dyDescent="0.25">
      <c r="A346" s="261">
        <v>91</v>
      </c>
      <c r="B346" s="262" t="s">
        <v>534</v>
      </c>
      <c r="C346" s="263" t="s">
        <v>535</v>
      </c>
      <c r="D346" s="264" t="s">
        <v>111</v>
      </c>
      <c r="E346" s="265">
        <v>0.58069999999999999</v>
      </c>
      <c r="F346" s="265">
        <v>0</v>
      </c>
      <c r="G346" s="266">
        <f>E346*F346</f>
        <v>0</v>
      </c>
      <c r="H346" s="267">
        <v>0</v>
      </c>
      <c r="I346" s="268">
        <f>E346*H346</f>
        <v>0</v>
      </c>
      <c r="J346" s="267">
        <v>0</v>
      </c>
      <c r="K346" s="268">
        <f>E346*J346</f>
        <v>0</v>
      </c>
      <c r="O346" s="260">
        <v>2</v>
      </c>
      <c r="AA346" s="233">
        <v>1</v>
      </c>
      <c r="AB346" s="233">
        <v>1</v>
      </c>
      <c r="AC346" s="233">
        <v>1</v>
      </c>
      <c r="AZ346" s="233">
        <v>1</v>
      </c>
      <c r="BA346" s="233">
        <f>IF(AZ346=1,G346,0)</f>
        <v>0</v>
      </c>
      <c r="BB346" s="233">
        <f>IF(AZ346=2,G346,0)</f>
        <v>0</v>
      </c>
      <c r="BC346" s="233">
        <f>IF(AZ346=3,G346,0)</f>
        <v>0</v>
      </c>
      <c r="BD346" s="233">
        <f>IF(AZ346=4,G346,0)</f>
        <v>0</v>
      </c>
      <c r="BE346" s="233">
        <f>IF(AZ346=5,G346,0)</f>
        <v>0</v>
      </c>
      <c r="CA346" s="260">
        <v>1</v>
      </c>
      <c r="CB346" s="260">
        <v>1</v>
      </c>
    </row>
    <row r="347" spans="1:80" x14ac:dyDescent="0.25">
      <c r="A347" s="269"/>
      <c r="B347" s="272"/>
      <c r="C347" s="338" t="s">
        <v>536</v>
      </c>
      <c r="D347" s="339"/>
      <c r="E347" s="273">
        <v>0.58069999999999999</v>
      </c>
      <c r="F347" s="274"/>
      <c r="G347" s="275"/>
      <c r="H347" s="276"/>
      <c r="I347" s="270"/>
      <c r="J347" s="277"/>
      <c r="K347" s="270"/>
      <c r="M347" s="271" t="s">
        <v>536</v>
      </c>
      <c r="O347" s="260"/>
    </row>
    <row r="348" spans="1:80" x14ac:dyDescent="0.25">
      <c r="A348" s="261">
        <v>92</v>
      </c>
      <c r="B348" s="262" t="s">
        <v>537</v>
      </c>
      <c r="C348" s="263" t="s">
        <v>538</v>
      </c>
      <c r="D348" s="264" t="s">
        <v>111</v>
      </c>
      <c r="E348" s="265">
        <v>0.35399999999999998</v>
      </c>
      <c r="F348" s="265">
        <v>0</v>
      </c>
      <c r="G348" s="266">
        <f>E348*F348</f>
        <v>0</v>
      </c>
      <c r="H348" s="267">
        <v>0.40949999999999998</v>
      </c>
      <c r="I348" s="268">
        <f>E348*H348</f>
        <v>0.14496299999999998</v>
      </c>
      <c r="J348" s="267">
        <v>0</v>
      </c>
      <c r="K348" s="268">
        <f>E348*J348</f>
        <v>0</v>
      </c>
      <c r="O348" s="260">
        <v>2</v>
      </c>
      <c r="AA348" s="233">
        <v>1</v>
      </c>
      <c r="AB348" s="233">
        <v>1</v>
      </c>
      <c r="AC348" s="233">
        <v>1</v>
      </c>
      <c r="AZ348" s="233">
        <v>1</v>
      </c>
      <c r="BA348" s="233">
        <f>IF(AZ348=1,G348,0)</f>
        <v>0</v>
      </c>
      <c r="BB348" s="233">
        <f>IF(AZ348=2,G348,0)</f>
        <v>0</v>
      </c>
      <c r="BC348" s="233">
        <f>IF(AZ348=3,G348,0)</f>
        <v>0</v>
      </c>
      <c r="BD348" s="233">
        <f>IF(AZ348=4,G348,0)</f>
        <v>0</v>
      </c>
      <c r="BE348" s="233">
        <f>IF(AZ348=5,G348,0)</f>
        <v>0</v>
      </c>
      <c r="CA348" s="260">
        <v>1</v>
      </c>
      <c r="CB348" s="260">
        <v>1</v>
      </c>
    </row>
    <row r="349" spans="1:80" x14ac:dyDescent="0.25">
      <c r="A349" s="269"/>
      <c r="B349" s="272"/>
      <c r="C349" s="338" t="s">
        <v>539</v>
      </c>
      <c r="D349" s="339"/>
      <c r="E349" s="273">
        <v>0.13200000000000001</v>
      </c>
      <c r="F349" s="274"/>
      <c r="G349" s="275"/>
      <c r="H349" s="276"/>
      <c r="I349" s="270"/>
      <c r="J349" s="277"/>
      <c r="K349" s="270"/>
      <c r="M349" s="271" t="s">
        <v>539</v>
      </c>
      <c r="O349" s="260"/>
    </row>
    <row r="350" spans="1:80" x14ac:dyDescent="0.25">
      <c r="A350" s="269"/>
      <c r="B350" s="272"/>
      <c r="C350" s="338" t="s">
        <v>540</v>
      </c>
      <c r="D350" s="339"/>
      <c r="E350" s="273">
        <v>6.1499999999999999E-2</v>
      </c>
      <c r="F350" s="274"/>
      <c r="G350" s="275"/>
      <c r="H350" s="276"/>
      <c r="I350" s="270"/>
      <c r="J350" s="277"/>
      <c r="K350" s="270"/>
      <c r="M350" s="271" t="s">
        <v>540</v>
      </c>
      <c r="O350" s="260"/>
    </row>
    <row r="351" spans="1:80" x14ac:dyDescent="0.25">
      <c r="A351" s="269"/>
      <c r="B351" s="272"/>
      <c r="C351" s="338" t="s">
        <v>541</v>
      </c>
      <c r="D351" s="339"/>
      <c r="E351" s="273">
        <v>0.126</v>
      </c>
      <c r="F351" s="274"/>
      <c r="G351" s="275"/>
      <c r="H351" s="276"/>
      <c r="I351" s="270"/>
      <c r="J351" s="277"/>
      <c r="K351" s="270"/>
      <c r="M351" s="271" t="s">
        <v>541</v>
      </c>
      <c r="O351" s="260"/>
    </row>
    <row r="352" spans="1:80" x14ac:dyDescent="0.25">
      <c r="A352" s="269"/>
      <c r="B352" s="272"/>
      <c r="C352" s="338" t="s">
        <v>542</v>
      </c>
      <c r="D352" s="339"/>
      <c r="E352" s="273">
        <v>2.2499999999999999E-2</v>
      </c>
      <c r="F352" s="274"/>
      <c r="G352" s="275"/>
      <c r="H352" s="276"/>
      <c r="I352" s="270"/>
      <c r="J352" s="277"/>
      <c r="K352" s="270"/>
      <c r="M352" s="271" t="s">
        <v>542</v>
      </c>
      <c r="O352" s="260"/>
    </row>
    <row r="353" spans="1:80" x14ac:dyDescent="0.25">
      <c r="A353" s="269"/>
      <c r="B353" s="272"/>
      <c r="C353" s="338" t="s">
        <v>543</v>
      </c>
      <c r="D353" s="339"/>
      <c r="E353" s="273">
        <v>1.2E-2</v>
      </c>
      <c r="F353" s="274"/>
      <c r="G353" s="275"/>
      <c r="H353" s="276"/>
      <c r="I353" s="270"/>
      <c r="J353" s="277"/>
      <c r="K353" s="270"/>
      <c r="M353" s="271" t="s">
        <v>543</v>
      </c>
      <c r="O353" s="260"/>
    </row>
    <row r="354" spans="1:80" x14ac:dyDescent="0.25">
      <c r="A354" s="261">
        <v>93</v>
      </c>
      <c r="B354" s="262" t="s">
        <v>544</v>
      </c>
      <c r="C354" s="263" t="s">
        <v>545</v>
      </c>
      <c r="D354" s="264" t="s">
        <v>115</v>
      </c>
      <c r="E354" s="265">
        <v>1.0349999999999999</v>
      </c>
      <c r="F354" s="265">
        <v>0</v>
      </c>
      <c r="G354" s="266">
        <f>E354*F354</f>
        <v>0</v>
      </c>
      <c r="H354" s="267">
        <v>1.41E-2</v>
      </c>
      <c r="I354" s="268">
        <f>E354*H354</f>
        <v>1.4593499999999999E-2</v>
      </c>
      <c r="J354" s="267">
        <v>0</v>
      </c>
      <c r="K354" s="268">
        <f>E354*J354</f>
        <v>0</v>
      </c>
      <c r="O354" s="260">
        <v>2</v>
      </c>
      <c r="AA354" s="233">
        <v>1</v>
      </c>
      <c r="AB354" s="233">
        <v>1</v>
      </c>
      <c r="AC354" s="233">
        <v>1</v>
      </c>
      <c r="AZ354" s="233">
        <v>1</v>
      </c>
      <c r="BA354" s="233">
        <f>IF(AZ354=1,G354,0)</f>
        <v>0</v>
      </c>
      <c r="BB354" s="233">
        <f>IF(AZ354=2,G354,0)</f>
        <v>0</v>
      </c>
      <c r="BC354" s="233">
        <f>IF(AZ354=3,G354,0)</f>
        <v>0</v>
      </c>
      <c r="BD354" s="233">
        <f>IF(AZ354=4,G354,0)</f>
        <v>0</v>
      </c>
      <c r="BE354" s="233">
        <f>IF(AZ354=5,G354,0)</f>
        <v>0</v>
      </c>
      <c r="CA354" s="260">
        <v>1</v>
      </c>
      <c r="CB354" s="260">
        <v>1</v>
      </c>
    </row>
    <row r="355" spans="1:80" x14ac:dyDescent="0.25">
      <c r="A355" s="269"/>
      <c r="B355" s="272"/>
      <c r="C355" s="338" t="s">
        <v>546</v>
      </c>
      <c r="D355" s="339"/>
      <c r="E355" s="273">
        <v>1.0349999999999999</v>
      </c>
      <c r="F355" s="274"/>
      <c r="G355" s="275"/>
      <c r="H355" s="276"/>
      <c r="I355" s="270"/>
      <c r="J355" s="277"/>
      <c r="K355" s="270"/>
      <c r="M355" s="271" t="s">
        <v>546</v>
      </c>
      <c r="O355" s="260"/>
    </row>
    <row r="356" spans="1:80" x14ac:dyDescent="0.25">
      <c r="A356" s="261">
        <v>94</v>
      </c>
      <c r="B356" s="262" t="s">
        <v>547</v>
      </c>
      <c r="C356" s="263" t="s">
        <v>548</v>
      </c>
      <c r="D356" s="264" t="s">
        <v>115</v>
      </c>
      <c r="E356" s="265">
        <v>1.0349999999999999</v>
      </c>
      <c r="F356" s="265">
        <v>0</v>
      </c>
      <c r="G356" s="266">
        <f>E356*F356</f>
        <v>0</v>
      </c>
      <c r="H356" s="267">
        <v>0</v>
      </c>
      <c r="I356" s="268">
        <f>E356*H356</f>
        <v>0</v>
      </c>
      <c r="J356" s="267">
        <v>0</v>
      </c>
      <c r="K356" s="268">
        <f>E356*J356</f>
        <v>0</v>
      </c>
      <c r="O356" s="260">
        <v>2</v>
      </c>
      <c r="AA356" s="233">
        <v>1</v>
      </c>
      <c r="AB356" s="233">
        <v>1</v>
      </c>
      <c r="AC356" s="233">
        <v>1</v>
      </c>
      <c r="AZ356" s="233">
        <v>1</v>
      </c>
      <c r="BA356" s="233">
        <f>IF(AZ356=1,G356,0)</f>
        <v>0</v>
      </c>
      <c r="BB356" s="233">
        <f>IF(AZ356=2,G356,0)</f>
        <v>0</v>
      </c>
      <c r="BC356" s="233">
        <f>IF(AZ356=3,G356,0)</f>
        <v>0</v>
      </c>
      <c r="BD356" s="233">
        <f>IF(AZ356=4,G356,0)</f>
        <v>0</v>
      </c>
      <c r="BE356" s="233">
        <f>IF(AZ356=5,G356,0)</f>
        <v>0</v>
      </c>
      <c r="CA356" s="260">
        <v>1</v>
      </c>
      <c r="CB356" s="260">
        <v>1</v>
      </c>
    </row>
    <row r="357" spans="1:80" x14ac:dyDescent="0.25">
      <c r="A357" s="269"/>
      <c r="B357" s="272"/>
      <c r="C357" s="338" t="s">
        <v>546</v>
      </c>
      <c r="D357" s="339"/>
      <c r="E357" s="273">
        <v>1.0349999999999999</v>
      </c>
      <c r="F357" s="274"/>
      <c r="G357" s="275"/>
      <c r="H357" s="276"/>
      <c r="I357" s="270"/>
      <c r="J357" s="277"/>
      <c r="K357" s="270"/>
      <c r="M357" s="271" t="s">
        <v>546</v>
      </c>
      <c r="O357" s="260"/>
    </row>
    <row r="358" spans="1:80" x14ac:dyDescent="0.25">
      <c r="A358" s="261">
        <v>95</v>
      </c>
      <c r="B358" s="262" t="s">
        <v>549</v>
      </c>
      <c r="C358" s="263" t="s">
        <v>550</v>
      </c>
      <c r="D358" s="264" t="s">
        <v>177</v>
      </c>
      <c r="E358" s="265">
        <v>1.49</v>
      </c>
      <c r="F358" s="265">
        <v>0</v>
      </c>
      <c r="G358" s="266">
        <f>E358*F358</f>
        <v>0</v>
      </c>
      <c r="H358" s="267">
        <v>1.0662499999999999</v>
      </c>
      <c r="I358" s="268">
        <f>E358*H358</f>
        <v>1.5887125</v>
      </c>
      <c r="J358" s="267">
        <v>0</v>
      </c>
      <c r="K358" s="268">
        <f>E358*J358</f>
        <v>0</v>
      </c>
      <c r="O358" s="260">
        <v>2</v>
      </c>
      <c r="AA358" s="233">
        <v>1</v>
      </c>
      <c r="AB358" s="233">
        <v>1</v>
      </c>
      <c r="AC358" s="233">
        <v>1</v>
      </c>
      <c r="AZ358" s="233">
        <v>1</v>
      </c>
      <c r="BA358" s="233">
        <f>IF(AZ358=1,G358,0)</f>
        <v>0</v>
      </c>
      <c r="BB358" s="233">
        <f>IF(AZ358=2,G358,0)</f>
        <v>0</v>
      </c>
      <c r="BC358" s="233">
        <f>IF(AZ358=3,G358,0)</f>
        <v>0</v>
      </c>
      <c r="BD358" s="233">
        <f>IF(AZ358=4,G358,0)</f>
        <v>0</v>
      </c>
      <c r="BE358" s="233">
        <f>IF(AZ358=5,G358,0)</f>
        <v>0</v>
      </c>
      <c r="CA358" s="260">
        <v>1</v>
      </c>
      <c r="CB358" s="260">
        <v>1</v>
      </c>
    </row>
    <row r="359" spans="1:80" x14ac:dyDescent="0.25">
      <c r="A359" s="269"/>
      <c r="B359" s="272"/>
      <c r="C359" s="338" t="s">
        <v>551</v>
      </c>
      <c r="D359" s="339"/>
      <c r="E359" s="273">
        <v>1.49</v>
      </c>
      <c r="F359" s="274"/>
      <c r="G359" s="275"/>
      <c r="H359" s="276"/>
      <c r="I359" s="270"/>
      <c r="J359" s="277"/>
      <c r="K359" s="270"/>
      <c r="M359" s="271" t="s">
        <v>551</v>
      </c>
      <c r="O359" s="260"/>
    </row>
    <row r="360" spans="1:80" x14ac:dyDescent="0.25">
      <c r="A360" s="269"/>
      <c r="B360" s="272"/>
      <c r="C360" s="338" t="s">
        <v>180</v>
      </c>
      <c r="D360" s="339"/>
      <c r="E360" s="273">
        <v>0</v>
      </c>
      <c r="F360" s="274"/>
      <c r="G360" s="275"/>
      <c r="H360" s="276"/>
      <c r="I360" s="270"/>
      <c r="J360" s="277"/>
      <c r="K360" s="270"/>
      <c r="M360" s="271" t="s">
        <v>180</v>
      </c>
      <c r="O360" s="260"/>
    </row>
    <row r="361" spans="1:80" x14ac:dyDescent="0.25">
      <c r="A361" s="261">
        <v>96</v>
      </c>
      <c r="B361" s="262" t="s">
        <v>552</v>
      </c>
      <c r="C361" s="263" t="s">
        <v>553</v>
      </c>
      <c r="D361" s="264" t="s">
        <v>111</v>
      </c>
      <c r="E361" s="265">
        <v>1.2881</v>
      </c>
      <c r="F361" s="265">
        <v>0</v>
      </c>
      <c r="G361" s="266">
        <f>E361*F361</f>
        <v>0</v>
      </c>
      <c r="H361" s="267">
        <v>1.837</v>
      </c>
      <c r="I361" s="268">
        <f>E361*H361</f>
        <v>2.3662396999999999</v>
      </c>
      <c r="J361" s="267">
        <v>0</v>
      </c>
      <c r="K361" s="268">
        <f>E361*J361</f>
        <v>0</v>
      </c>
      <c r="O361" s="260">
        <v>2</v>
      </c>
      <c r="AA361" s="233">
        <v>1</v>
      </c>
      <c r="AB361" s="233">
        <v>1</v>
      </c>
      <c r="AC361" s="233">
        <v>1</v>
      </c>
      <c r="AZ361" s="233">
        <v>1</v>
      </c>
      <c r="BA361" s="233">
        <f>IF(AZ361=1,G361,0)</f>
        <v>0</v>
      </c>
      <c r="BB361" s="233">
        <f>IF(AZ361=2,G361,0)</f>
        <v>0</v>
      </c>
      <c r="BC361" s="233">
        <f>IF(AZ361=3,G361,0)</f>
        <v>0</v>
      </c>
      <c r="BD361" s="233">
        <f>IF(AZ361=4,G361,0)</f>
        <v>0</v>
      </c>
      <c r="BE361" s="233">
        <f>IF(AZ361=5,G361,0)</f>
        <v>0</v>
      </c>
      <c r="CA361" s="260">
        <v>1</v>
      </c>
      <c r="CB361" s="260">
        <v>1</v>
      </c>
    </row>
    <row r="362" spans="1:80" x14ac:dyDescent="0.25">
      <c r="A362" s="269"/>
      <c r="B362" s="272"/>
      <c r="C362" s="338" t="s">
        <v>554</v>
      </c>
      <c r="D362" s="339"/>
      <c r="E362" s="273">
        <v>0.53210000000000002</v>
      </c>
      <c r="F362" s="274"/>
      <c r="G362" s="275"/>
      <c r="H362" s="276"/>
      <c r="I362" s="270"/>
      <c r="J362" s="277"/>
      <c r="K362" s="270"/>
      <c r="M362" s="271" t="s">
        <v>554</v>
      </c>
      <c r="O362" s="260"/>
    </row>
    <row r="363" spans="1:80" x14ac:dyDescent="0.25">
      <c r="A363" s="269"/>
      <c r="B363" s="272"/>
      <c r="C363" s="338" t="s">
        <v>555</v>
      </c>
      <c r="D363" s="339"/>
      <c r="E363" s="273">
        <v>0.432</v>
      </c>
      <c r="F363" s="274"/>
      <c r="G363" s="275"/>
      <c r="H363" s="276"/>
      <c r="I363" s="270"/>
      <c r="J363" s="277"/>
      <c r="K363" s="270"/>
      <c r="M363" s="271" t="s">
        <v>555</v>
      </c>
      <c r="O363" s="260"/>
    </row>
    <row r="364" spans="1:80" x14ac:dyDescent="0.25">
      <c r="A364" s="269"/>
      <c r="B364" s="272"/>
      <c r="C364" s="338" t="s">
        <v>556</v>
      </c>
      <c r="D364" s="339"/>
      <c r="E364" s="273">
        <v>0.32400000000000001</v>
      </c>
      <c r="F364" s="274"/>
      <c r="G364" s="275"/>
      <c r="H364" s="276"/>
      <c r="I364" s="270"/>
      <c r="J364" s="277"/>
      <c r="K364" s="270"/>
      <c r="M364" s="271" t="s">
        <v>556</v>
      </c>
      <c r="O364" s="260"/>
    </row>
    <row r="365" spans="1:80" x14ac:dyDescent="0.25">
      <c r="A365" s="261">
        <v>97</v>
      </c>
      <c r="B365" s="262" t="s">
        <v>557</v>
      </c>
      <c r="C365" s="263" t="s">
        <v>558</v>
      </c>
      <c r="D365" s="264" t="s">
        <v>111</v>
      </c>
      <c r="E365" s="265">
        <v>464.26609999999999</v>
      </c>
      <c r="F365" s="265">
        <v>0</v>
      </c>
      <c r="G365" s="266">
        <f>E365*F365</f>
        <v>0</v>
      </c>
      <c r="H365" s="267">
        <v>2.1230000000000002</v>
      </c>
      <c r="I365" s="268">
        <f>E365*H365</f>
        <v>985.63693030000013</v>
      </c>
      <c r="J365" s="267">
        <v>0</v>
      </c>
      <c r="K365" s="268">
        <f>E365*J365</f>
        <v>0</v>
      </c>
      <c r="O365" s="260">
        <v>2</v>
      </c>
      <c r="AA365" s="233">
        <v>1</v>
      </c>
      <c r="AB365" s="233">
        <v>1</v>
      </c>
      <c r="AC365" s="233">
        <v>1</v>
      </c>
      <c r="AZ365" s="233">
        <v>1</v>
      </c>
      <c r="BA365" s="233">
        <f>IF(AZ365=1,G365,0)</f>
        <v>0</v>
      </c>
      <c r="BB365" s="233">
        <f>IF(AZ365=2,G365,0)</f>
        <v>0</v>
      </c>
      <c r="BC365" s="233">
        <f>IF(AZ365=3,G365,0)</f>
        <v>0</v>
      </c>
      <c r="BD365" s="233">
        <f>IF(AZ365=4,G365,0)</f>
        <v>0</v>
      </c>
      <c r="BE365" s="233">
        <f>IF(AZ365=5,G365,0)</f>
        <v>0</v>
      </c>
      <c r="CA365" s="260">
        <v>1</v>
      </c>
      <c r="CB365" s="260">
        <v>1</v>
      </c>
    </row>
    <row r="366" spans="1:80" x14ac:dyDescent="0.25">
      <c r="A366" s="269"/>
      <c r="B366" s="272"/>
      <c r="C366" s="338" t="s">
        <v>559</v>
      </c>
      <c r="D366" s="339"/>
      <c r="E366" s="273">
        <v>128.268</v>
      </c>
      <c r="F366" s="274"/>
      <c r="G366" s="275"/>
      <c r="H366" s="276"/>
      <c r="I366" s="270"/>
      <c r="J366" s="277"/>
      <c r="K366" s="270"/>
      <c r="M366" s="271" t="s">
        <v>559</v>
      </c>
      <c r="O366" s="260"/>
    </row>
    <row r="367" spans="1:80" x14ac:dyDescent="0.25">
      <c r="A367" s="269"/>
      <c r="B367" s="272"/>
      <c r="C367" s="338" t="s">
        <v>560</v>
      </c>
      <c r="D367" s="339"/>
      <c r="E367" s="273">
        <v>148.072</v>
      </c>
      <c r="F367" s="274"/>
      <c r="G367" s="275"/>
      <c r="H367" s="276"/>
      <c r="I367" s="270"/>
      <c r="J367" s="277"/>
      <c r="K367" s="270"/>
      <c r="M367" s="271" t="s">
        <v>560</v>
      </c>
      <c r="O367" s="260"/>
    </row>
    <row r="368" spans="1:80" x14ac:dyDescent="0.25">
      <c r="A368" s="269"/>
      <c r="B368" s="272"/>
      <c r="C368" s="338" t="s">
        <v>561</v>
      </c>
      <c r="D368" s="339"/>
      <c r="E368" s="273">
        <v>140.82220000000001</v>
      </c>
      <c r="F368" s="274"/>
      <c r="G368" s="275"/>
      <c r="H368" s="276"/>
      <c r="I368" s="270"/>
      <c r="J368" s="277"/>
      <c r="K368" s="270"/>
      <c r="M368" s="271" t="s">
        <v>561</v>
      </c>
      <c r="O368" s="260"/>
    </row>
    <row r="369" spans="1:80" x14ac:dyDescent="0.25">
      <c r="A369" s="269"/>
      <c r="B369" s="272"/>
      <c r="C369" s="338" t="s">
        <v>562</v>
      </c>
      <c r="D369" s="339"/>
      <c r="E369" s="273">
        <v>35.110900000000001</v>
      </c>
      <c r="F369" s="274"/>
      <c r="G369" s="275"/>
      <c r="H369" s="276"/>
      <c r="I369" s="270"/>
      <c r="J369" s="277"/>
      <c r="K369" s="270"/>
      <c r="M369" s="271" t="s">
        <v>562</v>
      </c>
      <c r="O369" s="260"/>
    </row>
    <row r="370" spans="1:80" x14ac:dyDescent="0.25">
      <c r="A370" s="269"/>
      <c r="B370" s="272"/>
      <c r="C370" s="338" t="s">
        <v>563</v>
      </c>
      <c r="D370" s="339"/>
      <c r="E370" s="273">
        <v>11.993</v>
      </c>
      <c r="F370" s="274"/>
      <c r="G370" s="275"/>
      <c r="H370" s="276"/>
      <c r="I370" s="270"/>
      <c r="J370" s="277"/>
      <c r="K370" s="270"/>
      <c r="M370" s="271" t="s">
        <v>563</v>
      </c>
      <c r="O370" s="260"/>
    </row>
    <row r="371" spans="1:80" x14ac:dyDescent="0.25">
      <c r="A371" s="261">
        <v>98</v>
      </c>
      <c r="B371" s="262" t="s">
        <v>564</v>
      </c>
      <c r="C371" s="263" t="s">
        <v>565</v>
      </c>
      <c r="D371" s="264" t="s">
        <v>115</v>
      </c>
      <c r="E371" s="265">
        <v>18.329999999999998</v>
      </c>
      <c r="F371" s="265">
        <v>0</v>
      </c>
      <c r="G371" s="266">
        <f>E371*F371</f>
        <v>0</v>
      </c>
      <c r="H371" s="267">
        <v>7.0800000000000002E-2</v>
      </c>
      <c r="I371" s="268">
        <f>E371*H371</f>
        <v>1.2977639999999999</v>
      </c>
      <c r="J371" s="267">
        <v>0</v>
      </c>
      <c r="K371" s="268">
        <f>E371*J371</f>
        <v>0</v>
      </c>
      <c r="O371" s="260">
        <v>2</v>
      </c>
      <c r="AA371" s="233">
        <v>1</v>
      </c>
      <c r="AB371" s="233">
        <v>1</v>
      </c>
      <c r="AC371" s="233">
        <v>1</v>
      </c>
      <c r="AZ371" s="233">
        <v>1</v>
      </c>
      <c r="BA371" s="233">
        <f>IF(AZ371=1,G371,0)</f>
        <v>0</v>
      </c>
      <c r="BB371" s="233">
        <f>IF(AZ371=2,G371,0)</f>
        <v>0</v>
      </c>
      <c r="BC371" s="233">
        <f>IF(AZ371=3,G371,0)</f>
        <v>0</v>
      </c>
      <c r="BD371" s="233">
        <f>IF(AZ371=4,G371,0)</f>
        <v>0</v>
      </c>
      <c r="BE371" s="233">
        <f>IF(AZ371=5,G371,0)</f>
        <v>0</v>
      </c>
      <c r="CA371" s="260">
        <v>1</v>
      </c>
      <c r="CB371" s="260">
        <v>1</v>
      </c>
    </row>
    <row r="372" spans="1:80" x14ac:dyDescent="0.25">
      <c r="A372" s="269"/>
      <c r="B372" s="272"/>
      <c r="C372" s="338" t="s">
        <v>566</v>
      </c>
      <c r="D372" s="339"/>
      <c r="E372" s="273">
        <v>18.329999999999998</v>
      </c>
      <c r="F372" s="274"/>
      <c r="G372" s="275"/>
      <c r="H372" s="276"/>
      <c r="I372" s="270"/>
      <c r="J372" s="277"/>
      <c r="K372" s="270"/>
      <c r="M372" s="271" t="s">
        <v>566</v>
      </c>
      <c r="O372" s="260"/>
    </row>
    <row r="373" spans="1:80" x14ac:dyDescent="0.25">
      <c r="A373" s="261">
        <v>99</v>
      </c>
      <c r="B373" s="262" t="s">
        <v>567</v>
      </c>
      <c r="C373" s="263" t="s">
        <v>568</v>
      </c>
      <c r="D373" s="264" t="s">
        <v>423</v>
      </c>
      <c r="E373" s="265">
        <v>459</v>
      </c>
      <c r="F373" s="265">
        <v>0</v>
      </c>
      <c r="G373" s="266">
        <f>E373*F373</f>
        <v>0</v>
      </c>
      <c r="H373" s="267">
        <v>6.0000000000000002E-5</v>
      </c>
      <c r="I373" s="268">
        <f>E373*H373</f>
        <v>2.7540000000000002E-2</v>
      </c>
      <c r="J373" s="267">
        <v>0</v>
      </c>
      <c r="K373" s="268">
        <f>E373*J373</f>
        <v>0</v>
      </c>
      <c r="O373" s="260">
        <v>2</v>
      </c>
      <c r="AA373" s="233">
        <v>1</v>
      </c>
      <c r="AB373" s="233">
        <v>1</v>
      </c>
      <c r="AC373" s="233">
        <v>1</v>
      </c>
      <c r="AZ373" s="233">
        <v>1</v>
      </c>
      <c r="BA373" s="233">
        <f>IF(AZ373=1,G373,0)</f>
        <v>0</v>
      </c>
      <c r="BB373" s="233">
        <f>IF(AZ373=2,G373,0)</f>
        <v>0</v>
      </c>
      <c r="BC373" s="233">
        <f>IF(AZ373=3,G373,0)</f>
        <v>0</v>
      </c>
      <c r="BD373" s="233">
        <f>IF(AZ373=4,G373,0)</f>
        <v>0</v>
      </c>
      <c r="BE373" s="233">
        <f>IF(AZ373=5,G373,0)</f>
        <v>0</v>
      </c>
      <c r="CA373" s="260">
        <v>1</v>
      </c>
      <c r="CB373" s="260">
        <v>1</v>
      </c>
    </row>
    <row r="374" spans="1:80" x14ac:dyDescent="0.25">
      <c r="A374" s="269"/>
      <c r="B374" s="272"/>
      <c r="C374" s="338" t="s">
        <v>569</v>
      </c>
      <c r="D374" s="339"/>
      <c r="E374" s="273">
        <v>227.4</v>
      </c>
      <c r="F374" s="274"/>
      <c r="G374" s="275"/>
      <c r="H374" s="276"/>
      <c r="I374" s="270"/>
      <c r="J374" s="277"/>
      <c r="K374" s="270"/>
      <c r="M374" s="271" t="s">
        <v>569</v>
      </c>
      <c r="O374" s="260"/>
    </row>
    <row r="375" spans="1:80" x14ac:dyDescent="0.25">
      <c r="A375" s="269"/>
      <c r="B375" s="272"/>
      <c r="C375" s="338" t="s">
        <v>570</v>
      </c>
      <c r="D375" s="339"/>
      <c r="E375" s="273">
        <v>132.5</v>
      </c>
      <c r="F375" s="274"/>
      <c r="G375" s="275"/>
      <c r="H375" s="276"/>
      <c r="I375" s="270"/>
      <c r="J375" s="277"/>
      <c r="K375" s="270"/>
      <c r="M375" s="271" t="s">
        <v>570</v>
      </c>
      <c r="O375" s="260"/>
    </row>
    <row r="376" spans="1:80" x14ac:dyDescent="0.25">
      <c r="A376" s="269"/>
      <c r="B376" s="272"/>
      <c r="C376" s="338" t="s">
        <v>571</v>
      </c>
      <c r="D376" s="339"/>
      <c r="E376" s="273">
        <v>99.1</v>
      </c>
      <c r="F376" s="274"/>
      <c r="G376" s="275"/>
      <c r="H376" s="276"/>
      <c r="I376" s="270"/>
      <c r="J376" s="277"/>
      <c r="K376" s="270"/>
      <c r="M376" s="271" t="s">
        <v>571</v>
      </c>
      <c r="O376" s="260"/>
    </row>
    <row r="377" spans="1:80" x14ac:dyDescent="0.25">
      <c r="A377" s="261">
        <v>100</v>
      </c>
      <c r="B377" s="262" t="s">
        <v>572</v>
      </c>
      <c r="C377" s="263" t="s">
        <v>573</v>
      </c>
      <c r="D377" s="264" t="s">
        <v>115</v>
      </c>
      <c r="E377" s="265">
        <v>34.14</v>
      </c>
      <c r="F377" s="265">
        <v>0</v>
      </c>
      <c r="G377" s="266">
        <f>E377*F377</f>
        <v>0</v>
      </c>
      <c r="H377" s="267">
        <v>0.16</v>
      </c>
      <c r="I377" s="268">
        <f>E377*H377</f>
        <v>5.4624000000000006</v>
      </c>
      <c r="J377" s="267">
        <v>0</v>
      </c>
      <c r="K377" s="268">
        <f>E377*J377</f>
        <v>0</v>
      </c>
      <c r="O377" s="260">
        <v>2</v>
      </c>
      <c r="AA377" s="233">
        <v>1</v>
      </c>
      <c r="AB377" s="233">
        <v>1</v>
      </c>
      <c r="AC377" s="233">
        <v>1</v>
      </c>
      <c r="AZ377" s="233">
        <v>1</v>
      </c>
      <c r="BA377" s="233">
        <f>IF(AZ377=1,G377,0)</f>
        <v>0</v>
      </c>
      <c r="BB377" s="233">
        <f>IF(AZ377=2,G377,0)</f>
        <v>0</v>
      </c>
      <c r="BC377" s="233">
        <f>IF(AZ377=3,G377,0)</f>
        <v>0</v>
      </c>
      <c r="BD377" s="233">
        <f>IF(AZ377=4,G377,0)</f>
        <v>0</v>
      </c>
      <c r="BE377" s="233">
        <f>IF(AZ377=5,G377,0)</f>
        <v>0</v>
      </c>
      <c r="CA377" s="260">
        <v>1</v>
      </c>
      <c r="CB377" s="260">
        <v>1</v>
      </c>
    </row>
    <row r="378" spans="1:80" x14ac:dyDescent="0.25">
      <c r="A378" s="269"/>
      <c r="B378" s="272"/>
      <c r="C378" s="338" t="s">
        <v>574</v>
      </c>
      <c r="D378" s="339"/>
      <c r="E378" s="273">
        <v>2.73</v>
      </c>
      <c r="F378" s="274"/>
      <c r="G378" s="275"/>
      <c r="H378" s="276"/>
      <c r="I378" s="270"/>
      <c r="J378" s="277"/>
      <c r="K378" s="270"/>
      <c r="M378" s="271" t="s">
        <v>574</v>
      </c>
      <c r="O378" s="260"/>
    </row>
    <row r="379" spans="1:80" x14ac:dyDescent="0.25">
      <c r="A379" s="269"/>
      <c r="B379" s="272"/>
      <c r="C379" s="338" t="s">
        <v>575</v>
      </c>
      <c r="D379" s="339"/>
      <c r="E379" s="273">
        <v>9.0449999999999999</v>
      </c>
      <c r="F379" s="274"/>
      <c r="G379" s="275"/>
      <c r="H379" s="276"/>
      <c r="I379" s="270"/>
      <c r="J379" s="277"/>
      <c r="K379" s="270"/>
      <c r="M379" s="271" t="s">
        <v>575</v>
      </c>
      <c r="O379" s="260"/>
    </row>
    <row r="380" spans="1:80" x14ac:dyDescent="0.25">
      <c r="A380" s="269"/>
      <c r="B380" s="272"/>
      <c r="C380" s="338" t="s">
        <v>576</v>
      </c>
      <c r="D380" s="339"/>
      <c r="E380" s="273">
        <v>22.364999999999998</v>
      </c>
      <c r="F380" s="274"/>
      <c r="G380" s="275"/>
      <c r="H380" s="276"/>
      <c r="I380" s="270"/>
      <c r="J380" s="277"/>
      <c r="K380" s="270"/>
      <c r="M380" s="271" t="s">
        <v>576</v>
      </c>
      <c r="O380" s="260"/>
    </row>
    <row r="381" spans="1:80" ht="13" x14ac:dyDescent="0.3">
      <c r="A381" s="278"/>
      <c r="B381" s="279" t="s">
        <v>101</v>
      </c>
      <c r="C381" s="280" t="s">
        <v>511</v>
      </c>
      <c r="D381" s="281"/>
      <c r="E381" s="282"/>
      <c r="F381" s="283"/>
      <c r="G381" s="284">
        <f>SUM(G328:G380)</f>
        <v>0</v>
      </c>
      <c r="H381" s="285"/>
      <c r="I381" s="286">
        <f>SUM(I328:I380)</f>
        <v>1085.4188905000001</v>
      </c>
      <c r="J381" s="285"/>
      <c r="K381" s="286">
        <f>SUM(K328:K380)</f>
        <v>0</v>
      </c>
      <c r="O381" s="260">
        <v>4</v>
      </c>
      <c r="BA381" s="287">
        <f>SUM(BA328:BA380)</f>
        <v>0</v>
      </c>
      <c r="BB381" s="287">
        <f>SUM(BB328:BB380)</f>
        <v>0</v>
      </c>
      <c r="BC381" s="287">
        <f>SUM(BC328:BC380)</f>
        <v>0</v>
      </c>
      <c r="BD381" s="287">
        <f>SUM(BD328:BD380)</f>
        <v>0</v>
      </c>
      <c r="BE381" s="287">
        <f>SUM(BE328:BE380)</f>
        <v>0</v>
      </c>
    </row>
    <row r="382" spans="1:80" ht="13" x14ac:dyDescent="0.3">
      <c r="A382" s="250" t="s">
        <v>97</v>
      </c>
      <c r="B382" s="251" t="s">
        <v>577</v>
      </c>
      <c r="C382" s="252" t="s">
        <v>578</v>
      </c>
      <c r="D382" s="253"/>
      <c r="E382" s="254"/>
      <c r="F382" s="254"/>
      <c r="G382" s="255"/>
      <c r="H382" s="256"/>
      <c r="I382" s="257"/>
      <c r="J382" s="258"/>
      <c r="K382" s="259"/>
      <c r="O382" s="260">
        <v>1</v>
      </c>
    </row>
    <row r="383" spans="1:80" ht="20" x14ac:dyDescent="0.25">
      <c r="A383" s="261">
        <v>101</v>
      </c>
      <c r="B383" s="262" t="s">
        <v>580</v>
      </c>
      <c r="C383" s="263" t="s">
        <v>581</v>
      </c>
      <c r="D383" s="264" t="s">
        <v>223</v>
      </c>
      <c r="E383" s="265">
        <v>1</v>
      </c>
      <c r="F383" s="265">
        <v>0</v>
      </c>
      <c r="G383" s="266">
        <f>E383*F383</f>
        <v>0</v>
      </c>
      <c r="H383" s="267">
        <v>6.3329999999999997E-2</v>
      </c>
      <c r="I383" s="268">
        <f>E383*H383</f>
        <v>6.3329999999999997E-2</v>
      </c>
      <c r="J383" s="267">
        <v>0</v>
      </c>
      <c r="K383" s="268">
        <f>E383*J383</f>
        <v>0</v>
      </c>
      <c r="O383" s="260">
        <v>2</v>
      </c>
      <c r="AA383" s="233">
        <v>1</v>
      </c>
      <c r="AB383" s="233">
        <v>1</v>
      </c>
      <c r="AC383" s="233">
        <v>1</v>
      </c>
      <c r="AZ383" s="233">
        <v>1</v>
      </c>
      <c r="BA383" s="233">
        <f>IF(AZ383=1,G383,0)</f>
        <v>0</v>
      </c>
      <c r="BB383" s="233">
        <f>IF(AZ383=2,G383,0)</f>
        <v>0</v>
      </c>
      <c r="BC383" s="233">
        <f>IF(AZ383=3,G383,0)</f>
        <v>0</v>
      </c>
      <c r="BD383" s="233">
        <f>IF(AZ383=4,G383,0)</f>
        <v>0</v>
      </c>
      <c r="BE383" s="233">
        <f>IF(AZ383=5,G383,0)</f>
        <v>0</v>
      </c>
      <c r="CA383" s="260">
        <v>1</v>
      </c>
      <c r="CB383" s="260">
        <v>1</v>
      </c>
    </row>
    <row r="384" spans="1:80" x14ac:dyDescent="0.25">
      <c r="A384" s="269"/>
      <c r="B384" s="272"/>
      <c r="C384" s="338" t="s">
        <v>98</v>
      </c>
      <c r="D384" s="339"/>
      <c r="E384" s="273">
        <v>1</v>
      </c>
      <c r="F384" s="274"/>
      <c r="G384" s="275"/>
      <c r="H384" s="276"/>
      <c r="I384" s="270"/>
      <c r="J384" s="277"/>
      <c r="K384" s="270"/>
      <c r="M384" s="271">
        <v>1</v>
      </c>
      <c r="O384" s="260"/>
    </row>
    <row r="385" spans="1:80" ht="20" x14ac:dyDescent="0.25">
      <c r="A385" s="261">
        <v>102</v>
      </c>
      <c r="B385" s="262" t="s">
        <v>582</v>
      </c>
      <c r="C385" s="263" t="s">
        <v>583</v>
      </c>
      <c r="D385" s="264" t="s">
        <v>223</v>
      </c>
      <c r="E385" s="265">
        <v>9</v>
      </c>
      <c r="F385" s="265">
        <v>0</v>
      </c>
      <c r="G385" s="266">
        <f>E385*F385</f>
        <v>0</v>
      </c>
      <c r="H385" s="267">
        <v>3.0550000000000001E-2</v>
      </c>
      <c r="I385" s="268">
        <f>E385*H385</f>
        <v>0.27495000000000003</v>
      </c>
      <c r="J385" s="267">
        <v>0</v>
      </c>
      <c r="K385" s="268">
        <f>E385*J385</f>
        <v>0</v>
      </c>
      <c r="O385" s="260">
        <v>2</v>
      </c>
      <c r="AA385" s="233">
        <v>1</v>
      </c>
      <c r="AB385" s="233">
        <v>1</v>
      </c>
      <c r="AC385" s="233">
        <v>1</v>
      </c>
      <c r="AZ385" s="233">
        <v>1</v>
      </c>
      <c r="BA385" s="233">
        <f>IF(AZ385=1,G385,0)</f>
        <v>0</v>
      </c>
      <c r="BB385" s="233">
        <f>IF(AZ385=2,G385,0)</f>
        <v>0</v>
      </c>
      <c r="BC385" s="233">
        <f>IF(AZ385=3,G385,0)</f>
        <v>0</v>
      </c>
      <c r="BD385" s="233">
        <f>IF(AZ385=4,G385,0)</f>
        <v>0</v>
      </c>
      <c r="BE385" s="233">
        <f>IF(AZ385=5,G385,0)</f>
        <v>0</v>
      </c>
      <c r="CA385" s="260">
        <v>1</v>
      </c>
      <c r="CB385" s="260">
        <v>1</v>
      </c>
    </row>
    <row r="386" spans="1:80" x14ac:dyDescent="0.25">
      <c r="A386" s="269"/>
      <c r="B386" s="272"/>
      <c r="C386" s="338" t="s">
        <v>584</v>
      </c>
      <c r="D386" s="339"/>
      <c r="E386" s="273">
        <v>9</v>
      </c>
      <c r="F386" s="274"/>
      <c r="G386" s="275"/>
      <c r="H386" s="276"/>
      <c r="I386" s="270"/>
      <c r="J386" s="277"/>
      <c r="K386" s="270"/>
      <c r="M386" s="271">
        <v>9</v>
      </c>
      <c r="O386" s="260"/>
    </row>
    <row r="387" spans="1:80" ht="20" x14ac:dyDescent="0.25">
      <c r="A387" s="261">
        <v>103</v>
      </c>
      <c r="B387" s="262" t="s">
        <v>585</v>
      </c>
      <c r="C387" s="263" t="s">
        <v>586</v>
      </c>
      <c r="D387" s="264" t="s">
        <v>223</v>
      </c>
      <c r="E387" s="265">
        <v>4</v>
      </c>
      <c r="F387" s="265">
        <v>0</v>
      </c>
      <c r="G387" s="266">
        <f>E387*F387</f>
        <v>0</v>
      </c>
      <c r="H387" s="267">
        <v>3.083E-2</v>
      </c>
      <c r="I387" s="268">
        <f>E387*H387</f>
        <v>0.12332</v>
      </c>
      <c r="J387" s="267">
        <v>0</v>
      </c>
      <c r="K387" s="268">
        <f>E387*J387</f>
        <v>0</v>
      </c>
      <c r="O387" s="260">
        <v>2</v>
      </c>
      <c r="AA387" s="233">
        <v>1</v>
      </c>
      <c r="AB387" s="233">
        <v>1</v>
      </c>
      <c r="AC387" s="233">
        <v>1</v>
      </c>
      <c r="AZ387" s="233">
        <v>1</v>
      </c>
      <c r="BA387" s="233">
        <f>IF(AZ387=1,G387,0)</f>
        <v>0</v>
      </c>
      <c r="BB387" s="233">
        <f>IF(AZ387=2,G387,0)</f>
        <v>0</v>
      </c>
      <c r="BC387" s="233">
        <f>IF(AZ387=3,G387,0)</f>
        <v>0</v>
      </c>
      <c r="BD387" s="233">
        <f>IF(AZ387=4,G387,0)</f>
        <v>0</v>
      </c>
      <c r="BE387" s="233">
        <f>IF(AZ387=5,G387,0)</f>
        <v>0</v>
      </c>
      <c r="CA387" s="260">
        <v>1</v>
      </c>
      <c r="CB387" s="260">
        <v>1</v>
      </c>
    </row>
    <row r="388" spans="1:80" x14ac:dyDescent="0.25">
      <c r="A388" s="269"/>
      <c r="B388" s="272"/>
      <c r="C388" s="338" t="s">
        <v>238</v>
      </c>
      <c r="D388" s="339"/>
      <c r="E388" s="273">
        <v>4</v>
      </c>
      <c r="F388" s="274"/>
      <c r="G388" s="275"/>
      <c r="H388" s="276"/>
      <c r="I388" s="270"/>
      <c r="J388" s="277"/>
      <c r="K388" s="270"/>
      <c r="M388" s="271">
        <v>4</v>
      </c>
      <c r="O388" s="260"/>
    </row>
    <row r="389" spans="1:80" ht="20" x14ac:dyDescent="0.25">
      <c r="A389" s="261">
        <v>104</v>
      </c>
      <c r="B389" s="262" t="s">
        <v>587</v>
      </c>
      <c r="C389" s="263" t="s">
        <v>588</v>
      </c>
      <c r="D389" s="264" t="s">
        <v>223</v>
      </c>
      <c r="E389" s="265">
        <v>4</v>
      </c>
      <c r="F389" s="265">
        <v>0</v>
      </c>
      <c r="G389" s="266">
        <f>E389*F389</f>
        <v>0</v>
      </c>
      <c r="H389" s="267">
        <v>3.3029999999999997E-2</v>
      </c>
      <c r="I389" s="268">
        <f>E389*H389</f>
        <v>0.13211999999999999</v>
      </c>
      <c r="J389" s="267">
        <v>0</v>
      </c>
      <c r="K389" s="268">
        <f>E389*J389</f>
        <v>0</v>
      </c>
      <c r="O389" s="260">
        <v>2</v>
      </c>
      <c r="AA389" s="233">
        <v>1</v>
      </c>
      <c r="AB389" s="233">
        <v>1</v>
      </c>
      <c r="AC389" s="233">
        <v>1</v>
      </c>
      <c r="AZ389" s="233">
        <v>1</v>
      </c>
      <c r="BA389" s="233">
        <f>IF(AZ389=1,G389,0)</f>
        <v>0</v>
      </c>
      <c r="BB389" s="233">
        <f>IF(AZ389=2,G389,0)</f>
        <v>0</v>
      </c>
      <c r="BC389" s="233">
        <f>IF(AZ389=3,G389,0)</f>
        <v>0</v>
      </c>
      <c r="BD389" s="233">
        <f>IF(AZ389=4,G389,0)</f>
        <v>0</v>
      </c>
      <c r="BE389" s="233">
        <f>IF(AZ389=5,G389,0)</f>
        <v>0</v>
      </c>
      <c r="CA389" s="260">
        <v>1</v>
      </c>
      <c r="CB389" s="260">
        <v>1</v>
      </c>
    </row>
    <row r="390" spans="1:80" x14ac:dyDescent="0.25">
      <c r="A390" s="269"/>
      <c r="B390" s="272"/>
      <c r="C390" s="338" t="s">
        <v>238</v>
      </c>
      <c r="D390" s="339"/>
      <c r="E390" s="273">
        <v>4</v>
      </c>
      <c r="F390" s="274"/>
      <c r="G390" s="275"/>
      <c r="H390" s="276"/>
      <c r="I390" s="270"/>
      <c r="J390" s="277"/>
      <c r="K390" s="270"/>
      <c r="M390" s="271">
        <v>4</v>
      </c>
      <c r="O390" s="260"/>
    </row>
    <row r="391" spans="1:80" ht="20" x14ac:dyDescent="0.25">
      <c r="A391" s="261">
        <v>105</v>
      </c>
      <c r="B391" s="262" t="s">
        <v>589</v>
      </c>
      <c r="C391" s="263" t="s">
        <v>590</v>
      </c>
      <c r="D391" s="264" t="s">
        <v>223</v>
      </c>
      <c r="E391" s="265">
        <v>1</v>
      </c>
      <c r="F391" s="265">
        <v>0</v>
      </c>
      <c r="G391" s="266">
        <f>E391*F391</f>
        <v>0</v>
      </c>
      <c r="H391" s="267">
        <v>2.8969999999999999E-2</v>
      </c>
      <c r="I391" s="268">
        <f>E391*H391</f>
        <v>2.8969999999999999E-2</v>
      </c>
      <c r="J391" s="267">
        <v>0</v>
      </c>
      <c r="K391" s="268">
        <f>E391*J391</f>
        <v>0</v>
      </c>
      <c r="O391" s="260">
        <v>2</v>
      </c>
      <c r="AA391" s="233">
        <v>1</v>
      </c>
      <c r="AB391" s="233">
        <v>1</v>
      </c>
      <c r="AC391" s="233">
        <v>1</v>
      </c>
      <c r="AZ391" s="233">
        <v>1</v>
      </c>
      <c r="BA391" s="233">
        <f>IF(AZ391=1,G391,0)</f>
        <v>0</v>
      </c>
      <c r="BB391" s="233">
        <f>IF(AZ391=2,G391,0)</f>
        <v>0</v>
      </c>
      <c r="BC391" s="233">
        <f>IF(AZ391=3,G391,0)</f>
        <v>0</v>
      </c>
      <c r="BD391" s="233">
        <f>IF(AZ391=4,G391,0)</f>
        <v>0</v>
      </c>
      <c r="BE391" s="233">
        <f>IF(AZ391=5,G391,0)</f>
        <v>0</v>
      </c>
      <c r="CA391" s="260">
        <v>1</v>
      </c>
      <c r="CB391" s="260">
        <v>1</v>
      </c>
    </row>
    <row r="392" spans="1:80" x14ac:dyDescent="0.25">
      <c r="A392" s="269"/>
      <c r="B392" s="272"/>
      <c r="C392" s="338" t="s">
        <v>98</v>
      </c>
      <c r="D392" s="339"/>
      <c r="E392" s="273">
        <v>1</v>
      </c>
      <c r="F392" s="274"/>
      <c r="G392" s="275"/>
      <c r="H392" s="276"/>
      <c r="I392" s="270"/>
      <c r="J392" s="277"/>
      <c r="K392" s="270"/>
      <c r="M392" s="271">
        <v>1</v>
      </c>
      <c r="O392" s="260"/>
    </row>
    <row r="393" spans="1:80" ht="20" x14ac:dyDescent="0.25">
      <c r="A393" s="261">
        <v>106</v>
      </c>
      <c r="B393" s="262" t="s">
        <v>591</v>
      </c>
      <c r="C393" s="263" t="s">
        <v>592</v>
      </c>
      <c r="D393" s="264" t="s">
        <v>223</v>
      </c>
      <c r="E393" s="265">
        <v>1</v>
      </c>
      <c r="F393" s="265">
        <v>0</v>
      </c>
      <c r="G393" s="266">
        <f>E393*F393</f>
        <v>0</v>
      </c>
      <c r="H393" s="267">
        <v>3.4049999999999997E-2</v>
      </c>
      <c r="I393" s="268">
        <f>E393*H393</f>
        <v>3.4049999999999997E-2</v>
      </c>
      <c r="J393" s="267">
        <v>0</v>
      </c>
      <c r="K393" s="268">
        <f>E393*J393</f>
        <v>0</v>
      </c>
      <c r="O393" s="260">
        <v>2</v>
      </c>
      <c r="AA393" s="233">
        <v>1</v>
      </c>
      <c r="AB393" s="233">
        <v>1</v>
      </c>
      <c r="AC393" s="233">
        <v>1</v>
      </c>
      <c r="AZ393" s="233">
        <v>1</v>
      </c>
      <c r="BA393" s="233">
        <f>IF(AZ393=1,G393,0)</f>
        <v>0</v>
      </c>
      <c r="BB393" s="233">
        <f>IF(AZ393=2,G393,0)</f>
        <v>0</v>
      </c>
      <c r="BC393" s="233">
        <f>IF(AZ393=3,G393,0)</f>
        <v>0</v>
      </c>
      <c r="BD393" s="233">
        <f>IF(AZ393=4,G393,0)</f>
        <v>0</v>
      </c>
      <c r="BE393" s="233">
        <f>IF(AZ393=5,G393,0)</f>
        <v>0</v>
      </c>
      <c r="CA393" s="260">
        <v>1</v>
      </c>
      <c r="CB393" s="260">
        <v>1</v>
      </c>
    </row>
    <row r="394" spans="1:80" x14ac:dyDescent="0.25">
      <c r="A394" s="269"/>
      <c r="B394" s="272"/>
      <c r="C394" s="338" t="s">
        <v>98</v>
      </c>
      <c r="D394" s="339"/>
      <c r="E394" s="273">
        <v>1</v>
      </c>
      <c r="F394" s="274"/>
      <c r="G394" s="275"/>
      <c r="H394" s="276"/>
      <c r="I394" s="270"/>
      <c r="J394" s="277"/>
      <c r="K394" s="270"/>
      <c r="M394" s="271">
        <v>1</v>
      </c>
      <c r="O394" s="260"/>
    </row>
    <row r="395" spans="1:80" ht="20" x14ac:dyDescent="0.25">
      <c r="A395" s="261">
        <v>107</v>
      </c>
      <c r="B395" s="262" t="s">
        <v>593</v>
      </c>
      <c r="C395" s="263" t="s">
        <v>594</v>
      </c>
      <c r="D395" s="264" t="s">
        <v>223</v>
      </c>
      <c r="E395" s="265">
        <v>1</v>
      </c>
      <c r="F395" s="265">
        <v>0</v>
      </c>
      <c r="G395" s="266">
        <f>E395*F395</f>
        <v>0</v>
      </c>
      <c r="H395" s="267">
        <v>3.4729999999999997E-2</v>
      </c>
      <c r="I395" s="268">
        <f>E395*H395</f>
        <v>3.4729999999999997E-2</v>
      </c>
      <c r="J395" s="267">
        <v>0</v>
      </c>
      <c r="K395" s="268">
        <f>E395*J395</f>
        <v>0</v>
      </c>
      <c r="O395" s="260">
        <v>2</v>
      </c>
      <c r="AA395" s="233">
        <v>1</v>
      </c>
      <c r="AB395" s="233">
        <v>1</v>
      </c>
      <c r="AC395" s="233">
        <v>1</v>
      </c>
      <c r="AZ395" s="233">
        <v>1</v>
      </c>
      <c r="BA395" s="233">
        <f>IF(AZ395=1,G395,0)</f>
        <v>0</v>
      </c>
      <c r="BB395" s="233">
        <f>IF(AZ395=2,G395,0)</f>
        <v>0</v>
      </c>
      <c r="BC395" s="233">
        <f>IF(AZ395=3,G395,0)</f>
        <v>0</v>
      </c>
      <c r="BD395" s="233">
        <f>IF(AZ395=4,G395,0)</f>
        <v>0</v>
      </c>
      <c r="BE395" s="233">
        <f>IF(AZ395=5,G395,0)</f>
        <v>0</v>
      </c>
      <c r="CA395" s="260">
        <v>1</v>
      </c>
      <c r="CB395" s="260">
        <v>1</v>
      </c>
    </row>
    <row r="396" spans="1:80" x14ac:dyDescent="0.25">
      <c r="A396" s="269"/>
      <c r="B396" s="272"/>
      <c r="C396" s="338" t="s">
        <v>98</v>
      </c>
      <c r="D396" s="339"/>
      <c r="E396" s="273">
        <v>1</v>
      </c>
      <c r="F396" s="274"/>
      <c r="G396" s="275"/>
      <c r="H396" s="276"/>
      <c r="I396" s="270"/>
      <c r="J396" s="277"/>
      <c r="K396" s="270"/>
      <c r="M396" s="271">
        <v>1</v>
      </c>
      <c r="O396" s="260"/>
    </row>
    <row r="397" spans="1:80" ht="20" x14ac:dyDescent="0.25">
      <c r="A397" s="261">
        <v>108</v>
      </c>
      <c r="B397" s="262" t="s">
        <v>595</v>
      </c>
      <c r="C397" s="263" t="s">
        <v>596</v>
      </c>
      <c r="D397" s="264" t="s">
        <v>223</v>
      </c>
      <c r="E397" s="265">
        <v>1</v>
      </c>
      <c r="F397" s="265">
        <v>0</v>
      </c>
      <c r="G397" s="266">
        <f>E397*F397</f>
        <v>0</v>
      </c>
      <c r="H397" s="267">
        <v>5.6050000000000003E-2</v>
      </c>
      <c r="I397" s="268">
        <f>E397*H397</f>
        <v>5.6050000000000003E-2</v>
      </c>
      <c r="J397" s="267">
        <v>0</v>
      </c>
      <c r="K397" s="268">
        <f>E397*J397</f>
        <v>0</v>
      </c>
      <c r="O397" s="260">
        <v>2</v>
      </c>
      <c r="AA397" s="233">
        <v>1</v>
      </c>
      <c r="AB397" s="233">
        <v>1</v>
      </c>
      <c r="AC397" s="233">
        <v>1</v>
      </c>
      <c r="AZ397" s="233">
        <v>1</v>
      </c>
      <c r="BA397" s="233">
        <f>IF(AZ397=1,G397,0)</f>
        <v>0</v>
      </c>
      <c r="BB397" s="233">
        <f>IF(AZ397=2,G397,0)</f>
        <v>0</v>
      </c>
      <c r="BC397" s="233">
        <f>IF(AZ397=3,G397,0)</f>
        <v>0</v>
      </c>
      <c r="BD397" s="233">
        <f>IF(AZ397=4,G397,0)</f>
        <v>0</v>
      </c>
      <c r="BE397" s="233">
        <f>IF(AZ397=5,G397,0)</f>
        <v>0</v>
      </c>
      <c r="CA397" s="260">
        <v>1</v>
      </c>
      <c r="CB397" s="260">
        <v>1</v>
      </c>
    </row>
    <row r="398" spans="1:80" x14ac:dyDescent="0.25">
      <c r="A398" s="269"/>
      <c r="B398" s="272"/>
      <c r="C398" s="338" t="s">
        <v>98</v>
      </c>
      <c r="D398" s="339"/>
      <c r="E398" s="273">
        <v>1</v>
      </c>
      <c r="F398" s="274"/>
      <c r="G398" s="275"/>
      <c r="H398" s="276"/>
      <c r="I398" s="270"/>
      <c r="J398" s="277"/>
      <c r="K398" s="270"/>
      <c r="M398" s="271">
        <v>1</v>
      </c>
      <c r="O398" s="260"/>
    </row>
    <row r="399" spans="1:80" ht="20" x14ac:dyDescent="0.25">
      <c r="A399" s="261">
        <v>109</v>
      </c>
      <c r="B399" s="262" t="s">
        <v>597</v>
      </c>
      <c r="C399" s="263" t="s">
        <v>598</v>
      </c>
      <c r="D399" s="264" t="s">
        <v>423</v>
      </c>
      <c r="E399" s="265">
        <v>34.950000000000003</v>
      </c>
      <c r="F399" s="265">
        <v>0</v>
      </c>
      <c r="G399" s="266">
        <f>E399*F399</f>
        <v>0</v>
      </c>
      <c r="H399" s="267">
        <v>5.5100000000000001E-3</v>
      </c>
      <c r="I399" s="268">
        <f>E399*H399</f>
        <v>0.19257450000000001</v>
      </c>
      <c r="J399" s="267">
        <v>0</v>
      </c>
      <c r="K399" s="268">
        <f>E399*J399</f>
        <v>0</v>
      </c>
      <c r="O399" s="260">
        <v>2</v>
      </c>
      <c r="AA399" s="233">
        <v>1</v>
      </c>
      <c r="AB399" s="233">
        <v>1</v>
      </c>
      <c r="AC399" s="233">
        <v>1</v>
      </c>
      <c r="AZ399" s="233">
        <v>1</v>
      </c>
      <c r="BA399" s="233">
        <f>IF(AZ399=1,G399,0)</f>
        <v>0</v>
      </c>
      <c r="BB399" s="233">
        <f>IF(AZ399=2,G399,0)</f>
        <v>0</v>
      </c>
      <c r="BC399" s="233">
        <f>IF(AZ399=3,G399,0)</f>
        <v>0</v>
      </c>
      <c r="BD399" s="233">
        <f>IF(AZ399=4,G399,0)</f>
        <v>0</v>
      </c>
      <c r="BE399" s="233">
        <f>IF(AZ399=5,G399,0)</f>
        <v>0</v>
      </c>
      <c r="CA399" s="260">
        <v>1</v>
      </c>
      <c r="CB399" s="260">
        <v>1</v>
      </c>
    </row>
    <row r="400" spans="1:80" x14ac:dyDescent="0.25">
      <c r="A400" s="269"/>
      <c r="B400" s="272"/>
      <c r="C400" s="338" t="s">
        <v>599</v>
      </c>
      <c r="D400" s="339"/>
      <c r="E400" s="273">
        <v>34.950000000000003</v>
      </c>
      <c r="F400" s="274"/>
      <c r="G400" s="275"/>
      <c r="H400" s="276"/>
      <c r="I400" s="270"/>
      <c r="J400" s="277"/>
      <c r="K400" s="270"/>
      <c r="M400" s="271" t="s">
        <v>599</v>
      </c>
      <c r="O400" s="260"/>
    </row>
    <row r="401" spans="1:80" ht="13" x14ac:dyDescent="0.3">
      <c r="A401" s="278"/>
      <c r="B401" s="279" t="s">
        <v>101</v>
      </c>
      <c r="C401" s="280" t="s">
        <v>579</v>
      </c>
      <c r="D401" s="281"/>
      <c r="E401" s="282"/>
      <c r="F401" s="283"/>
      <c r="G401" s="284">
        <f>SUM(G382:G400)</f>
        <v>0</v>
      </c>
      <c r="H401" s="285"/>
      <c r="I401" s="286">
        <f>SUM(I382:I400)</f>
        <v>0.94009450000000017</v>
      </c>
      <c r="J401" s="285"/>
      <c r="K401" s="286">
        <f>SUM(K382:K400)</f>
        <v>0</v>
      </c>
      <c r="O401" s="260">
        <v>4</v>
      </c>
      <c r="BA401" s="287">
        <f>SUM(BA382:BA400)</f>
        <v>0</v>
      </c>
      <c r="BB401" s="287">
        <f>SUM(BB382:BB400)</f>
        <v>0</v>
      </c>
      <c r="BC401" s="287">
        <f>SUM(BC382:BC400)</f>
        <v>0</v>
      </c>
      <c r="BD401" s="287">
        <f>SUM(BD382:BD400)</f>
        <v>0</v>
      </c>
      <c r="BE401" s="287">
        <f>SUM(BE382:BE400)</f>
        <v>0</v>
      </c>
    </row>
    <row r="402" spans="1:80" ht="13" x14ac:dyDescent="0.3">
      <c r="A402" s="250" t="s">
        <v>97</v>
      </c>
      <c r="B402" s="251" t="s">
        <v>600</v>
      </c>
      <c r="C402" s="252" t="s">
        <v>601</v>
      </c>
      <c r="D402" s="253"/>
      <c r="E402" s="254"/>
      <c r="F402" s="254"/>
      <c r="G402" s="255"/>
      <c r="H402" s="256"/>
      <c r="I402" s="257"/>
      <c r="J402" s="258"/>
      <c r="K402" s="259"/>
      <c r="O402" s="260">
        <v>1</v>
      </c>
    </row>
    <row r="403" spans="1:80" x14ac:dyDescent="0.25">
      <c r="A403" s="261">
        <v>110</v>
      </c>
      <c r="B403" s="262" t="s">
        <v>603</v>
      </c>
      <c r="C403" s="263" t="s">
        <v>604</v>
      </c>
      <c r="D403" s="264" t="s">
        <v>223</v>
      </c>
      <c r="E403" s="265">
        <v>1</v>
      </c>
      <c r="F403" s="265">
        <v>0</v>
      </c>
      <c r="G403" s="266">
        <f>E403*F403</f>
        <v>0</v>
      </c>
      <c r="H403" s="267">
        <v>1.17E-2</v>
      </c>
      <c r="I403" s="268">
        <f>E403*H403</f>
        <v>1.17E-2</v>
      </c>
      <c r="J403" s="267">
        <v>0</v>
      </c>
      <c r="K403" s="268">
        <f>E403*J403</f>
        <v>0</v>
      </c>
      <c r="O403" s="260">
        <v>2</v>
      </c>
      <c r="AA403" s="233">
        <v>1</v>
      </c>
      <c r="AB403" s="233">
        <v>1</v>
      </c>
      <c r="AC403" s="233">
        <v>1</v>
      </c>
      <c r="AZ403" s="233">
        <v>1</v>
      </c>
      <c r="BA403" s="233">
        <f>IF(AZ403=1,G403,0)</f>
        <v>0</v>
      </c>
      <c r="BB403" s="233">
        <f>IF(AZ403=2,G403,0)</f>
        <v>0</v>
      </c>
      <c r="BC403" s="233">
        <f>IF(AZ403=3,G403,0)</f>
        <v>0</v>
      </c>
      <c r="BD403" s="233">
        <f>IF(AZ403=4,G403,0)</f>
        <v>0</v>
      </c>
      <c r="BE403" s="233">
        <f>IF(AZ403=5,G403,0)</f>
        <v>0</v>
      </c>
      <c r="CA403" s="260">
        <v>1</v>
      </c>
      <c r="CB403" s="260">
        <v>1</v>
      </c>
    </row>
    <row r="404" spans="1:80" x14ac:dyDescent="0.25">
      <c r="A404" s="261">
        <v>111</v>
      </c>
      <c r="B404" s="262" t="s">
        <v>605</v>
      </c>
      <c r="C404" s="263" t="s">
        <v>606</v>
      </c>
      <c r="D404" s="264" t="s">
        <v>223</v>
      </c>
      <c r="E404" s="265">
        <v>1</v>
      </c>
      <c r="F404" s="265">
        <v>0</v>
      </c>
      <c r="G404" s="266">
        <f>E404*F404</f>
        <v>0</v>
      </c>
      <c r="H404" s="267">
        <v>4.7E-2</v>
      </c>
      <c r="I404" s="268">
        <f>E404*H404</f>
        <v>4.7E-2</v>
      </c>
      <c r="J404" s="267"/>
      <c r="K404" s="268">
        <f>E404*J404</f>
        <v>0</v>
      </c>
      <c r="O404" s="260">
        <v>2</v>
      </c>
      <c r="AA404" s="233">
        <v>3</v>
      </c>
      <c r="AB404" s="233">
        <v>1</v>
      </c>
      <c r="AC404" s="233">
        <v>55340294</v>
      </c>
      <c r="AZ404" s="233">
        <v>1</v>
      </c>
      <c r="BA404" s="233">
        <f>IF(AZ404=1,G404,0)</f>
        <v>0</v>
      </c>
      <c r="BB404" s="233">
        <f>IF(AZ404=2,G404,0)</f>
        <v>0</v>
      </c>
      <c r="BC404" s="233">
        <f>IF(AZ404=3,G404,0)</f>
        <v>0</v>
      </c>
      <c r="BD404" s="233">
        <f>IF(AZ404=4,G404,0)</f>
        <v>0</v>
      </c>
      <c r="BE404" s="233">
        <f>IF(AZ404=5,G404,0)</f>
        <v>0</v>
      </c>
      <c r="CA404" s="260">
        <v>3</v>
      </c>
      <c r="CB404" s="260">
        <v>1</v>
      </c>
    </row>
    <row r="405" spans="1:80" ht="13" x14ac:dyDescent="0.3">
      <c r="A405" s="278"/>
      <c r="B405" s="279" t="s">
        <v>101</v>
      </c>
      <c r="C405" s="280" t="s">
        <v>602</v>
      </c>
      <c r="D405" s="281"/>
      <c r="E405" s="282"/>
      <c r="F405" s="283"/>
      <c r="G405" s="284">
        <f>SUM(G402:G404)</f>
        <v>0</v>
      </c>
      <c r="H405" s="285"/>
      <c r="I405" s="286">
        <f>SUM(I402:I404)</f>
        <v>5.8700000000000002E-2</v>
      </c>
      <c r="J405" s="285"/>
      <c r="K405" s="286">
        <f>SUM(K402:K404)</f>
        <v>0</v>
      </c>
      <c r="O405" s="260">
        <v>4</v>
      </c>
      <c r="BA405" s="287">
        <f>SUM(BA402:BA404)</f>
        <v>0</v>
      </c>
      <c r="BB405" s="287">
        <f>SUM(BB402:BB404)</f>
        <v>0</v>
      </c>
      <c r="BC405" s="287">
        <f>SUM(BC402:BC404)</f>
        <v>0</v>
      </c>
      <c r="BD405" s="287">
        <f>SUM(BD402:BD404)</f>
        <v>0</v>
      </c>
      <c r="BE405" s="287">
        <f>SUM(BE402:BE404)</f>
        <v>0</v>
      </c>
    </row>
    <row r="406" spans="1:80" ht="13" x14ac:dyDescent="0.3">
      <c r="A406" s="250" t="s">
        <v>97</v>
      </c>
      <c r="B406" s="251" t="s">
        <v>584</v>
      </c>
      <c r="C406" s="252" t="s">
        <v>607</v>
      </c>
      <c r="D406" s="253"/>
      <c r="E406" s="254"/>
      <c r="F406" s="254"/>
      <c r="G406" s="255"/>
      <c r="H406" s="256"/>
      <c r="I406" s="257"/>
      <c r="J406" s="258"/>
      <c r="K406" s="259"/>
      <c r="O406" s="260">
        <v>1</v>
      </c>
    </row>
    <row r="407" spans="1:80" x14ac:dyDescent="0.25">
      <c r="A407" s="261">
        <v>112</v>
      </c>
      <c r="B407" s="262" t="s">
        <v>609</v>
      </c>
      <c r="C407" s="263" t="s">
        <v>610</v>
      </c>
      <c r="D407" s="264" t="s">
        <v>100</v>
      </c>
      <c r="E407" s="265">
        <v>1</v>
      </c>
      <c r="F407" s="265">
        <v>0</v>
      </c>
      <c r="G407" s="266">
        <f t="shared" ref="G407:G414" si="0">E407*F407</f>
        <v>0</v>
      </c>
      <c r="H407" s="267">
        <v>2E-3</v>
      </c>
      <c r="I407" s="268">
        <f t="shared" ref="I407:I414" si="1">E407*H407</f>
        <v>2E-3</v>
      </c>
      <c r="J407" s="267">
        <v>0</v>
      </c>
      <c r="K407" s="268">
        <f t="shared" ref="K407:K414" si="2">E407*J407</f>
        <v>0</v>
      </c>
      <c r="O407" s="260">
        <v>2</v>
      </c>
      <c r="AA407" s="233">
        <v>1</v>
      </c>
      <c r="AB407" s="233">
        <v>1</v>
      </c>
      <c r="AC407" s="233">
        <v>1</v>
      </c>
      <c r="AZ407" s="233">
        <v>1</v>
      </c>
      <c r="BA407" s="233">
        <f t="shared" ref="BA407:BA414" si="3">IF(AZ407=1,G407,0)</f>
        <v>0</v>
      </c>
      <c r="BB407" s="233">
        <f t="shared" ref="BB407:BB414" si="4">IF(AZ407=2,G407,0)</f>
        <v>0</v>
      </c>
      <c r="BC407" s="233">
        <f t="shared" ref="BC407:BC414" si="5">IF(AZ407=3,G407,0)</f>
        <v>0</v>
      </c>
      <c r="BD407" s="233">
        <f t="shared" ref="BD407:BD414" si="6">IF(AZ407=4,G407,0)</f>
        <v>0</v>
      </c>
      <c r="BE407" s="233">
        <f t="shared" ref="BE407:BE414" si="7">IF(AZ407=5,G407,0)</f>
        <v>0</v>
      </c>
      <c r="CA407" s="260">
        <v>1</v>
      </c>
      <c r="CB407" s="260">
        <v>1</v>
      </c>
    </row>
    <row r="408" spans="1:80" x14ac:dyDescent="0.25">
      <c r="A408" s="261">
        <v>113</v>
      </c>
      <c r="B408" s="262" t="s">
        <v>611</v>
      </c>
      <c r="C408" s="263" t="s">
        <v>612</v>
      </c>
      <c r="D408" s="264" t="s">
        <v>100</v>
      </c>
      <c r="E408" s="265">
        <v>1</v>
      </c>
      <c r="F408" s="265">
        <v>0</v>
      </c>
      <c r="G408" s="266">
        <f t="shared" si="0"/>
        <v>0</v>
      </c>
      <c r="H408" s="267">
        <v>2E-3</v>
      </c>
      <c r="I408" s="268">
        <f t="shared" si="1"/>
        <v>2E-3</v>
      </c>
      <c r="J408" s="267">
        <v>0</v>
      </c>
      <c r="K408" s="268">
        <f t="shared" si="2"/>
        <v>0</v>
      </c>
      <c r="O408" s="260">
        <v>2</v>
      </c>
      <c r="AA408" s="233">
        <v>1</v>
      </c>
      <c r="AB408" s="233">
        <v>1</v>
      </c>
      <c r="AC408" s="233">
        <v>1</v>
      </c>
      <c r="AZ408" s="233">
        <v>1</v>
      </c>
      <c r="BA408" s="233">
        <f t="shared" si="3"/>
        <v>0</v>
      </c>
      <c r="BB408" s="233">
        <f t="shared" si="4"/>
        <v>0</v>
      </c>
      <c r="BC408" s="233">
        <f t="shared" si="5"/>
        <v>0</v>
      </c>
      <c r="BD408" s="233">
        <f t="shared" si="6"/>
        <v>0</v>
      </c>
      <c r="BE408" s="233">
        <f t="shared" si="7"/>
        <v>0</v>
      </c>
      <c r="CA408" s="260">
        <v>1</v>
      </c>
      <c r="CB408" s="260">
        <v>1</v>
      </c>
    </row>
    <row r="409" spans="1:80" x14ac:dyDescent="0.25">
      <c r="A409" s="261">
        <v>114</v>
      </c>
      <c r="B409" s="262" t="s">
        <v>613</v>
      </c>
      <c r="C409" s="263" t="s">
        <v>614</v>
      </c>
      <c r="D409" s="264" t="s">
        <v>100</v>
      </c>
      <c r="E409" s="265">
        <v>1</v>
      </c>
      <c r="F409" s="265">
        <v>0</v>
      </c>
      <c r="G409" s="266">
        <f t="shared" si="0"/>
        <v>0</v>
      </c>
      <c r="H409" s="267">
        <v>2E-3</v>
      </c>
      <c r="I409" s="268">
        <f t="shared" si="1"/>
        <v>2E-3</v>
      </c>
      <c r="J409" s="267">
        <v>0</v>
      </c>
      <c r="K409" s="268">
        <f t="shared" si="2"/>
        <v>0</v>
      </c>
      <c r="O409" s="260">
        <v>2</v>
      </c>
      <c r="AA409" s="233">
        <v>1</v>
      </c>
      <c r="AB409" s="233">
        <v>1</v>
      </c>
      <c r="AC409" s="233">
        <v>1</v>
      </c>
      <c r="AZ409" s="233">
        <v>1</v>
      </c>
      <c r="BA409" s="233">
        <f t="shared" si="3"/>
        <v>0</v>
      </c>
      <c r="BB409" s="233">
        <f t="shared" si="4"/>
        <v>0</v>
      </c>
      <c r="BC409" s="233">
        <f t="shared" si="5"/>
        <v>0</v>
      </c>
      <c r="BD409" s="233">
        <f t="shared" si="6"/>
        <v>0</v>
      </c>
      <c r="BE409" s="233">
        <f t="shared" si="7"/>
        <v>0</v>
      </c>
      <c r="CA409" s="260">
        <v>1</v>
      </c>
      <c r="CB409" s="260">
        <v>1</v>
      </c>
    </row>
    <row r="410" spans="1:80" x14ac:dyDescent="0.25">
      <c r="A410" s="261">
        <v>115</v>
      </c>
      <c r="B410" s="262" t="s">
        <v>615</v>
      </c>
      <c r="C410" s="263" t="s">
        <v>616</v>
      </c>
      <c r="D410" s="264" t="s">
        <v>100</v>
      </c>
      <c r="E410" s="265">
        <v>1</v>
      </c>
      <c r="F410" s="265">
        <v>0</v>
      </c>
      <c r="G410" s="266">
        <f t="shared" si="0"/>
        <v>0</v>
      </c>
      <c r="H410" s="267">
        <v>2E-3</v>
      </c>
      <c r="I410" s="268">
        <f t="shared" si="1"/>
        <v>2E-3</v>
      </c>
      <c r="J410" s="267">
        <v>0</v>
      </c>
      <c r="K410" s="268">
        <f t="shared" si="2"/>
        <v>0</v>
      </c>
      <c r="O410" s="260">
        <v>2</v>
      </c>
      <c r="AA410" s="233">
        <v>1</v>
      </c>
      <c r="AB410" s="233">
        <v>1</v>
      </c>
      <c r="AC410" s="233">
        <v>1</v>
      </c>
      <c r="AZ410" s="233">
        <v>1</v>
      </c>
      <c r="BA410" s="233">
        <f t="shared" si="3"/>
        <v>0</v>
      </c>
      <c r="BB410" s="233">
        <f t="shared" si="4"/>
        <v>0</v>
      </c>
      <c r="BC410" s="233">
        <f t="shared" si="5"/>
        <v>0</v>
      </c>
      <c r="BD410" s="233">
        <f t="shared" si="6"/>
        <v>0</v>
      </c>
      <c r="BE410" s="233">
        <f t="shared" si="7"/>
        <v>0</v>
      </c>
      <c r="CA410" s="260">
        <v>1</v>
      </c>
      <c r="CB410" s="260">
        <v>1</v>
      </c>
    </row>
    <row r="411" spans="1:80" x14ac:dyDescent="0.25">
      <c r="A411" s="261">
        <v>116</v>
      </c>
      <c r="B411" s="262" t="s">
        <v>617</v>
      </c>
      <c r="C411" s="263" t="s">
        <v>618</v>
      </c>
      <c r="D411" s="264" t="s">
        <v>100</v>
      </c>
      <c r="E411" s="265">
        <v>1</v>
      </c>
      <c r="F411" s="265">
        <v>0</v>
      </c>
      <c r="G411" s="266">
        <f t="shared" si="0"/>
        <v>0</v>
      </c>
      <c r="H411" s="267">
        <v>2E-3</v>
      </c>
      <c r="I411" s="268">
        <f t="shared" si="1"/>
        <v>2E-3</v>
      </c>
      <c r="J411" s="267">
        <v>0</v>
      </c>
      <c r="K411" s="268">
        <f t="shared" si="2"/>
        <v>0</v>
      </c>
      <c r="O411" s="260">
        <v>2</v>
      </c>
      <c r="AA411" s="233">
        <v>1</v>
      </c>
      <c r="AB411" s="233">
        <v>1</v>
      </c>
      <c r="AC411" s="233">
        <v>1</v>
      </c>
      <c r="AZ411" s="233">
        <v>1</v>
      </c>
      <c r="BA411" s="233">
        <f t="shared" si="3"/>
        <v>0</v>
      </c>
      <c r="BB411" s="233">
        <f t="shared" si="4"/>
        <v>0</v>
      </c>
      <c r="BC411" s="233">
        <f t="shared" si="5"/>
        <v>0</v>
      </c>
      <c r="BD411" s="233">
        <f t="shared" si="6"/>
        <v>0</v>
      </c>
      <c r="BE411" s="233">
        <f t="shared" si="7"/>
        <v>0</v>
      </c>
      <c r="CA411" s="260">
        <v>1</v>
      </c>
      <c r="CB411" s="260">
        <v>1</v>
      </c>
    </row>
    <row r="412" spans="1:80" x14ac:dyDescent="0.25">
      <c r="A412" s="261">
        <v>117</v>
      </c>
      <c r="B412" s="262" t="s">
        <v>619</v>
      </c>
      <c r="C412" s="263" t="s">
        <v>620</v>
      </c>
      <c r="D412" s="264" t="s">
        <v>100</v>
      </c>
      <c r="E412" s="265">
        <v>1</v>
      </c>
      <c r="F412" s="265">
        <v>0</v>
      </c>
      <c r="G412" s="266">
        <f t="shared" si="0"/>
        <v>0</v>
      </c>
      <c r="H412" s="267">
        <v>2E-3</v>
      </c>
      <c r="I412" s="268">
        <f t="shared" si="1"/>
        <v>2E-3</v>
      </c>
      <c r="J412" s="267">
        <v>0</v>
      </c>
      <c r="K412" s="268">
        <f t="shared" si="2"/>
        <v>0</v>
      </c>
      <c r="O412" s="260">
        <v>2</v>
      </c>
      <c r="AA412" s="233">
        <v>1</v>
      </c>
      <c r="AB412" s="233">
        <v>1</v>
      </c>
      <c r="AC412" s="233">
        <v>1</v>
      </c>
      <c r="AZ412" s="233">
        <v>1</v>
      </c>
      <c r="BA412" s="233">
        <f t="shared" si="3"/>
        <v>0</v>
      </c>
      <c r="BB412" s="233">
        <f t="shared" si="4"/>
        <v>0</v>
      </c>
      <c r="BC412" s="233">
        <f t="shared" si="5"/>
        <v>0</v>
      </c>
      <c r="BD412" s="233">
        <f t="shared" si="6"/>
        <v>0</v>
      </c>
      <c r="BE412" s="233">
        <f t="shared" si="7"/>
        <v>0</v>
      </c>
      <c r="CA412" s="260">
        <v>1</v>
      </c>
      <c r="CB412" s="260">
        <v>1</v>
      </c>
    </row>
    <row r="413" spans="1:80" x14ac:dyDescent="0.25">
      <c r="A413" s="261">
        <v>118</v>
      </c>
      <c r="B413" s="262" t="s">
        <v>621</v>
      </c>
      <c r="C413" s="263" t="s">
        <v>622</v>
      </c>
      <c r="D413" s="264" t="s">
        <v>100</v>
      </c>
      <c r="E413" s="265">
        <v>1</v>
      </c>
      <c r="F413" s="265">
        <v>0</v>
      </c>
      <c r="G413" s="266">
        <f t="shared" si="0"/>
        <v>0</v>
      </c>
      <c r="H413" s="267">
        <v>2E-3</v>
      </c>
      <c r="I413" s="268">
        <f t="shared" si="1"/>
        <v>2E-3</v>
      </c>
      <c r="J413" s="267">
        <v>0</v>
      </c>
      <c r="K413" s="268">
        <f t="shared" si="2"/>
        <v>0</v>
      </c>
      <c r="O413" s="260">
        <v>2</v>
      </c>
      <c r="AA413" s="233">
        <v>1</v>
      </c>
      <c r="AB413" s="233">
        <v>1</v>
      </c>
      <c r="AC413" s="233">
        <v>1</v>
      </c>
      <c r="AZ413" s="233">
        <v>1</v>
      </c>
      <c r="BA413" s="233">
        <f t="shared" si="3"/>
        <v>0</v>
      </c>
      <c r="BB413" s="233">
        <f t="shared" si="4"/>
        <v>0</v>
      </c>
      <c r="BC413" s="233">
        <f t="shared" si="5"/>
        <v>0</v>
      </c>
      <c r="BD413" s="233">
        <f t="shared" si="6"/>
        <v>0</v>
      </c>
      <c r="BE413" s="233">
        <f t="shared" si="7"/>
        <v>0</v>
      </c>
      <c r="CA413" s="260">
        <v>1</v>
      </c>
      <c r="CB413" s="260">
        <v>1</v>
      </c>
    </row>
    <row r="414" spans="1:80" x14ac:dyDescent="0.25">
      <c r="A414" s="261">
        <v>119</v>
      </c>
      <c r="B414" s="262" t="s">
        <v>623</v>
      </c>
      <c r="C414" s="263" t="s">
        <v>624</v>
      </c>
      <c r="D414" s="264" t="s">
        <v>223</v>
      </c>
      <c r="E414" s="265">
        <v>7</v>
      </c>
      <c r="F414" s="265">
        <v>0</v>
      </c>
      <c r="G414" s="266">
        <f t="shared" si="0"/>
        <v>0</v>
      </c>
      <c r="H414" s="267">
        <v>1.55E-2</v>
      </c>
      <c r="I414" s="268">
        <f t="shared" si="1"/>
        <v>0.1085</v>
      </c>
      <c r="J414" s="267"/>
      <c r="K414" s="268">
        <f t="shared" si="2"/>
        <v>0</v>
      </c>
      <c r="O414" s="260">
        <v>2</v>
      </c>
      <c r="AA414" s="233">
        <v>3</v>
      </c>
      <c r="AB414" s="233">
        <v>1</v>
      </c>
      <c r="AC414" s="233">
        <v>44984124</v>
      </c>
      <c r="AZ414" s="233">
        <v>1</v>
      </c>
      <c r="BA414" s="233">
        <f t="shared" si="3"/>
        <v>0</v>
      </c>
      <c r="BB414" s="233">
        <f t="shared" si="4"/>
        <v>0</v>
      </c>
      <c r="BC414" s="233">
        <f t="shared" si="5"/>
        <v>0</v>
      </c>
      <c r="BD414" s="233">
        <f t="shared" si="6"/>
        <v>0</v>
      </c>
      <c r="BE414" s="233">
        <f t="shared" si="7"/>
        <v>0</v>
      </c>
      <c r="CA414" s="260">
        <v>3</v>
      </c>
      <c r="CB414" s="260">
        <v>1</v>
      </c>
    </row>
    <row r="415" spans="1:80" x14ac:dyDescent="0.25">
      <c r="A415" s="269"/>
      <c r="B415" s="272"/>
      <c r="C415" s="338" t="s">
        <v>625</v>
      </c>
      <c r="D415" s="339"/>
      <c r="E415" s="273">
        <v>7</v>
      </c>
      <c r="F415" s="274"/>
      <c r="G415" s="275"/>
      <c r="H415" s="276"/>
      <c r="I415" s="270"/>
      <c r="J415" s="277"/>
      <c r="K415" s="270"/>
      <c r="M415" s="271">
        <v>7</v>
      </c>
      <c r="O415" s="260"/>
    </row>
    <row r="416" spans="1:80" x14ac:dyDescent="0.25">
      <c r="A416" s="261">
        <v>120</v>
      </c>
      <c r="B416" s="262" t="s">
        <v>626</v>
      </c>
      <c r="C416" s="263" t="s">
        <v>627</v>
      </c>
      <c r="D416" s="264" t="s">
        <v>223</v>
      </c>
      <c r="E416" s="265">
        <v>7</v>
      </c>
      <c r="F416" s="265">
        <v>0</v>
      </c>
      <c r="G416" s="266">
        <f>E416*F416</f>
        <v>0</v>
      </c>
      <c r="H416" s="267">
        <v>1E-4</v>
      </c>
      <c r="I416" s="268">
        <f>E416*H416</f>
        <v>6.9999999999999999E-4</v>
      </c>
      <c r="J416" s="267"/>
      <c r="K416" s="268">
        <f>E416*J416</f>
        <v>0</v>
      </c>
      <c r="O416" s="260">
        <v>2</v>
      </c>
      <c r="AA416" s="233">
        <v>3</v>
      </c>
      <c r="AB416" s="233">
        <v>1</v>
      </c>
      <c r="AC416" s="233">
        <v>44985101</v>
      </c>
      <c r="AZ416" s="233">
        <v>1</v>
      </c>
      <c r="BA416" s="233">
        <f>IF(AZ416=1,G416,0)</f>
        <v>0</v>
      </c>
      <c r="BB416" s="233">
        <f>IF(AZ416=2,G416,0)</f>
        <v>0</v>
      </c>
      <c r="BC416" s="233">
        <f>IF(AZ416=3,G416,0)</f>
        <v>0</v>
      </c>
      <c r="BD416" s="233">
        <f>IF(AZ416=4,G416,0)</f>
        <v>0</v>
      </c>
      <c r="BE416" s="233">
        <f>IF(AZ416=5,G416,0)</f>
        <v>0</v>
      </c>
      <c r="CA416" s="260">
        <v>3</v>
      </c>
      <c r="CB416" s="260">
        <v>1</v>
      </c>
    </row>
    <row r="417" spans="1:80" x14ac:dyDescent="0.25">
      <c r="A417" s="269"/>
      <c r="B417" s="272"/>
      <c r="C417" s="338" t="s">
        <v>625</v>
      </c>
      <c r="D417" s="339"/>
      <c r="E417" s="273">
        <v>7</v>
      </c>
      <c r="F417" s="274"/>
      <c r="G417" s="275"/>
      <c r="H417" s="276"/>
      <c r="I417" s="270"/>
      <c r="J417" s="277"/>
      <c r="K417" s="270"/>
      <c r="M417" s="271">
        <v>7</v>
      </c>
      <c r="O417" s="260"/>
    </row>
    <row r="418" spans="1:80" ht="13" x14ac:dyDescent="0.3">
      <c r="A418" s="278"/>
      <c r="B418" s="279" t="s">
        <v>101</v>
      </c>
      <c r="C418" s="280" t="s">
        <v>608</v>
      </c>
      <c r="D418" s="281"/>
      <c r="E418" s="282"/>
      <c r="F418" s="283"/>
      <c r="G418" s="284">
        <f>SUM(G406:G417)</f>
        <v>0</v>
      </c>
      <c r="H418" s="285"/>
      <c r="I418" s="286">
        <f>SUM(I406:I417)</f>
        <v>0.1232</v>
      </c>
      <c r="J418" s="285"/>
      <c r="K418" s="286">
        <f>SUM(K406:K417)</f>
        <v>0</v>
      </c>
      <c r="O418" s="260">
        <v>4</v>
      </c>
      <c r="BA418" s="287">
        <f>SUM(BA406:BA417)</f>
        <v>0</v>
      </c>
      <c r="BB418" s="287">
        <f>SUM(BB406:BB417)</f>
        <v>0</v>
      </c>
      <c r="BC418" s="287">
        <f>SUM(BC406:BC417)</f>
        <v>0</v>
      </c>
      <c r="BD418" s="287">
        <f>SUM(BD406:BD417)</f>
        <v>0</v>
      </c>
      <c r="BE418" s="287">
        <f>SUM(BE406:BE417)</f>
        <v>0</v>
      </c>
    </row>
    <row r="419" spans="1:80" ht="13" x14ac:dyDescent="0.3">
      <c r="A419" s="250" t="s">
        <v>97</v>
      </c>
      <c r="B419" s="251" t="s">
        <v>628</v>
      </c>
      <c r="C419" s="252" t="s">
        <v>629</v>
      </c>
      <c r="D419" s="253"/>
      <c r="E419" s="254"/>
      <c r="F419" s="254"/>
      <c r="G419" s="255"/>
      <c r="H419" s="256"/>
      <c r="I419" s="257"/>
      <c r="J419" s="258"/>
      <c r="K419" s="259"/>
      <c r="O419" s="260">
        <v>1</v>
      </c>
    </row>
    <row r="420" spans="1:80" x14ac:dyDescent="0.25">
      <c r="A420" s="261">
        <v>121</v>
      </c>
      <c r="B420" s="262" t="s">
        <v>631</v>
      </c>
      <c r="C420" s="263" t="s">
        <v>632</v>
      </c>
      <c r="D420" s="264" t="s">
        <v>423</v>
      </c>
      <c r="E420" s="265">
        <v>122.7</v>
      </c>
      <c r="F420" s="265">
        <v>0</v>
      </c>
      <c r="G420" s="266">
        <f>E420*F420</f>
        <v>0</v>
      </c>
      <c r="H420" s="267">
        <v>0.11221</v>
      </c>
      <c r="I420" s="268">
        <f>E420*H420</f>
        <v>13.768167</v>
      </c>
      <c r="J420" s="267">
        <v>0</v>
      </c>
      <c r="K420" s="268">
        <f>E420*J420</f>
        <v>0</v>
      </c>
      <c r="O420" s="260">
        <v>2</v>
      </c>
      <c r="AA420" s="233">
        <v>1</v>
      </c>
      <c r="AB420" s="233">
        <v>1</v>
      </c>
      <c r="AC420" s="233">
        <v>1</v>
      </c>
      <c r="AZ420" s="233">
        <v>1</v>
      </c>
      <c r="BA420" s="233">
        <f>IF(AZ420=1,G420,0)</f>
        <v>0</v>
      </c>
      <c r="BB420" s="233">
        <f>IF(AZ420=2,G420,0)</f>
        <v>0</v>
      </c>
      <c r="BC420" s="233">
        <f>IF(AZ420=3,G420,0)</f>
        <v>0</v>
      </c>
      <c r="BD420" s="233">
        <f>IF(AZ420=4,G420,0)</f>
        <v>0</v>
      </c>
      <c r="BE420" s="233">
        <f>IF(AZ420=5,G420,0)</f>
        <v>0</v>
      </c>
      <c r="CA420" s="260">
        <v>1</v>
      </c>
      <c r="CB420" s="260">
        <v>1</v>
      </c>
    </row>
    <row r="421" spans="1:80" x14ac:dyDescent="0.25">
      <c r="A421" s="269"/>
      <c r="B421" s="272"/>
      <c r="C421" s="338" t="s">
        <v>633</v>
      </c>
      <c r="D421" s="339"/>
      <c r="E421" s="273">
        <v>63.65</v>
      </c>
      <c r="F421" s="274"/>
      <c r="G421" s="275"/>
      <c r="H421" s="276"/>
      <c r="I421" s="270"/>
      <c r="J421" s="277"/>
      <c r="K421" s="270"/>
      <c r="M421" s="271" t="s">
        <v>633</v>
      </c>
      <c r="O421" s="260"/>
    </row>
    <row r="422" spans="1:80" x14ac:dyDescent="0.25">
      <c r="A422" s="269"/>
      <c r="B422" s="272"/>
      <c r="C422" s="338" t="s">
        <v>634</v>
      </c>
      <c r="D422" s="339"/>
      <c r="E422" s="273">
        <v>59.05</v>
      </c>
      <c r="F422" s="274"/>
      <c r="G422" s="275"/>
      <c r="H422" s="276"/>
      <c r="I422" s="270"/>
      <c r="J422" s="277"/>
      <c r="K422" s="270"/>
      <c r="M422" s="271" t="s">
        <v>634</v>
      </c>
      <c r="O422" s="260"/>
    </row>
    <row r="423" spans="1:80" ht="20" x14ac:dyDescent="0.25">
      <c r="A423" s="261">
        <v>122</v>
      </c>
      <c r="B423" s="262" t="s">
        <v>635</v>
      </c>
      <c r="C423" s="263" t="s">
        <v>636</v>
      </c>
      <c r="D423" s="264" t="s">
        <v>423</v>
      </c>
      <c r="E423" s="265">
        <v>15.25</v>
      </c>
      <c r="F423" s="265">
        <v>0</v>
      </c>
      <c r="G423" s="266">
        <f>E423*F423</f>
        <v>0</v>
      </c>
      <c r="H423" s="267">
        <v>0.20613999999999999</v>
      </c>
      <c r="I423" s="268">
        <f>E423*H423</f>
        <v>3.1436349999999997</v>
      </c>
      <c r="J423" s="267">
        <v>0</v>
      </c>
      <c r="K423" s="268">
        <f>E423*J423</f>
        <v>0</v>
      </c>
      <c r="O423" s="260">
        <v>2</v>
      </c>
      <c r="AA423" s="233">
        <v>1</v>
      </c>
      <c r="AB423" s="233">
        <v>1</v>
      </c>
      <c r="AC423" s="233">
        <v>1</v>
      </c>
      <c r="AZ423" s="233">
        <v>1</v>
      </c>
      <c r="BA423" s="233">
        <f>IF(AZ423=1,G423,0)</f>
        <v>0</v>
      </c>
      <c r="BB423" s="233">
        <f>IF(AZ423=2,G423,0)</f>
        <v>0</v>
      </c>
      <c r="BC423" s="233">
        <f>IF(AZ423=3,G423,0)</f>
        <v>0</v>
      </c>
      <c r="BD423" s="233">
        <f>IF(AZ423=4,G423,0)</f>
        <v>0</v>
      </c>
      <c r="BE423" s="233">
        <f>IF(AZ423=5,G423,0)</f>
        <v>0</v>
      </c>
      <c r="CA423" s="260">
        <v>1</v>
      </c>
      <c r="CB423" s="260">
        <v>1</v>
      </c>
    </row>
    <row r="424" spans="1:80" x14ac:dyDescent="0.25">
      <c r="A424" s="269"/>
      <c r="B424" s="272"/>
      <c r="C424" s="338" t="s">
        <v>637</v>
      </c>
      <c r="D424" s="339"/>
      <c r="E424" s="273">
        <v>15.25</v>
      </c>
      <c r="F424" s="274"/>
      <c r="G424" s="275"/>
      <c r="H424" s="276"/>
      <c r="I424" s="270"/>
      <c r="J424" s="277"/>
      <c r="K424" s="270"/>
      <c r="M424" s="271" t="s">
        <v>637</v>
      </c>
      <c r="O424" s="260"/>
    </row>
    <row r="425" spans="1:80" x14ac:dyDescent="0.25">
      <c r="A425" s="261">
        <v>123</v>
      </c>
      <c r="B425" s="262" t="s">
        <v>638</v>
      </c>
      <c r="C425" s="263" t="s">
        <v>639</v>
      </c>
      <c r="D425" s="264" t="s">
        <v>111</v>
      </c>
      <c r="E425" s="265">
        <v>5.0534999999999997</v>
      </c>
      <c r="F425" s="265">
        <v>0</v>
      </c>
      <c r="G425" s="266">
        <f>E425*F425</f>
        <v>0</v>
      </c>
      <c r="H425" s="267">
        <v>2.5249999999999999</v>
      </c>
      <c r="I425" s="268">
        <f>E425*H425</f>
        <v>12.760087499999999</v>
      </c>
      <c r="J425" s="267">
        <v>0</v>
      </c>
      <c r="K425" s="268">
        <f>E425*J425</f>
        <v>0</v>
      </c>
      <c r="O425" s="260">
        <v>2</v>
      </c>
      <c r="AA425" s="233">
        <v>1</v>
      </c>
      <c r="AB425" s="233">
        <v>1</v>
      </c>
      <c r="AC425" s="233">
        <v>1</v>
      </c>
      <c r="AZ425" s="233">
        <v>1</v>
      </c>
      <c r="BA425" s="233">
        <f>IF(AZ425=1,G425,0)</f>
        <v>0</v>
      </c>
      <c r="BB425" s="233">
        <f>IF(AZ425=2,G425,0)</f>
        <v>0</v>
      </c>
      <c r="BC425" s="233">
        <f>IF(AZ425=3,G425,0)</f>
        <v>0</v>
      </c>
      <c r="BD425" s="233">
        <f>IF(AZ425=4,G425,0)</f>
        <v>0</v>
      </c>
      <c r="BE425" s="233">
        <f>IF(AZ425=5,G425,0)</f>
        <v>0</v>
      </c>
      <c r="CA425" s="260">
        <v>1</v>
      </c>
      <c r="CB425" s="260">
        <v>1</v>
      </c>
    </row>
    <row r="426" spans="1:80" x14ac:dyDescent="0.25">
      <c r="A426" s="269"/>
      <c r="B426" s="272"/>
      <c r="C426" s="338" t="s">
        <v>640</v>
      </c>
      <c r="D426" s="339"/>
      <c r="E426" s="273">
        <v>3.681</v>
      </c>
      <c r="F426" s="274"/>
      <c r="G426" s="275"/>
      <c r="H426" s="276"/>
      <c r="I426" s="270"/>
      <c r="J426" s="277"/>
      <c r="K426" s="270"/>
      <c r="M426" s="271" t="s">
        <v>640</v>
      </c>
      <c r="O426" s="260"/>
    </row>
    <row r="427" spans="1:80" x14ac:dyDescent="0.25">
      <c r="A427" s="269"/>
      <c r="B427" s="272"/>
      <c r="C427" s="338" t="s">
        <v>641</v>
      </c>
      <c r="D427" s="339"/>
      <c r="E427" s="273">
        <v>1.3725000000000001</v>
      </c>
      <c r="F427" s="274"/>
      <c r="G427" s="275"/>
      <c r="H427" s="276"/>
      <c r="I427" s="270"/>
      <c r="J427" s="277"/>
      <c r="K427" s="270"/>
      <c r="M427" s="271" t="s">
        <v>641</v>
      </c>
      <c r="O427" s="260"/>
    </row>
    <row r="428" spans="1:80" x14ac:dyDescent="0.25">
      <c r="A428" s="261">
        <v>124</v>
      </c>
      <c r="B428" s="262" t="s">
        <v>642</v>
      </c>
      <c r="C428" s="263" t="s">
        <v>643</v>
      </c>
      <c r="D428" s="264" t="s">
        <v>423</v>
      </c>
      <c r="E428" s="265">
        <v>11.7</v>
      </c>
      <c r="F428" s="265">
        <v>0</v>
      </c>
      <c r="G428" s="266">
        <f>E428*F428</f>
        <v>0</v>
      </c>
      <c r="H428" s="267">
        <v>0</v>
      </c>
      <c r="I428" s="268">
        <f>E428*H428</f>
        <v>0</v>
      </c>
      <c r="J428" s="267">
        <v>0</v>
      </c>
      <c r="K428" s="268">
        <f>E428*J428</f>
        <v>0</v>
      </c>
      <c r="O428" s="260">
        <v>2</v>
      </c>
      <c r="AA428" s="233">
        <v>1</v>
      </c>
      <c r="AB428" s="233">
        <v>1</v>
      </c>
      <c r="AC428" s="233">
        <v>1</v>
      </c>
      <c r="AZ428" s="233">
        <v>1</v>
      </c>
      <c r="BA428" s="233">
        <f>IF(AZ428=1,G428,0)</f>
        <v>0</v>
      </c>
      <c r="BB428" s="233">
        <f>IF(AZ428=2,G428,0)</f>
        <v>0</v>
      </c>
      <c r="BC428" s="233">
        <f>IF(AZ428=3,G428,0)</f>
        <v>0</v>
      </c>
      <c r="BD428" s="233">
        <f>IF(AZ428=4,G428,0)</f>
        <v>0</v>
      </c>
      <c r="BE428" s="233">
        <f>IF(AZ428=5,G428,0)</f>
        <v>0</v>
      </c>
      <c r="CA428" s="260">
        <v>1</v>
      </c>
      <c r="CB428" s="260">
        <v>1</v>
      </c>
    </row>
    <row r="429" spans="1:80" x14ac:dyDescent="0.25">
      <c r="A429" s="269"/>
      <c r="B429" s="272"/>
      <c r="C429" s="338" t="s">
        <v>644</v>
      </c>
      <c r="D429" s="339"/>
      <c r="E429" s="273">
        <v>11.7</v>
      </c>
      <c r="F429" s="274"/>
      <c r="G429" s="275"/>
      <c r="H429" s="276"/>
      <c r="I429" s="270"/>
      <c r="J429" s="277"/>
      <c r="K429" s="270"/>
      <c r="M429" s="271" t="s">
        <v>644</v>
      </c>
      <c r="O429" s="260"/>
    </row>
    <row r="430" spans="1:80" x14ac:dyDescent="0.25">
      <c r="A430" s="261">
        <v>125</v>
      </c>
      <c r="B430" s="262" t="s">
        <v>645</v>
      </c>
      <c r="C430" s="263" t="s">
        <v>646</v>
      </c>
      <c r="D430" s="264" t="s">
        <v>223</v>
      </c>
      <c r="E430" s="265">
        <v>247.85400000000001</v>
      </c>
      <c r="F430" s="265">
        <v>0</v>
      </c>
      <c r="G430" s="266">
        <f>E430*F430</f>
        <v>0</v>
      </c>
      <c r="H430" s="267">
        <v>8.9999999999999993E-3</v>
      </c>
      <c r="I430" s="268">
        <f>E430*H430</f>
        <v>2.2306859999999999</v>
      </c>
      <c r="J430" s="267"/>
      <c r="K430" s="268">
        <f>E430*J430</f>
        <v>0</v>
      </c>
      <c r="O430" s="260">
        <v>2</v>
      </c>
      <c r="AA430" s="233">
        <v>3</v>
      </c>
      <c r="AB430" s="233">
        <v>1</v>
      </c>
      <c r="AC430" s="233">
        <v>59217348</v>
      </c>
      <c r="AZ430" s="233">
        <v>1</v>
      </c>
      <c r="BA430" s="233">
        <f>IF(AZ430=1,G430,0)</f>
        <v>0</v>
      </c>
      <c r="BB430" s="233">
        <f>IF(AZ430=2,G430,0)</f>
        <v>0</v>
      </c>
      <c r="BC430" s="233">
        <f>IF(AZ430=3,G430,0)</f>
        <v>0</v>
      </c>
      <c r="BD430" s="233">
        <f>IF(AZ430=4,G430,0)</f>
        <v>0</v>
      </c>
      <c r="BE430" s="233">
        <f>IF(AZ430=5,G430,0)</f>
        <v>0</v>
      </c>
      <c r="CA430" s="260">
        <v>3</v>
      </c>
      <c r="CB430" s="260">
        <v>1</v>
      </c>
    </row>
    <row r="431" spans="1:80" x14ac:dyDescent="0.25">
      <c r="A431" s="269"/>
      <c r="B431" s="272"/>
      <c r="C431" s="338" t="s">
        <v>647</v>
      </c>
      <c r="D431" s="339"/>
      <c r="E431" s="273">
        <v>247.85400000000001</v>
      </c>
      <c r="F431" s="274"/>
      <c r="G431" s="275"/>
      <c r="H431" s="276"/>
      <c r="I431" s="270"/>
      <c r="J431" s="277"/>
      <c r="K431" s="270"/>
      <c r="M431" s="271" t="s">
        <v>647</v>
      </c>
      <c r="O431" s="260"/>
    </row>
    <row r="432" spans="1:80" ht="13" x14ac:dyDescent="0.3">
      <c r="A432" s="278"/>
      <c r="B432" s="279" t="s">
        <v>101</v>
      </c>
      <c r="C432" s="280" t="s">
        <v>630</v>
      </c>
      <c r="D432" s="281"/>
      <c r="E432" s="282"/>
      <c r="F432" s="283"/>
      <c r="G432" s="284">
        <f>SUM(G419:G431)</f>
        <v>0</v>
      </c>
      <c r="H432" s="285"/>
      <c r="I432" s="286">
        <f>SUM(I419:I431)</f>
        <v>31.902575499999998</v>
      </c>
      <c r="J432" s="285"/>
      <c r="K432" s="286">
        <f>SUM(K419:K431)</f>
        <v>0</v>
      </c>
      <c r="O432" s="260">
        <v>4</v>
      </c>
      <c r="BA432" s="287">
        <f>SUM(BA419:BA431)</f>
        <v>0</v>
      </c>
      <c r="BB432" s="287">
        <f>SUM(BB419:BB431)</f>
        <v>0</v>
      </c>
      <c r="BC432" s="287">
        <f>SUM(BC419:BC431)</f>
        <v>0</v>
      </c>
      <c r="BD432" s="287">
        <f>SUM(BD419:BD431)</f>
        <v>0</v>
      </c>
      <c r="BE432" s="287">
        <f>SUM(BE419:BE431)</f>
        <v>0</v>
      </c>
    </row>
    <row r="433" spans="1:80" ht="13" x14ac:dyDescent="0.3">
      <c r="A433" s="250" t="s">
        <v>97</v>
      </c>
      <c r="B433" s="251" t="s">
        <v>648</v>
      </c>
      <c r="C433" s="252" t="s">
        <v>649</v>
      </c>
      <c r="D433" s="253"/>
      <c r="E433" s="254"/>
      <c r="F433" s="254"/>
      <c r="G433" s="255"/>
      <c r="H433" s="256"/>
      <c r="I433" s="257"/>
      <c r="J433" s="258"/>
      <c r="K433" s="259"/>
      <c r="O433" s="260">
        <v>1</v>
      </c>
    </row>
    <row r="434" spans="1:80" x14ac:dyDescent="0.25">
      <c r="A434" s="261">
        <v>126</v>
      </c>
      <c r="B434" s="262" t="s">
        <v>651</v>
      </c>
      <c r="C434" s="263" t="s">
        <v>652</v>
      </c>
      <c r="D434" s="264" t="s">
        <v>115</v>
      </c>
      <c r="E434" s="265">
        <v>413.6</v>
      </c>
      <c r="F434" s="265">
        <v>0</v>
      </c>
      <c r="G434" s="266">
        <f>E434*F434</f>
        <v>0</v>
      </c>
      <c r="H434" s="267">
        <v>2.426E-2</v>
      </c>
      <c r="I434" s="268">
        <f>E434*H434</f>
        <v>10.033936000000001</v>
      </c>
      <c r="J434" s="267">
        <v>0</v>
      </c>
      <c r="K434" s="268">
        <f>E434*J434</f>
        <v>0</v>
      </c>
      <c r="O434" s="260">
        <v>2</v>
      </c>
      <c r="AA434" s="233">
        <v>1</v>
      </c>
      <c r="AB434" s="233">
        <v>1</v>
      </c>
      <c r="AC434" s="233">
        <v>1</v>
      </c>
      <c r="AZ434" s="233">
        <v>1</v>
      </c>
      <c r="BA434" s="233">
        <f>IF(AZ434=1,G434,0)</f>
        <v>0</v>
      </c>
      <c r="BB434" s="233">
        <f>IF(AZ434=2,G434,0)</f>
        <v>0</v>
      </c>
      <c r="BC434" s="233">
        <f>IF(AZ434=3,G434,0)</f>
        <v>0</v>
      </c>
      <c r="BD434" s="233">
        <f>IF(AZ434=4,G434,0)</f>
        <v>0</v>
      </c>
      <c r="BE434" s="233">
        <f>IF(AZ434=5,G434,0)</f>
        <v>0</v>
      </c>
      <c r="CA434" s="260">
        <v>1</v>
      </c>
      <c r="CB434" s="260">
        <v>1</v>
      </c>
    </row>
    <row r="435" spans="1:80" x14ac:dyDescent="0.25">
      <c r="A435" s="269"/>
      <c r="B435" s="272"/>
      <c r="C435" s="338" t="s">
        <v>653</v>
      </c>
      <c r="D435" s="339"/>
      <c r="E435" s="273">
        <v>285.32</v>
      </c>
      <c r="F435" s="274"/>
      <c r="G435" s="275"/>
      <c r="H435" s="276"/>
      <c r="I435" s="270"/>
      <c r="J435" s="277"/>
      <c r="K435" s="270"/>
      <c r="M435" s="271" t="s">
        <v>653</v>
      </c>
      <c r="O435" s="260"/>
    </row>
    <row r="436" spans="1:80" x14ac:dyDescent="0.25">
      <c r="A436" s="269"/>
      <c r="B436" s="272"/>
      <c r="C436" s="338" t="s">
        <v>654</v>
      </c>
      <c r="D436" s="339"/>
      <c r="E436" s="273">
        <v>128.28</v>
      </c>
      <c r="F436" s="274"/>
      <c r="G436" s="275"/>
      <c r="H436" s="276"/>
      <c r="I436" s="270"/>
      <c r="J436" s="277"/>
      <c r="K436" s="270"/>
      <c r="M436" s="271" t="s">
        <v>654</v>
      </c>
      <c r="O436" s="260"/>
    </row>
    <row r="437" spans="1:80" x14ac:dyDescent="0.25">
      <c r="A437" s="261">
        <v>127</v>
      </c>
      <c r="B437" s="262" t="s">
        <v>655</v>
      </c>
      <c r="C437" s="263" t="s">
        <v>656</v>
      </c>
      <c r="D437" s="264" t="s">
        <v>115</v>
      </c>
      <c r="E437" s="265">
        <v>827.2</v>
      </c>
      <c r="F437" s="265">
        <v>0</v>
      </c>
      <c r="G437" s="266">
        <f>E437*F437</f>
        <v>0</v>
      </c>
      <c r="H437" s="267">
        <v>1.09E-3</v>
      </c>
      <c r="I437" s="268">
        <f>E437*H437</f>
        <v>0.90164800000000012</v>
      </c>
      <c r="J437" s="267">
        <v>0</v>
      </c>
      <c r="K437" s="268">
        <f>E437*J437</f>
        <v>0</v>
      </c>
      <c r="O437" s="260">
        <v>2</v>
      </c>
      <c r="AA437" s="233">
        <v>1</v>
      </c>
      <c r="AB437" s="233">
        <v>1</v>
      </c>
      <c r="AC437" s="233">
        <v>1</v>
      </c>
      <c r="AZ437" s="233">
        <v>1</v>
      </c>
      <c r="BA437" s="233">
        <f>IF(AZ437=1,G437,0)</f>
        <v>0</v>
      </c>
      <c r="BB437" s="233">
        <f>IF(AZ437=2,G437,0)</f>
        <v>0</v>
      </c>
      <c r="BC437" s="233">
        <f>IF(AZ437=3,G437,0)</f>
        <v>0</v>
      </c>
      <c r="BD437" s="233">
        <f>IF(AZ437=4,G437,0)</f>
        <v>0</v>
      </c>
      <c r="BE437" s="233">
        <f>IF(AZ437=5,G437,0)</f>
        <v>0</v>
      </c>
      <c r="CA437" s="260">
        <v>1</v>
      </c>
      <c r="CB437" s="260">
        <v>1</v>
      </c>
    </row>
    <row r="438" spans="1:80" x14ac:dyDescent="0.25">
      <c r="A438" s="269"/>
      <c r="B438" s="272"/>
      <c r="C438" s="338" t="s">
        <v>657</v>
      </c>
      <c r="D438" s="339"/>
      <c r="E438" s="273">
        <v>827.2</v>
      </c>
      <c r="F438" s="274"/>
      <c r="G438" s="275"/>
      <c r="H438" s="276"/>
      <c r="I438" s="270"/>
      <c r="J438" s="277"/>
      <c r="K438" s="270"/>
      <c r="M438" s="271" t="s">
        <v>657</v>
      </c>
      <c r="O438" s="260"/>
    </row>
    <row r="439" spans="1:80" x14ac:dyDescent="0.25">
      <c r="A439" s="261">
        <v>128</v>
      </c>
      <c r="B439" s="262" t="s">
        <v>658</v>
      </c>
      <c r="C439" s="263" t="s">
        <v>659</v>
      </c>
      <c r="D439" s="264" t="s">
        <v>115</v>
      </c>
      <c r="E439" s="265">
        <v>413.6</v>
      </c>
      <c r="F439" s="265">
        <v>0</v>
      </c>
      <c r="G439" s="266">
        <f>E439*F439</f>
        <v>0</v>
      </c>
      <c r="H439" s="267">
        <v>0</v>
      </c>
      <c r="I439" s="268">
        <f>E439*H439</f>
        <v>0</v>
      </c>
      <c r="J439" s="267">
        <v>0</v>
      </c>
      <c r="K439" s="268">
        <f>E439*J439</f>
        <v>0</v>
      </c>
      <c r="O439" s="260">
        <v>2</v>
      </c>
      <c r="AA439" s="233">
        <v>1</v>
      </c>
      <c r="AB439" s="233">
        <v>1</v>
      </c>
      <c r="AC439" s="233">
        <v>1</v>
      </c>
      <c r="AZ439" s="233">
        <v>1</v>
      </c>
      <c r="BA439" s="233">
        <f>IF(AZ439=1,G439,0)</f>
        <v>0</v>
      </c>
      <c r="BB439" s="233">
        <f>IF(AZ439=2,G439,0)</f>
        <v>0</v>
      </c>
      <c r="BC439" s="233">
        <f>IF(AZ439=3,G439,0)</f>
        <v>0</v>
      </c>
      <c r="BD439" s="233">
        <f>IF(AZ439=4,G439,0)</f>
        <v>0</v>
      </c>
      <c r="BE439" s="233">
        <f>IF(AZ439=5,G439,0)</f>
        <v>0</v>
      </c>
      <c r="CA439" s="260">
        <v>1</v>
      </c>
      <c r="CB439" s="260">
        <v>1</v>
      </c>
    </row>
    <row r="440" spans="1:80" x14ac:dyDescent="0.25">
      <c r="A440" s="269"/>
      <c r="B440" s="272"/>
      <c r="C440" s="338" t="s">
        <v>660</v>
      </c>
      <c r="D440" s="339"/>
      <c r="E440" s="273">
        <v>413.6</v>
      </c>
      <c r="F440" s="274"/>
      <c r="G440" s="275"/>
      <c r="H440" s="276"/>
      <c r="I440" s="270"/>
      <c r="J440" s="277"/>
      <c r="K440" s="270"/>
      <c r="M440" s="271" t="s">
        <v>660</v>
      </c>
      <c r="O440" s="260"/>
    </row>
    <row r="441" spans="1:80" x14ac:dyDescent="0.25">
      <c r="A441" s="261">
        <v>129</v>
      </c>
      <c r="B441" s="262" t="s">
        <v>661</v>
      </c>
      <c r="C441" s="263" t="s">
        <v>662</v>
      </c>
      <c r="D441" s="264" t="s">
        <v>115</v>
      </c>
      <c r="E441" s="265">
        <v>483</v>
      </c>
      <c r="F441" s="265">
        <v>0</v>
      </c>
      <c r="G441" s="266">
        <f>E441*F441</f>
        <v>0</v>
      </c>
      <c r="H441" s="267">
        <v>1.2099999999999999E-3</v>
      </c>
      <c r="I441" s="268">
        <f>E441*H441</f>
        <v>0.58443000000000001</v>
      </c>
      <c r="J441" s="267">
        <v>0</v>
      </c>
      <c r="K441" s="268">
        <f>E441*J441</f>
        <v>0</v>
      </c>
      <c r="O441" s="260">
        <v>2</v>
      </c>
      <c r="AA441" s="233">
        <v>1</v>
      </c>
      <c r="AB441" s="233">
        <v>1</v>
      </c>
      <c r="AC441" s="233">
        <v>1</v>
      </c>
      <c r="AZ441" s="233">
        <v>1</v>
      </c>
      <c r="BA441" s="233">
        <f>IF(AZ441=1,G441,0)</f>
        <v>0</v>
      </c>
      <c r="BB441" s="233">
        <f>IF(AZ441=2,G441,0)</f>
        <v>0</v>
      </c>
      <c r="BC441" s="233">
        <f>IF(AZ441=3,G441,0)</f>
        <v>0</v>
      </c>
      <c r="BD441" s="233">
        <f>IF(AZ441=4,G441,0)</f>
        <v>0</v>
      </c>
      <c r="BE441" s="233">
        <f>IF(AZ441=5,G441,0)</f>
        <v>0</v>
      </c>
      <c r="CA441" s="260">
        <v>1</v>
      </c>
      <c r="CB441" s="260">
        <v>1</v>
      </c>
    </row>
    <row r="442" spans="1:80" x14ac:dyDescent="0.25">
      <c r="A442" s="269"/>
      <c r="B442" s="272"/>
      <c r="C442" s="338" t="s">
        <v>663</v>
      </c>
      <c r="D442" s="339"/>
      <c r="E442" s="273">
        <v>483</v>
      </c>
      <c r="F442" s="274"/>
      <c r="G442" s="275"/>
      <c r="H442" s="276"/>
      <c r="I442" s="270"/>
      <c r="J442" s="277"/>
      <c r="K442" s="270"/>
      <c r="M442" s="271" t="s">
        <v>663</v>
      </c>
      <c r="O442" s="260"/>
    </row>
    <row r="443" spans="1:80" x14ac:dyDescent="0.25">
      <c r="A443" s="261">
        <v>130</v>
      </c>
      <c r="B443" s="262" t="s">
        <v>664</v>
      </c>
      <c r="C443" s="263" t="s">
        <v>665</v>
      </c>
      <c r="D443" s="264" t="s">
        <v>115</v>
      </c>
      <c r="E443" s="265">
        <v>413.6</v>
      </c>
      <c r="F443" s="265">
        <v>0</v>
      </c>
      <c r="G443" s="266">
        <f>E443*F443</f>
        <v>0</v>
      </c>
      <c r="H443" s="267">
        <v>0</v>
      </c>
      <c r="I443" s="268">
        <f>E443*H443</f>
        <v>0</v>
      </c>
      <c r="J443" s="267">
        <v>0</v>
      </c>
      <c r="K443" s="268">
        <f>E443*J443</f>
        <v>0</v>
      </c>
      <c r="O443" s="260">
        <v>2</v>
      </c>
      <c r="AA443" s="233">
        <v>1</v>
      </c>
      <c r="AB443" s="233">
        <v>1</v>
      </c>
      <c r="AC443" s="233">
        <v>1</v>
      </c>
      <c r="AZ443" s="233">
        <v>1</v>
      </c>
      <c r="BA443" s="233">
        <f>IF(AZ443=1,G443,0)</f>
        <v>0</v>
      </c>
      <c r="BB443" s="233">
        <f>IF(AZ443=2,G443,0)</f>
        <v>0</v>
      </c>
      <c r="BC443" s="233">
        <f>IF(AZ443=3,G443,0)</f>
        <v>0</v>
      </c>
      <c r="BD443" s="233">
        <f>IF(AZ443=4,G443,0)</f>
        <v>0</v>
      </c>
      <c r="BE443" s="233">
        <f>IF(AZ443=5,G443,0)</f>
        <v>0</v>
      </c>
      <c r="CA443" s="260">
        <v>1</v>
      </c>
      <c r="CB443" s="260">
        <v>1</v>
      </c>
    </row>
    <row r="444" spans="1:80" x14ac:dyDescent="0.25">
      <c r="A444" s="269"/>
      <c r="B444" s="272"/>
      <c r="C444" s="338" t="s">
        <v>660</v>
      </c>
      <c r="D444" s="339"/>
      <c r="E444" s="273">
        <v>413.6</v>
      </c>
      <c r="F444" s="274"/>
      <c r="G444" s="275"/>
      <c r="H444" s="276"/>
      <c r="I444" s="270"/>
      <c r="J444" s="277"/>
      <c r="K444" s="270"/>
      <c r="M444" s="271" t="s">
        <v>660</v>
      </c>
      <c r="O444" s="260"/>
    </row>
    <row r="445" spans="1:80" x14ac:dyDescent="0.25">
      <c r="A445" s="261">
        <v>131</v>
      </c>
      <c r="B445" s="262" t="s">
        <v>666</v>
      </c>
      <c r="C445" s="263" t="s">
        <v>667</v>
      </c>
      <c r="D445" s="264" t="s">
        <v>115</v>
      </c>
      <c r="E445" s="265">
        <v>827.2</v>
      </c>
      <c r="F445" s="265">
        <v>0</v>
      </c>
      <c r="G445" s="266">
        <f>E445*F445</f>
        <v>0</v>
      </c>
      <c r="H445" s="267">
        <v>0</v>
      </c>
      <c r="I445" s="268">
        <f>E445*H445</f>
        <v>0</v>
      </c>
      <c r="J445" s="267">
        <v>0</v>
      </c>
      <c r="K445" s="268">
        <f>E445*J445</f>
        <v>0</v>
      </c>
      <c r="O445" s="260">
        <v>2</v>
      </c>
      <c r="AA445" s="233">
        <v>1</v>
      </c>
      <c r="AB445" s="233">
        <v>1</v>
      </c>
      <c r="AC445" s="233">
        <v>1</v>
      </c>
      <c r="AZ445" s="233">
        <v>1</v>
      </c>
      <c r="BA445" s="233">
        <f>IF(AZ445=1,G445,0)</f>
        <v>0</v>
      </c>
      <c r="BB445" s="233">
        <f>IF(AZ445=2,G445,0)</f>
        <v>0</v>
      </c>
      <c r="BC445" s="233">
        <f>IF(AZ445=3,G445,0)</f>
        <v>0</v>
      </c>
      <c r="BD445" s="233">
        <f>IF(AZ445=4,G445,0)</f>
        <v>0</v>
      </c>
      <c r="BE445" s="233">
        <f>IF(AZ445=5,G445,0)</f>
        <v>0</v>
      </c>
      <c r="CA445" s="260">
        <v>1</v>
      </c>
      <c r="CB445" s="260">
        <v>1</v>
      </c>
    </row>
    <row r="446" spans="1:80" x14ac:dyDescent="0.25">
      <c r="A446" s="269"/>
      <c r="B446" s="272"/>
      <c r="C446" s="338" t="s">
        <v>657</v>
      </c>
      <c r="D446" s="339"/>
      <c r="E446" s="273">
        <v>827.2</v>
      </c>
      <c r="F446" s="274"/>
      <c r="G446" s="275"/>
      <c r="H446" s="276"/>
      <c r="I446" s="270"/>
      <c r="J446" s="277"/>
      <c r="K446" s="270"/>
      <c r="M446" s="271" t="s">
        <v>657</v>
      </c>
      <c r="O446" s="260"/>
    </row>
    <row r="447" spans="1:80" x14ac:dyDescent="0.25">
      <c r="A447" s="261">
        <v>132</v>
      </c>
      <c r="B447" s="262" t="s">
        <v>668</v>
      </c>
      <c r="C447" s="263" t="s">
        <v>669</v>
      </c>
      <c r="D447" s="264" t="s">
        <v>115</v>
      </c>
      <c r="E447" s="265">
        <v>413.6</v>
      </c>
      <c r="F447" s="265">
        <v>0</v>
      </c>
      <c r="G447" s="266">
        <f>E447*F447</f>
        <v>0</v>
      </c>
      <c r="H447" s="267">
        <v>0</v>
      </c>
      <c r="I447" s="268">
        <f>E447*H447</f>
        <v>0</v>
      </c>
      <c r="J447" s="267">
        <v>0</v>
      </c>
      <c r="K447" s="268">
        <f>E447*J447</f>
        <v>0</v>
      </c>
      <c r="O447" s="260">
        <v>2</v>
      </c>
      <c r="AA447" s="233">
        <v>1</v>
      </c>
      <c r="AB447" s="233">
        <v>1</v>
      </c>
      <c r="AC447" s="233">
        <v>1</v>
      </c>
      <c r="AZ447" s="233">
        <v>1</v>
      </c>
      <c r="BA447" s="233">
        <f>IF(AZ447=1,G447,0)</f>
        <v>0</v>
      </c>
      <c r="BB447" s="233">
        <f>IF(AZ447=2,G447,0)</f>
        <v>0</v>
      </c>
      <c r="BC447" s="233">
        <f>IF(AZ447=3,G447,0)</f>
        <v>0</v>
      </c>
      <c r="BD447" s="233">
        <f>IF(AZ447=4,G447,0)</f>
        <v>0</v>
      </c>
      <c r="BE447" s="233">
        <f>IF(AZ447=5,G447,0)</f>
        <v>0</v>
      </c>
      <c r="CA447" s="260">
        <v>1</v>
      </c>
      <c r="CB447" s="260">
        <v>1</v>
      </c>
    </row>
    <row r="448" spans="1:80" x14ac:dyDescent="0.25">
      <c r="A448" s="269"/>
      <c r="B448" s="272"/>
      <c r="C448" s="338" t="s">
        <v>660</v>
      </c>
      <c r="D448" s="339"/>
      <c r="E448" s="273">
        <v>413.6</v>
      </c>
      <c r="F448" s="274"/>
      <c r="G448" s="275"/>
      <c r="H448" s="276"/>
      <c r="I448" s="270"/>
      <c r="J448" s="277"/>
      <c r="K448" s="270"/>
      <c r="M448" s="271" t="s">
        <v>660</v>
      </c>
      <c r="O448" s="260"/>
    </row>
    <row r="449" spans="1:80" x14ac:dyDescent="0.25">
      <c r="A449" s="261">
        <v>133</v>
      </c>
      <c r="B449" s="262" t="s">
        <v>670</v>
      </c>
      <c r="C449" s="263" t="s">
        <v>671</v>
      </c>
      <c r="D449" s="264" t="s">
        <v>115</v>
      </c>
      <c r="E449" s="265">
        <v>413.6</v>
      </c>
      <c r="F449" s="265">
        <v>0</v>
      </c>
      <c r="G449" s="266">
        <f>E449*F449</f>
        <v>0</v>
      </c>
      <c r="H449" s="267">
        <v>8.0000000000000007E-5</v>
      </c>
      <c r="I449" s="268">
        <f>E449*H449</f>
        <v>3.3088000000000006E-2</v>
      </c>
      <c r="J449" s="267"/>
      <c r="K449" s="268">
        <f>E449*J449</f>
        <v>0</v>
      </c>
      <c r="O449" s="260">
        <v>2</v>
      </c>
      <c r="AA449" s="233">
        <v>3</v>
      </c>
      <c r="AB449" s="233">
        <v>1</v>
      </c>
      <c r="AC449" s="233">
        <v>709213382</v>
      </c>
      <c r="AZ449" s="233">
        <v>1</v>
      </c>
      <c r="BA449" s="233">
        <f>IF(AZ449=1,G449,0)</f>
        <v>0</v>
      </c>
      <c r="BB449" s="233">
        <f>IF(AZ449=2,G449,0)</f>
        <v>0</v>
      </c>
      <c r="BC449" s="233">
        <f>IF(AZ449=3,G449,0)</f>
        <v>0</v>
      </c>
      <c r="BD449" s="233">
        <f>IF(AZ449=4,G449,0)</f>
        <v>0</v>
      </c>
      <c r="BE449" s="233">
        <f>IF(AZ449=5,G449,0)</f>
        <v>0</v>
      </c>
      <c r="CA449" s="260">
        <v>3</v>
      </c>
      <c r="CB449" s="260">
        <v>1</v>
      </c>
    </row>
    <row r="450" spans="1:80" x14ac:dyDescent="0.25">
      <c r="A450" s="269"/>
      <c r="B450" s="272"/>
      <c r="C450" s="338" t="s">
        <v>660</v>
      </c>
      <c r="D450" s="339"/>
      <c r="E450" s="273">
        <v>413.6</v>
      </c>
      <c r="F450" s="274"/>
      <c r="G450" s="275"/>
      <c r="H450" s="276"/>
      <c r="I450" s="270"/>
      <c r="J450" s="277"/>
      <c r="K450" s="270"/>
      <c r="M450" s="271" t="s">
        <v>660</v>
      </c>
      <c r="O450" s="260"/>
    </row>
    <row r="451" spans="1:80" ht="13" x14ac:dyDescent="0.3">
      <c r="A451" s="278"/>
      <c r="B451" s="279" t="s">
        <v>101</v>
      </c>
      <c r="C451" s="280" t="s">
        <v>650</v>
      </c>
      <c r="D451" s="281"/>
      <c r="E451" s="282"/>
      <c r="F451" s="283"/>
      <c r="G451" s="284">
        <f>SUM(G433:G450)</f>
        <v>0</v>
      </c>
      <c r="H451" s="285"/>
      <c r="I451" s="286">
        <f>SUM(I433:I450)</f>
        <v>11.553101999999999</v>
      </c>
      <c r="J451" s="285"/>
      <c r="K451" s="286">
        <f>SUM(K433:K450)</f>
        <v>0</v>
      </c>
      <c r="O451" s="260">
        <v>4</v>
      </c>
      <c r="BA451" s="287">
        <f>SUM(BA433:BA450)</f>
        <v>0</v>
      </c>
      <c r="BB451" s="287">
        <f>SUM(BB433:BB450)</f>
        <v>0</v>
      </c>
      <c r="BC451" s="287">
        <f>SUM(BC433:BC450)</f>
        <v>0</v>
      </c>
      <c r="BD451" s="287">
        <f>SUM(BD433:BD450)</f>
        <v>0</v>
      </c>
      <c r="BE451" s="287">
        <f>SUM(BE433:BE450)</f>
        <v>0</v>
      </c>
    </row>
    <row r="452" spans="1:80" ht="13" x14ac:dyDescent="0.3">
      <c r="A452" s="250" t="s">
        <v>97</v>
      </c>
      <c r="B452" s="251" t="s">
        <v>672</v>
      </c>
      <c r="C452" s="252" t="s">
        <v>673</v>
      </c>
      <c r="D452" s="253"/>
      <c r="E452" s="254"/>
      <c r="F452" s="254"/>
      <c r="G452" s="255"/>
      <c r="H452" s="256"/>
      <c r="I452" s="257"/>
      <c r="J452" s="258"/>
      <c r="K452" s="259"/>
      <c r="O452" s="260">
        <v>1</v>
      </c>
    </row>
    <row r="453" spans="1:80" x14ac:dyDescent="0.25">
      <c r="A453" s="261">
        <v>134</v>
      </c>
      <c r="B453" s="262" t="s">
        <v>675</v>
      </c>
      <c r="C453" s="263" t="s">
        <v>676</v>
      </c>
      <c r="D453" s="264" t="s">
        <v>115</v>
      </c>
      <c r="E453" s="265">
        <v>566.54999999999995</v>
      </c>
      <c r="F453" s="265">
        <v>0</v>
      </c>
      <c r="G453" s="266">
        <f>E453*F453</f>
        <v>0</v>
      </c>
      <c r="H453" s="267">
        <v>4.0000000000000003E-5</v>
      </c>
      <c r="I453" s="268">
        <f>E453*H453</f>
        <v>2.2662000000000002E-2</v>
      </c>
      <c r="J453" s="267">
        <v>0</v>
      </c>
      <c r="K453" s="268">
        <f>E453*J453</f>
        <v>0</v>
      </c>
      <c r="O453" s="260">
        <v>2</v>
      </c>
      <c r="AA453" s="233">
        <v>1</v>
      </c>
      <c r="AB453" s="233">
        <v>1</v>
      </c>
      <c r="AC453" s="233">
        <v>1</v>
      </c>
      <c r="AZ453" s="233">
        <v>1</v>
      </c>
      <c r="BA453" s="233">
        <f>IF(AZ453=1,G453,0)</f>
        <v>0</v>
      </c>
      <c r="BB453" s="233">
        <f>IF(AZ453=2,G453,0)</f>
        <v>0</v>
      </c>
      <c r="BC453" s="233">
        <f>IF(AZ453=3,G453,0)</f>
        <v>0</v>
      </c>
      <c r="BD453" s="233">
        <f>IF(AZ453=4,G453,0)</f>
        <v>0</v>
      </c>
      <c r="BE453" s="233">
        <f>IF(AZ453=5,G453,0)</f>
        <v>0</v>
      </c>
      <c r="CA453" s="260">
        <v>1</v>
      </c>
      <c r="CB453" s="260">
        <v>1</v>
      </c>
    </row>
    <row r="454" spans="1:80" x14ac:dyDescent="0.25">
      <c r="A454" s="269"/>
      <c r="B454" s="272"/>
      <c r="C454" s="338" t="s">
        <v>677</v>
      </c>
      <c r="D454" s="339"/>
      <c r="E454" s="273">
        <v>566.54999999999995</v>
      </c>
      <c r="F454" s="274"/>
      <c r="G454" s="275"/>
      <c r="H454" s="276"/>
      <c r="I454" s="270"/>
      <c r="J454" s="277"/>
      <c r="K454" s="270"/>
      <c r="M454" s="271" t="s">
        <v>677</v>
      </c>
      <c r="O454" s="260"/>
    </row>
    <row r="455" spans="1:80" x14ac:dyDescent="0.25">
      <c r="A455" s="261">
        <v>135</v>
      </c>
      <c r="B455" s="262" t="s">
        <v>678</v>
      </c>
      <c r="C455" s="263" t="s">
        <v>679</v>
      </c>
      <c r="D455" s="264" t="s">
        <v>223</v>
      </c>
      <c r="E455" s="265">
        <v>20</v>
      </c>
      <c r="F455" s="265">
        <v>0</v>
      </c>
      <c r="G455" s="266">
        <f>E455*F455</f>
        <v>0</v>
      </c>
      <c r="H455" s="267">
        <v>0</v>
      </c>
      <c r="I455" s="268">
        <f>E455*H455</f>
        <v>0</v>
      </c>
      <c r="J455" s="267">
        <v>0</v>
      </c>
      <c r="K455" s="268">
        <f>E455*J455</f>
        <v>0</v>
      </c>
      <c r="O455" s="260">
        <v>2</v>
      </c>
      <c r="AA455" s="233">
        <v>1</v>
      </c>
      <c r="AB455" s="233">
        <v>1</v>
      </c>
      <c r="AC455" s="233">
        <v>1</v>
      </c>
      <c r="AZ455" s="233">
        <v>1</v>
      </c>
      <c r="BA455" s="233">
        <f>IF(AZ455=1,G455,0)</f>
        <v>0</v>
      </c>
      <c r="BB455" s="233">
        <f>IF(AZ455=2,G455,0)</f>
        <v>0</v>
      </c>
      <c r="BC455" s="233">
        <f>IF(AZ455=3,G455,0)</f>
        <v>0</v>
      </c>
      <c r="BD455" s="233">
        <f>IF(AZ455=4,G455,0)</f>
        <v>0</v>
      </c>
      <c r="BE455" s="233">
        <f>IF(AZ455=5,G455,0)</f>
        <v>0</v>
      </c>
      <c r="CA455" s="260">
        <v>1</v>
      </c>
      <c r="CB455" s="260">
        <v>1</v>
      </c>
    </row>
    <row r="456" spans="1:80" x14ac:dyDescent="0.25">
      <c r="A456" s="269"/>
      <c r="B456" s="272"/>
      <c r="C456" s="338" t="s">
        <v>680</v>
      </c>
      <c r="D456" s="339"/>
      <c r="E456" s="273">
        <v>10</v>
      </c>
      <c r="F456" s="274"/>
      <c r="G456" s="275"/>
      <c r="H456" s="276"/>
      <c r="I456" s="270"/>
      <c r="J456" s="277"/>
      <c r="K456" s="270"/>
      <c r="M456" s="271" t="s">
        <v>680</v>
      </c>
      <c r="O456" s="260"/>
    </row>
    <row r="457" spans="1:80" x14ac:dyDescent="0.25">
      <c r="A457" s="269"/>
      <c r="B457" s="272"/>
      <c r="C457" s="338" t="s">
        <v>681</v>
      </c>
      <c r="D457" s="339"/>
      <c r="E457" s="273">
        <v>10</v>
      </c>
      <c r="F457" s="274"/>
      <c r="G457" s="275"/>
      <c r="H457" s="276"/>
      <c r="I457" s="270"/>
      <c r="J457" s="277"/>
      <c r="K457" s="270"/>
      <c r="M457" s="271" t="s">
        <v>681</v>
      </c>
      <c r="O457" s="260"/>
    </row>
    <row r="458" spans="1:80" ht="13" x14ac:dyDescent="0.3">
      <c r="A458" s="278"/>
      <c r="B458" s="279" t="s">
        <v>101</v>
      </c>
      <c r="C458" s="280" t="s">
        <v>674</v>
      </c>
      <c r="D458" s="281"/>
      <c r="E458" s="282"/>
      <c r="F458" s="283"/>
      <c r="G458" s="284">
        <f>SUM(G452:G457)</f>
        <v>0</v>
      </c>
      <c r="H458" s="285"/>
      <c r="I458" s="286">
        <f>SUM(I452:I457)</f>
        <v>2.2662000000000002E-2</v>
      </c>
      <c r="J458" s="285"/>
      <c r="K458" s="286">
        <f>SUM(K452:K457)</f>
        <v>0</v>
      </c>
      <c r="O458" s="260">
        <v>4</v>
      </c>
      <c r="BA458" s="287">
        <f>SUM(BA452:BA457)</f>
        <v>0</v>
      </c>
      <c r="BB458" s="287">
        <f>SUM(BB452:BB457)</f>
        <v>0</v>
      </c>
      <c r="BC458" s="287">
        <f>SUM(BC452:BC457)</f>
        <v>0</v>
      </c>
      <c r="BD458" s="287">
        <f>SUM(BD452:BD457)</f>
        <v>0</v>
      </c>
      <c r="BE458" s="287">
        <f>SUM(BE452:BE457)</f>
        <v>0</v>
      </c>
    </row>
    <row r="459" spans="1:80" ht="13" x14ac:dyDescent="0.3">
      <c r="A459" s="250" t="s">
        <v>97</v>
      </c>
      <c r="B459" s="251" t="s">
        <v>682</v>
      </c>
      <c r="C459" s="252" t="s">
        <v>683</v>
      </c>
      <c r="D459" s="253"/>
      <c r="E459" s="254"/>
      <c r="F459" s="254"/>
      <c r="G459" s="255"/>
      <c r="H459" s="256"/>
      <c r="I459" s="257"/>
      <c r="J459" s="258"/>
      <c r="K459" s="259"/>
      <c r="O459" s="260">
        <v>1</v>
      </c>
    </row>
    <row r="460" spans="1:80" x14ac:dyDescent="0.25">
      <c r="A460" s="261">
        <v>136</v>
      </c>
      <c r="B460" s="262" t="s">
        <v>685</v>
      </c>
      <c r="C460" s="263" t="s">
        <v>686</v>
      </c>
      <c r="D460" s="264" t="s">
        <v>111</v>
      </c>
      <c r="E460" s="265">
        <v>75.360200000000006</v>
      </c>
      <c r="F460" s="265">
        <v>0</v>
      </c>
      <c r="G460" s="266">
        <f>E460*F460</f>
        <v>0</v>
      </c>
      <c r="H460" s="267">
        <v>0</v>
      </c>
      <c r="I460" s="268">
        <f>E460*H460</f>
        <v>0</v>
      </c>
      <c r="J460" s="267">
        <v>-1.8</v>
      </c>
      <c r="K460" s="268">
        <f>E460*J460</f>
        <v>-135.64836000000003</v>
      </c>
      <c r="O460" s="260">
        <v>2</v>
      </c>
      <c r="AA460" s="233">
        <v>1</v>
      </c>
      <c r="AB460" s="233">
        <v>1</v>
      </c>
      <c r="AC460" s="233">
        <v>1</v>
      </c>
      <c r="AZ460" s="233">
        <v>1</v>
      </c>
      <c r="BA460" s="233">
        <f>IF(AZ460=1,G460,0)</f>
        <v>0</v>
      </c>
      <c r="BB460" s="233">
        <f>IF(AZ460=2,G460,0)</f>
        <v>0</v>
      </c>
      <c r="BC460" s="233">
        <f>IF(AZ460=3,G460,0)</f>
        <v>0</v>
      </c>
      <c r="BD460" s="233">
        <f>IF(AZ460=4,G460,0)</f>
        <v>0</v>
      </c>
      <c r="BE460" s="233">
        <f>IF(AZ460=5,G460,0)</f>
        <v>0</v>
      </c>
      <c r="CA460" s="260">
        <v>1</v>
      </c>
      <c r="CB460" s="260">
        <v>1</v>
      </c>
    </row>
    <row r="461" spans="1:80" x14ac:dyDescent="0.25">
      <c r="A461" s="269"/>
      <c r="B461" s="272"/>
      <c r="C461" s="338" t="s">
        <v>687</v>
      </c>
      <c r="D461" s="339"/>
      <c r="E461" s="273">
        <v>67.485200000000006</v>
      </c>
      <c r="F461" s="274"/>
      <c r="G461" s="275"/>
      <c r="H461" s="276"/>
      <c r="I461" s="270"/>
      <c r="J461" s="277"/>
      <c r="K461" s="270"/>
      <c r="M461" s="271" t="s">
        <v>687</v>
      </c>
      <c r="O461" s="260"/>
    </row>
    <row r="462" spans="1:80" x14ac:dyDescent="0.25">
      <c r="A462" s="269"/>
      <c r="B462" s="272"/>
      <c r="C462" s="338" t="s">
        <v>688</v>
      </c>
      <c r="D462" s="339"/>
      <c r="E462" s="273">
        <v>7.875</v>
      </c>
      <c r="F462" s="274"/>
      <c r="G462" s="275"/>
      <c r="H462" s="276"/>
      <c r="I462" s="270"/>
      <c r="J462" s="277"/>
      <c r="K462" s="270"/>
      <c r="M462" s="271" t="s">
        <v>688</v>
      </c>
      <c r="O462" s="260"/>
    </row>
    <row r="463" spans="1:80" x14ac:dyDescent="0.25">
      <c r="A463" s="261">
        <v>137</v>
      </c>
      <c r="B463" s="262" t="s">
        <v>689</v>
      </c>
      <c r="C463" s="263" t="s">
        <v>690</v>
      </c>
      <c r="D463" s="264" t="s">
        <v>111</v>
      </c>
      <c r="E463" s="265">
        <v>13.895</v>
      </c>
      <c r="F463" s="265">
        <v>0</v>
      </c>
      <c r="G463" s="266">
        <f>E463*F463</f>
        <v>0</v>
      </c>
      <c r="H463" s="267">
        <v>0</v>
      </c>
      <c r="I463" s="268">
        <f>E463*H463</f>
        <v>0</v>
      </c>
      <c r="J463" s="267">
        <v>-2</v>
      </c>
      <c r="K463" s="268">
        <f>E463*J463</f>
        <v>-27.79</v>
      </c>
      <c r="O463" s="260">
        <v>2</v>
      </c>
      <c r="AA463" s="233">
        <v>1</v>
      </c>
      <c r="AB463" s="233">
        <v>1</v>
      </c>
      <c r="AC463" s="233">
        <v>1</v>
      </c>
      <c r="AZ463" s="233">
        <v>1</v>
      </c>
      <c r="BA463" s="233">
        <f>IF(AZ463=1,G463,0)</f>
        <v>0</v>
      </c>
      <c r="BB463" s="233">
        <f>IF(AZ463=2,G463,0)</f>
        <v>0</v>
      </c>
      <c r="BC463" s="233">
        <f>IF(AZ463=3,G463,0)</f>
        <v>0</v>
      </c>
      <c r="BD463" s="233">
        <f>IF(AZ463=4,G463,0)</f>
        <v>0</v>
      </c>
      <c r="BE463" s="233">
        <f>IF(AZ463=5,G463,0)</f>
        <v>0</v>
      </c>
      <c r="CA463" s="260">
        <v>1</v>
      </c>
      <c r="CB463" s="260">
        <v>1</v>
      </c>
    </row>
    <row r="464" spans="1:80" x14ac:dyDescent="0.25">
      <c r="A464" s="269"/>
      <c r="B464" s="272"/>
      <c r="C464" s="338" t="s">
        <v>691</v>
      </c>
      <c r="D464" s="339"/>
      <c r="E464" s="273">
        <v>13.895</v>
      </c>
      <c r="F464" s="274"/>
      <c r="G464" s="275"/>
      <c r="H464" s="276"/>
      <c r="I464" s="270"/>
      <c r="J464" s="277"/>
      <c r="K464" s="270"/>
      <c r="M464" s="271" t="s">
        <v>691</v>
      </c>
      <c r="O464" s="260"/>
    </row>
    <row r="465" spans="1:80" x14ac:dyDescent="0.25">
      <c r="A465" s="261">
        <v>138</v>
      </c>
      <c r="B465" s="262" t="s">
        <v>692</v>
      </c>
      <c r="C465" s="263" t="s">
        <v>693</v>
      </c>
      <c r="D465" s="264" t="s">
        <v>111</v>
      </c>
      <c r="E465" s="265">
        <v>0.90300000000000002</v>
      </c>
      <c r="F465" s="265">
        <v>0</v>
      </c>
      <c r="G465" s="266">
        <f>E465*F465</f>
        <v>0</v>
      </c>
      <c r="H465" s="267">
        <v>1.2800000000000001E-3</v>
      </c>
      <c r="I465" s="268">
        <f>E465*H465</f>
        <v>1.1558400000000002E-3</v>
      </c>
      <c r="J465" s="267">
        <v>-1.8</v>
      </c>
      <c r="K465" s="268">
        <f>E465*J465</f>
        <v>-1.6254000000000002</v>
      </c>
      <c r="O465" s="260">
        <v>2</v>
      </c>
      <c r="AA465" s="233">
        <v>1</v>
      </c>
      <c r="AB465" s="233">
        <v>1</v>
      </c>
      <c r="AC465" s="233">
        <v>1</v>
      </c>
      <c r="AZ465" s="233">
        <v>1</v>
      </c>
      <c r="BA465" s="233">
        <f>IF(AZ465=1,G465,0)</f>
        <v>0</v>
      </c>
      <c r="BB465" s="233">
        <f>IF(AZ465=2,G465,0)</f>
        <v>0</v>
      </c>
      <c r="BC465" s="233">
        <f>IF(AZ465=3,G465,0)</f>
        <v>0</v>
      </c>
      <c r="BD465" s="233">
        <f>IF(AZ465=4,G465,0)</f>
        <v>0</v>
      </c>
      <c r="BE465" s="233">
        <f>IF(AZ465=5,G465,0)</f>
        <v>0</v>
      </c>
      <c r="CA465" s="260">
        <v>1</v>
      </c>
      <c r="CB465" s="260">
        <v>1</v>
      </c>
    </row>
    <row r="466" spans="1:80" x14ac:dyDescent="0.25">
      <c r="A466" s="269"/>
      <c r="B466" s="272"/>
      <c r="C466" s="338" t="s">
        <v>694</v>
      </c>
      <c r="D466" s="339"/>
      <c r="E466" s="273">
        <v>0.90300000000000002</v>
      </c>
      <c r="F466" s="274"/>
      <c r="G466" s="275"/>
      <c r="H466" s="276"/>
      <c r="I466" s="270"/>
      <c r="J466" s="277"/>
      <c r="K466" s="270"/>
      <c r="M466" s="271" t="s">
        <v>694</v>
      </c>
      <c r="O466" s="260"/>
    </row>
    <row r="467" spans="1:80" x14ac:dyDescent="0.25">
      <c r="A467" s="261">
        <v>139</v>
      </c>
      <c r="B467" s="262" t="s">
        <v>695</v>
      </c>
      <c r="C467" s="263" t="s">
        <v>696</v>
      </c>
      <c r="D467" s="264" t="s">
        <v>115</v>
      </c>
      <c r="E467" s="265">
        <v>2.875</v>
      </c>
      <c r="F467" s="265">
        <v>0</v>
      </c>
      <c r="G467" s="266">
        <f>E467*F467</f>
        <v>0</v>
      </c>
      <c r="H467" s="267">
        <v>6.7000000000000002E-4</v>
      </c>
      <c r="I467" s="268">
        <f>E467*H467</f>
        <v>1.92625E-3</v>
      </c>
      <c r="J467" s="267">
        <v>-5.5E-2</v>
      </c>
      <c r="K467" s="268">
        <f>E467*J467</f>
        <v>-0.15812499999999999</v>
      </c>
      <c r="O467" s="260">
        <v>2</v>
      </c>
      <c r="AA467" s="233">
        <v>1</v>
      </c>
      <c r="AB467" s="233">
        <v>1</v>
      </c>
      <c r="AC467" s="233">
        <v>1</v>
      </c>
      <c r="AZ467" s="233">
        <v>1</v>
      </c>
      <c r="BA467" s="233">
        <f>IF(AZ467=1,G467,0)</f>
        <v>0</v>
      </c>
      <c r="BB467" s="233">
        <f>IF(AZ467=2,G467,0)</f>
        <v>0</v>
      </c>
      <c r="BC467" s="233">
        <f>IF(AZ467=3,G467,0)</f>
        <v>0</v>
      </c>
      <c r="BD467" s="233">
        <f>IF(AZ467=4,G467,0)</f>
        <v>0</v>
      </c>
      <c r="BE467" s="233">
        <f>IF(AZ467=5,G467,0)</f>
        <v>0</v>
      </c>
      <c r="CA467" s="260">
        <v>1</v>
      </c>
      <c r="CB467" s="260">
        <v>1</v>
      </c>
    </row>
    <row r="468" spans="1:80" x14ac:dyDescent="0.25">
      <c r="A468" s="269"/>
      <c r="B468" s="272"/>
      <c r="C468" s="338" t="s">
        <v>697</v>
      </c>
      <c r="D468" s="339"/>
      <c r="E468" s="273">
        <v>2.875</v>
      </c>
      <c r="F468" s="274"/>
      <c r="G468" s="275"/>
      <c r="H468" s="276"/>
      <c r="I468" s="270"/>
      <c r="J468" s="277"/>
      <c r="K468" s="270"/>
      <c r="M468" s="271" t="s">
        <v>697</v>
      </c>
      <c r="O468" s="260"/>
    </row>
    <row r="469" spans="1:80" x14ac:dyDescent="0.25">
      <c r="A469" s="261">
        <v>140</v>
      </c>
      <c r="B469" s="262" t="s">
        <v>698</v>
      </c>
      <c r="C469" s="263" t="s">
        <v>699</v>
      </c>
      <c r="D469" s="264" t="s">
        <v>115</v>
      </c>
      <c r="E469" s="265">
        <v>530.12</v>
      </c>
      <c r="F469" s="265">
        <v>0</v>
      </c>
      <c r="G469" s="266">
        <f>E469*F469</f>
        <v>0</v>
      </c>
      <c r="H469" s="267">
        <v>3.3E-4</v>
      </c>
      <c r="I469" s="268">
        <f>E469*H469</f>
        <v>0.1749396</v>
      </c>
      <c r="J469" s="267">
        <v>-1.183E-2</v>
      </c>
      <c r="K469" s="268">
        <f>E469*J469</f>
        <v>-6.2713196</v>
      </c>
      <c r="O469" s="260">
        <v>2</v>
      </c>
      <c r="AA469" s="233">
        <v>1</v>
      </c>
      <c r="AB469" s="233">
        <v>1</v>
      </c>
      <c r="AC469" s="233">
        <v>1</v>
      </c>
      <c r="AZ469" s="233">
        <v>1</v>
      </c>
      <c r="BA469" s="233">
        <f>IF(AZ469=1,G469,0)</f>
        <v>0</v>
      </c>
      <c r="BB469" s="233">
        <f>IF(AZ469=2,G469,0)</f>
        <v>0</v>
      </c>
      <c r="BC469" s="233">
        <f>IF(AZ469=3,G469,0)</f>
        <v>0</v>
      </c>
      <c r="BD469" s="233">
        <f>IF(AZ469=4,G469,0)</f>
        <v>0</v>
      </c>
      <c r="BE469" s="233">
        <f>IF(AZ469=5,G469,0)</f>
        <v>0</v>
      </c>
      <c r="CA469" s="260">
        <v>1</v>
      </c>
      <c r="CB469" s="260">
        <v>1</v>
      </c>
    </row>
    <row r="470" spans="1:80" x14ac:dyDescent="0.25">
      <c r="A470" s="269"/>
      <c r="B470" s="272"/>
      <c r="C470" s="338" t="s">
        <v>367</v>
      </c>
      <c r="D470" s="339"/>
      <c r="E470" s="273">
        <v>12.96</v>
      </c>
      <c r="F470" s="274"/>
      <c r="G470" s="275"/>
      <c r="H470" s="276"/>
      <c r="I470" s="270"/>
      <c r="J470" s="277"/>
      <c r="K470" s="270"/>
      <c r="M470" s="271" t="s">
        <v>367</v>
      </c>
      <c r="O470" s="260"/>
    </row>
    <row r="471" spans="1:80" x14ac:dyDescent="0.25">
      <c r="A471" s="269"/>
      <c r="B471" s="272"/>
      <c r="C471" s="338" t="s">
        <v>700</v>
      </c>
      <c r="D471" s="339"/>
      <c r="E471" s="273">
        <v>517.16</v>
      </c>
      <c r="F471" s="274"/>
      <c r="G471" s="275"/>
      <c r="H471" s="276"/>
      <c r="I471" s="270"/>
      <c r="J471" s="277"/>
      <c r="K471" s="270"/>
      <c r="M471" s="271" t="s">
        <v>700</v>
      </c>
      <c r="O471" s="260"/>
    </row>
    <row r="472" spans="1:80" x14ac:dyDescent="0.25">
      <c r="A472" s="261">
        <v>141</v>
      </c>
      <c r="B472" s="262" t="s">
        <v>701</v>
      </c>
      <c r="C472" s="263" t="s">
        <v>702</v>
      </c>
      <c r="D472" s="264" t="s">
        <v>423</v>
      </c>
      <c r="E472" s="265">
        <v>21.9</v>
      </c>
      <c r="F472" s="265">
        <v>0</v>
      </c>
      <c r="G472" s="266">
        <f>E472*F472</f>
        <v>0</v>
      </c>
      <c r="H472" s="267">
        <v>0</v>
      </c>
      <c r="I472" s="268">
        <f>E472*H472</f>
        <v>0</v>
      </c>
      <c r="J472" s="267">
        <v>-7.0000000000000007E-2</v>
      </c>
      <c r="K472" s="268">
        <f>E472*J472</f>
        <v>-1.5330000000000001</v>
      </c>
      <c r="O472" s="260">
        <v>2</v>
      </c>
      <c r="AA472" s="233">
        <v>1</v>
      </c>
      <c r="AB472" s="233">
        <v>1</v>
      </c>
      <c r="AC472" s="233">
        <v>1</v>
      </c>
      <c r="AZ472" s="233">
        <v>1</v>
      </c>
      <c r="BA472" s="233">
        <f>IF(AZ472=1,G472,0)</f>
        <v>0</v>
      </c>
      <c r="BB472" s="233">
        <f>IF(AZ472=2,G472,0)</f>
        <v>0</v>
      </c>
      <c r="BC472" s="233">
        <f>IF(AZ472=3,G472,0)</f>
        <v>0</v>
      </c>
      <c r="BD472" s="233">
        <f>IF(AZ472=4,G472,0)</f>
        <v>0</v>
      </c>
      <c r="BE472" s="233">
        <f>IF(AZ472=5,G472,0)</f>
        <v>0</v>
      </c>
      <c r="CA472" s="260">
        <v>1</v>
      </c>
      <c r="CB472" s="260">
        <v>1</v>
      </c>
    </row>
    <row r="473" spans="1:80" x14ac:dyDescent="0.25">
      <c r="A473" s="269"/>
      <c r="B473" s="272"/>
      <c r="C473" s="338" t="s">
        <v>703</v>
      </c>
      <c r="D473" s="339"/>
      <c r="E473" s="273">
        <v>21.9</v>
      </c>
      <c r="F473" s="274"/>
      <c r="G473" s="275"/>
      <c r="H473" s="276"/>
      <c r="I473" s="270"/>
      <c r="J473" s="277"/>
      <c r="K473" s="270"/>
      <c r="M473" s="271" t="s">
        <v>703</v>
      </c>
      <c r="O473" s="260"/>
    </row>
    <row r="474" spans="1:80" x14ac:dyDescent="0.25">
      <c r="A474" s="261">
        <v>142</v>
      </c>
      <c r="B474" s="262" t="s">
        <v>704</v>
      </c>
      <c r="C474" s="263" t="s">
        <v>705</v>
      </c>
      <c r="D474" s="264" t="s">
        <v>111</v>
      </c>
      <c r="E474" s="265">
        <v>1.3687</v>
      </c>
      <c r="F474" s="265">
        <v>0</v>
      </c>
      <c r="G474" s="266">
        <f>E474*F474</f>
        <v>0</v>
      </c>
      <c r="H474" s="267">
        <v>6.6600000000000001E-3</v>
      </c>
      <c r="I474" s="268">
        <f>E474*H474</f>
        <v>9.1155420000000008E-3</v>
      </c>
      <c r="J474" s="267">
        <v>-2.4</v>
      </c>
      <c r="K474" s="268">
        <f>E474*J474</f>
        <v>-3.2848799999999998</v>
      </c>
      <c r="O474" s="260">
        <v>2</v>
      </c>
      <c r="AA474" s="233">
        <v>1</v>
      </c>
      <c r="AB474" s="233">
        <v>1</v>
      </c>
      <c r="AC474" s="233">
        <v>1</v>
      </c>
      <c r="AZ474" s="233">
        <v>1</v>
      </c>
      <c r="BA474" s="233">
        <f>IF(AZ474=1,G474,0)</f>
        <v>0</v>
      </c>
      <c r="BB474" s="233">
        <f>IF(AZ474=2,G474,0)</f>
        <v>0</v>
      </c>
      <c r="BC474" s="233">
        <f>IF(AZ474=3,G474,0)</f>
        <v>0</v>
      </c>
      <c r="BD474" s="233">
        <f>IF(AZ474=4,G474,0)</f>
        <v>0</v>
      </c>
      <c r="BE474" s="233">
        <f>IF(AZ474=5,G474,0)</f>
        <v>0</v>
      </c>
      <c r="CA474" s="260">
        <v>1</v>
      </c>
      <c r="CB474" s="260">
        <v>1</v>
      </c>
    </row>
    <row r="475" spans="1:80" x14ac:dyDescent="0.25">
      <c r="A475" s="269"/>
      <c r="B475" s="272"/>
      <c r="C475" s="338" t="s">
        <v>706</v>
      </c>
      <c r="D475" s="339"/>
      <c r="E475" s="273">
        <v>1.3687</v>
      </c>
      <c r="F475" s="274"/>
      <c r="G475" s="275"/>
      <c r="H475" s="276"/>
      <c r="I475" s="270"/>
      <c r="J475" s="277"/>
      <c r="K475" s="270"/>
      <c r="M475" s="271" t="s">
        <v>706</v>
      </c>
      <c r="O475" s="260"/>
    </row>
    <row r="476" spans="1:80" x14ac:dyDescent="0.25">
      <c r="A476" s="261">
        <v>143</v>
      </c>
      <c r="B476" s="262" t="s">
        <v>707</v>
      </c>
      <c r="C476" s="263" t="s">
        <v>708</v>
      </c>
      <c r="D476" s="264" t="s">
        <v>177</v>
      </c>
      <c r="E476" s="265">
        <v>9.06</v>
      </c>
      <c r="F476" s="265">
        <v>0</v>
      </c>
      <c r="G476" s="266">
        <f>E476*F476</f>
        <v>0</v>
      </c>
      <c r="H476" s="267">
        <v>1.8270000000000002E-2</v>
      </c>
      <c r="I476" s="268">
        <f>E476*H476</f>
        <v>0.16552620000000001</v>
      </c>
      <c r="J476" s="267">
        <v>-1.2609999999999999</v>
      </c>
      <c r="K476" s="268">
        <f>E476*J476</f>
        <v>-11.424659999999999</v>
      </c>
      <c r="O476" s="260">
        <v>2</v>
      </c>
      <c r="AA476" s="233">
        <v>1</v>
      </c>
      <c r="AB476" s="233">
        <v>1</v>
      </c>
      <c r="AC476" s="233">
        <v>1</v>
      </c>
      <c r="AZ476" s="233">
        <v>1</v>
      </c>
      <c r="BA476" s="233">
        <f>IF(AZ476=1,G476,0)</f>
        <v>0</v>
      </c>
      <c r="BB476" s="233">
        <f>IF(AZ476=2,G476,0)</f>
        <v>0</v>
      </c>
      <c r="BC476" s="233">
        <f>IF(AZ476=3,G476,0)</f>
        <v>0</v>
      </c>
      <c r="BD476" s="233">
        <f>IF(AZ476=4,G476,0)</f>
        <v>0</v>
      </c>
      <c r="BE476" s="233">
        <f>IF(AZ476=5,G476,0)</f>
        <v>0</v>
      </c>
      <c r="CA476" s="260">
        <v>1</v>
      </c>
      <c r="CB476" s="260">
        <v>1</v>
      </c>
    </row>
    <row r="477" spans="1:80" x14ac:dyDescent="0.25">
      <c r="A477" s="269"/>
      <c r="B477" s="272"/>
      <c r="C477" s="338" t="s">
        <v>709</v>
      </c>
      <c r="D477" s="339"/>
      <c r="E477" s="273">
        <v>9.06</v>
      </c>
      <c r="F477" s="274"/>
      <c r="G477" s="275"/>
      <c r="H477" s="276"/>
      <c r="I477" s="270"/>
      <c r="J477" s="277"/>
      <c r="K477" s="270"/>
      <c r="M477" s="271" t="s">
        <v>709</v>
      </c>
      <c r="O477" s="260"/>
    </row>
    <row r="478" spans="1:80" x14ac:dyDescent="0.25">
      <c r="A478" s="261">
        <v>144</v>
      </c>
      <c r="B478" s="262" t="s">
        <v>710</v>
      </c>
      <c r="C478" s="263" t="s">
        <v>711</v>
      </c>
      <c r="D478" s="264" t="s">
        <v>111</v>
      </c>
      <c r="E478" s="265">
        <v>1.944</v>
      </c>
      <c r="F478" s="265">
        <v>0</v>
      </c>
      <c r="G478" s="266">
        <f>E478*F478</f>
        <v>0</v>
      </c>
      <c r="H478" s="267">
        <v>0</v>
      </c>
      <c r="I478" s="268">
        <f>E478*H478</f>
        <v>0</v>
      </c>
      <c r="J478" s="267">
        <v>-2.2000000000000002</v>
      </c>
      <c r="K478" s="268">
        <f>E478*J478</f>
        <v>-4.2768000000000006</v>
      </c>
      <c r="O478" s="260">
        <v>2</v>
      </c>
      <c r="AA478" s="233">
        <v>1</v>
      </c>
      <c r="AB478" s="233">
        <v>1</v>
      </c>
      <c r="AC478" s="233">
        <v>1</v>
      </c>
      <c r="AZ478" s="233">
        <v>1</v>
      </c>
      <c r="BA478" s="233">
        <f>IF(AZ478=1,G478,0)</f>
        <v>0</v>
      </c>
      <c r="BB478" s="233">
        <f>IF(AZ478=2,G478,0)</f>
        <v>0</v>
      </c>
      <c r="BC478" s="233">
        <f>IF(AZ478=3,G478,0)</f>
        <v>0</v>
      </c>
      <c r="BD478" s="233">
        <f>IF(AZ478=4,G478,0)</f>
        <v>0</v>
      </c>
      <c r="BE478" s="233">
        <f>IF(AZ478=5,G478,0)</f>
        <v>0</v>
      </c>
      <c r="CA478" s="260">
        <v>1</v>
      </c>
      <c r="CB478" s="260">
        <v>1</v>
      </c>
    </row>
    <row r="479" spans="1:80" x14ac:dyDescent="0.25">
      <c r="A479" s="269"/>
      <c r="B479" s="272"/>
      <c r="C479" s="338" t="s">
        <v>712</v>
      </c>
      <c r="D479" s="339"/>
      <c r="E479" s="273">
        <v>1.944</v>
      </c>
      <c r="F479" s="274"/>
      <c r="G479" s="275"/>
      <c r="H479" s="276"/>
      <c r="I479" s="270"/>
      <c r="J479" s="277"/>
      <c r="K479" s="270"/>
      <c r="M479" s="271" t="s">
        <v>712</v>
      </c>
      <c r="O479" s="260"/>
    </row>
    <row r="480" spans="1:80" x14ac:dyDescent="0.25">
      <c r="A480" s="261">
        <v>145</v>
      </c>
      <c r="B480" s="262" t="s">
        <v>713</v>
      </c>
      <c r="C480" s="263" t="s">
        <v>714</v>
      </c>
      <c r="D480" s="264" t="s">
        <v>115</v>
      </c>
      <c r="E480" s="265">
        <v>12.96</v>
      </c>
      <c r="F480" s="265">
        <v>0</v>
      </c>
      <c r="G480" s="266">
        <f>E480*F480</f>
        <v>0</v>
      </c>
      <c r="H480" s="267">
        <v>0</v>
      </c>
      <c r="I480" s="268">
        <f>E480*H480</f>
        <v>0</v>
      </c>
      <c r="J480" s="267">
        <v>-0.02</v>
      </c>
      <c r="K480" s="268">
        <f>E480*J480</f>
        <v>-0.25920000000000004</v>
      </c>
      <c r="O480" s="260">
        <v>2</v>
      </c>
      <c r="AA480" s="233">
        <v>1</v>
      </c>
      <c r="AB480" s="233">
        <v>1</v>
      </c>
      <c r="AC480" s="233">
        <v>1</v>
      </c>
      <c r="AZ480" s="233">
        <v>1</v>
      </c>
      <c r="BA480" s="233">
        <f>IF(AZ480=1,G480,0)</f>
        <v>0</v>
      </c>
      <c r="BB480" s="233">
        <f>IF(AZ480=2,G480,0)</f>
        <v>0</v>
      </c>
      <c r="BC480" s="233">
        <f>IF(AZ480=3,G480,0)</f>
        <v>0</v>
      </c>
      <c r="BD480" s="233">
        <f>IF(AZ480=4,G480,0)</f>
        <v>0</v>
      </c>
      <c r="BE480" s="233">
        <f>IF(AZ480=5,G480,0)</f>
        <v>0</v>
      </c>
      <c r="CA480" s="260">
        <v>1</v>
      </c>
      <c r="CB480" s="260">
        <v>1</v>
      </c>
    </row>
    <row r="481" spans="1:80" x14ac:dyDescent="0.25">
      <c r="A481" s="269"/>
      <c r="B481" s="272"/>
      <c r="C481" s="338" t="s">
        <v>367</v>
      </c>
      <c r="D481" s="339"/>
      <c r="E481" s="273">
        <v>12.96</v>
      </c>
      <c r="F481" s="274"/>
      <c r="G481" s="275"/>
      <c r="H481" s="276"/>
      <c r="I481" s="270"/>
      <c r="J481" s="277"/>
      <c r="K481" s="270"/>
      <c r="M481" s="271" t="s">
        <v>367</v>
      </c>
      <c r="O481" s="260"/>
    </row>
    <row r="482" spans="1:80" x14ac:dyDescent="0.25">
      <c r="A482" s="261">
        <v>146</v>
      </c>
      <c r="B482" s="262" t="s">
        <v>715</v>
      </c>
      <c r="C482" s="263" t="s">
        <v>716</v>
      </c>
      <c r="D482" s="264" t="s">
        <v>111</v>
      </c>
      <c r="E482" s="265">
        <v>255.99350000000001</v>
      </c>
      <c r="F482" s="265">
        <v>0</v>
      </c>
      <c r="G482" s="266">
        <f>E482*F482</f>
        <v>0</v>
      </c>
      <c r="H482" s="267">
        <v>0</v>
      </c>
      <c r="I482" s="268">
        <f>E482*H482</f>
        <v>0</v>
      </c>
      <c r="J482" s="267">
        <v>-1.4</v>
      </c>
      <c r="K482" s="268">
        <f>E482*J482</f>
        <v>-358.39089999999999</v>
      </c>
      <c r="O482" s="260">
        <v>2</v>
      </c>
      <c r="AA482" s="233">
        <v>1</v>
      </c>
      <c r="AB482" s="233">
        <v>1</v>
      </c>
      <c r="AC482" s="233">
        <v>1</v>
      </c>
      <c r="AZ482" s="233">
        <v>1</v>
      </c>
      <c r="BA482" s="233">
        <f>IF(AZ482=1,G482,0)</f>
        <v>0</v>
      </c>
      <c r="BB482" s="233">
        <f>IF(AZ482=2,G482,0)</f>
        <v>0</v>
      </c>
      <c r="BC482" s="233">
        <f>IF(AZ482=3,G482,0)</f>
        <v>0</v>
      </c>
      <c r="BD482" s="233">
        <f>IF(AZ482=4,G482,0)</f>
        <v>0</v>
      </c>
      <c r="BE482" s="233">
        <f>IF(AZ482=5,G482,0)</f>
        <v>0</v>
      </c>
      <c r="CA482" s="260">
        <v>1</v>
      </c>
      <c r="CB482" s="260">
        <v>1</v>
      </c>
    </row>
    <row r="483" spans="1:80" x14ac:dyDescent="0.25">
      <c r="A483" s="269"/>
      <c r="B483" s="272"/>
      <c r="C483" s="338" t="s">
        <v>717</v>
      </c>
      <c r="D483" s="339"/>
      <c r="E483" s="273">
        <v>259.51249999999999</v>
      </c>
      <c r="F483" s="274"/>
      <c r="G483" s="275"/>
      <c r="H483" s="276"/>
      <c r="I483" s="270"/>
      <c r="J483" s="277"/>
      <c r="K483" s="270"/>
      <c r="M483" s="271" t="s">
        <v>717</v>
      </c>
      <c r="O483" s="260"/>
    </row>
    <row r="484" spans="1:80" x14ac:dyDescent="0.25">
      <c r="A484" s="269"/>
      <c r="B484" s="272"/>
      <c r="C484" s="338" t="s">
        <v>718</v>
      </c>
      <c r="D484" s="339"/>
      <c r="E484" s="273">
        <v>-3.5190000000000001</v>
      </c>
      <c r="F484" s="274"/>
      <c r="G484" s="275"/>
      <c r="H484" s="276"/>
      <c r="I484" s="270"/>
      <c r="J484" s="277"/>
      <c r="K484" s="270"/>
      <c r="M484" s="271" t="s">
        <v>718</v>
      </c>
      <c r="O484" s="260"/>
    </row>
    <row r="485" spans="1:80" x14ac:dyDescent="0.25">
      <c r="A485" s="261">
        <v>147</v>
      </c>
      <c r="B485" s="262" t="s">
        <v>719</v>
      </c>
      <c r="C485" s="263" t="s">
        <v>720</v>
      </c>
      <c r="D485" s="264" t="s">
        <v>223</v>
      </c>
      <c r="E485" s="265">
        <v>3</v>
      </c>
      <c r="F485" s="265">
        <v>0</v>
      </c>
      <c r="G485" s="266">
        <f>E485*F485</f>
        <v>0</v>
      </c>
      <c r="H485" s="267">
        <v>0</v>
      </c>
      <c r="I485" s="268">
        <f>E485*H485</f>
        <v>0</v>
      </c>
      <c r="J485" s="267">
        <v>0</v>
      </c>
      <c r="K485" s="268">
        <f>E485*J485</f>
        <v>0</v>
      </c>
      <c r="O485" s="260">
        <v>2</v>
      </c>
      <c r="AA485" s="233">
        <v>1</v>
      </c>
      <c r="AB485" s="233">
        <v>1</v>
      </c>
      <c r="AC485" s="233">
        <v>1</v>
      </c>
      <c r="AZ485" s="233">
        <v>1</v>
      </c>
      <c r="BA485" s="233">
        <f>IF(AZ485=1,G485,0)</f>
        <v>0</v>
      </c>
      <c r="BB485" s="233">
        <f>IF(AZ485=2,G485,0)</f>
        <v>0</v>
      </c>
      <c r="BC485" s="233">
        <f>IF(AZ485=3,G485,0)</f>
        <v>0</v>
      </c>
      <c r="BD485" s="233">
        <f>IF(AZ485=4,G485,0)</f>
        <v>0</v>
      </c>
      <c r="BE485" s="233">
        <f>IF(AZ485=5,G485,0)</f>
        <v>0</v>
      </c>
      <c r="CA485" s="260">
        <v>1</v>
      </c>
      <c r="CB485" s="260">
        <v>1</v>
      </c>
    </row>
    <row r="486" spans="1:80" x14ac:dyDescent="0.25">
      <c r="A486" s="269"/>
      <c r="B486" s="272"/>
      <c r="C486" s="338" t="s">
        <v>202</v>
      </c>
      <c r="D486" s="339"/>
      <c r="E486" s="273">
        <v>3</v>
      </c>
      <c r="F486" s="274"/>
      <c r="G486" s="275"/>
      <c r="H486" s="276"/>
      <c r="I486" s="270"/>
      <c r="J486" s="277"/>
      <c r="K486" s="270"/>
      <c r="M486" s="271">
        <v>3</v>
      </c>
      <c r="O486" s="260"/>
    </row>
    <row r="487" spans="1:80" x14ac:dyDescent="0.25">
      <c r="A487" s="261">
        <v>148</v>
      </c>
      <c r="B487" s="262" t="s">
        <v>721</v>
      </c>
      <c r="C487" s="263" t="s">
        <v>722</v>
      </c>
      <c r="D487" s="264" t="s">
        <v>223</v>
      </c>
      <c r="E487" s="265">
        <v>89</v>
      </c>
      <c r="F487" s="265">
        <v>0</v>
      </c>
      <c r="G487" s="266">
        <f>E487*F487</f>
        <v>0</v>
      </c>
      <c r="H487" s="267">
        <v>0</v>
      </c>
      <c r="I487" s="268">
        <f>E487*H487</f>
        <v>0</v>
      </c>
      <c r="J487" s="267">
        <v>0</v>
      </c>
      <c r="K487" s="268">
        <f>E487*J487</f>
        <v>0</v>
      </c>
      <c r="O487" s="260">
        <v>2</v>
      </c>
      <c r="AA487" s="233">
        <v>1</v>
      </c>
      <c r="AB487" s="233">
        <v>1</v>
      </c>
      <c r="AC487" s="233">
        <v>1</v>
      </c>
      <c r="AZ487" s="233">
        <v>1</v>
      </c>
      <c r="BA487" s="233">
        <f>IF(AZ487=1,G487,0)</f>
        <v>0</v>
      </c>
      <c r="BB487" s="233">
        <f>IF(AZ487=2,G487,0)</f>
        <v>0</v>
      </c>
      <c r="BC487" s="233">
        <f>IF(AZ487=3,G487,0)</f>
        <v>0</v>
      </c>
      <c r="BD487" s="233">
        <f>IF(AZ487=4,G487,0)</f>
        <v>0</v>
      </c>
      <c r="BE487" s="233">
        <f>IF(AZ487=5,G487,0)</f>
        <v>0</v>
      </c>
      <c r="CA487" s="260">
        <v>1</v>
      </c>
      <c r="CB487" s="260">
        <v>1</v>
      </c>
    </row>
    <row r="488" spans="1:80" x14ac:dyDescent="0.25">
      <c r="A488" s="269"/>
      <c r="B488" s="272"/>
      <c r="C488" s="338" t="s">
        <v>723</v>
      </c>
      <c r="D488" s="339"/>
      <c r="E488" s="273">
        <v>78</v>
      </c>
      <c r="F488" s="274"/>
      <c r="G488" s="275"/>
      <c r="H488" s="276"/>
      <c r="I488" s="270"/>
      <c r="J488" s="277"/>
      <c r="K488" s="270"/>
      <c r="M488" s="271" t="s">
        <v>723</v>
      </c>
      <c r="O488" s="260"/>
    </row>
    <row r="489" spans="1:80" x14ac:dyDescent="0.25">
      <c r="A489" s="269"/>
      <c r="B489" s="272"/>
      <c r="C489" s="338" t="s">
        <v>724</v>
      </c>
      <c r="D489" s="339"/>
      <c r="E489" s="273">
        <v>11</v>
      </c>
      <c r="F489" s="274"/>
      <c r="G489" s="275"/>
      <c r="H489" s="276"/>
      <c r="I489" s="270"/>
      <c r="J489" s="277"/>
      <c r="K489" s="270"/>
      <c r="M489" s="271" t="s">
        <v>724</v>
      </c>
      <c r="O489" s="260"/>
    </row>
    <row r="490" spans="1:80" x14ac:dyDescent="0.25">
      <c r="A490" s="261">
        <v>149</v>
      </c>
      <c r="B490" s="262" t="s">
        <v>725</v>
      </c>
      <c r="C490" s="263" t="s">
        <v>726</v>
      </c>
      <c r="D490" s="264" t="s">
        <v>223</v>
      </c>
      <c r="E490" s="265">
        <v>21</v>
      </c>
      <c r="F490" s="265">
        <v>0</v>
      </c>
      <c r="G490" s="266">
        <f>E490*F490</f>
        <v>0</v>
      </c>
      <c r="H490" s="267">
        <v>0</v>
      </c>
      <c r="I490" s="268">
        <f>E490*H490</f>
        <v>0</v>
      </c>
      <c r="J490" s="267">
        <v>0</v>
      </c>
      <c r="K490" s="268">
        <f>E490*J490</f>
        <v>0</v>
      </c>
      <c r="O490" s="260">
        <v>2</v>
      </c>
      <c r="AA490" s="233">
        <v>1</v>
      </c>
      <c r="AB490" s="233">
        <v>1</v>
      </c>
      <c r="AC490" s="233">
        <v>1</v>
      </c>
      <c r="AZ490" s="233">
        <v>1</v>
      </c>
      <c r="BA490" s="233">
        <f>IF(AZ490=1,G490,0)</f>
        <v>0</v>
      </c>
      <c r="BB490" s="233">
        <f>IF(AZ490=2,G490,0)</f>
        <v>0</v>
      </c>
      <c r="BC490" s="233">
        <f>IF(AZ490=3,G490,0)</f>
        <v>0</v>
      </c>
      <c r="BD490" s="233">
        <f>IF(AZ490=4,G490,0)</f>
        <v>0</v>
      </c>
      <c r="BE490" s="233">
        <f>IF(AZ490=5,G490,0)</f>
        <v>0</v>
      </c>
      <c r="CA490" s="260">
        <v>1</v>
      </c>
      <c r="CB490" s="260">
        <v>1</v>
      </c>
    </row>
    <row r="491" spans="1:80" x14ac:dyDescent="0.25">
      <c r="A491" s="269"/>
      <c r="B491" s="272"/>
      <c r="C491" s="338" t="s">
        <v>727</v>
      </c>
      <c r="D491" s="339"/>
      <c r="E491" s="273">
        <v>21</v>
      </c>
      <c r="F491" s="274"/>
      <c r="G491" s="275"/>
      <c r="H491" s="276"/>
      <c r="I491" s="270"/>
      <c r="J491" s="277"/>
      <c r="K491" s="270"/>
      <c r="M491" s="271" t="s">
        <v>727</v>
      </c>
      <c r="O491" s="260"/>
    </row>
    <row r="492" spans="1:80" x14ac:dyDescent="0.25">
      <c r="A492" s="261">
        <v>150</v>
      </c>
      <c r="B492" s="262" t="s">
        <v>728</v>
      </c>
      <c r="C492" s="263" t="s">
        <v>729</v>
      </c>
      <c r="D492" s="264" t="s">
        <v>223</v>
      </c>
      <c r="E492" s="265">
        <v>6</v>
      </c>
      <c r="F492" s="265">
        <v>0</v>
      </c>
      <c r="G492" s="266">
        <f>E492*F492</f>
        <v>0</v>
      </c>
      <c r="H492" s="267">
        <v>0</v>
      </c>
      <c r="I492" s="268">
        <f>E492*H492</f>
        <v>0</v>
      </c>
      <c r="J492" s="267">
        <v>0</v>
      </c>
      <c r="K492" s="268">
        <f>E492*J492</f>
        <v>0</v>
      </c>
      <c r="O492" s="260">
        <v>2</v>
      </c>
      <c r="AA492" s="233">
        <v>1</v>
      </c>
      <c r="AB492" s="233">
        <v>1</v>
      </c>
      <c r="AC492" s="233">
        <v>1</v>
      </c>
      <c r="AZ492" s="233">
        <v>1</v>
      </c>
      <c r="BA492" s="233">
        <f>IF(AZ492=1,G492,0)</f>
        <v>0</v>
      </c>
      <c r="BB492" s="233">
        <f>IF(AZ492=2,G492,0)</f>
        <v>0</v>
      </c>
      <c r="BC492" s="233">
        <f>IF(AZ492=3,G492,0)</f>
        <v>0</v>
      </c>
      <c r="BD492" s="233">
        <f>IF(AZ492=4,G492,0)</f>
        <v>0</v>
      </c>
      <c r="BE492" s="233">
        <f>IF(AZ492=5,G492,0)</f>
        <v>0</v>
      </c>
      <c r="CA492" s="260">
        <v>1</v>
      </c>
      <c r="CB492" s="260">
        <v>1</v>
      </c>
    </row>
    <row r="493" spans="1:80" x14ac:dyDescent="0.25">
      <c r="A493" s="269"/>
      <c r="B493" s="272"/>
      <c r="C493" s="338" t="s">
        <v>730</v>
      </c>
      <c r="D493" s="339"/>
      <c r="E493" s="273">
        <v>6</v>
      </c>
      <c r="F493" s="274"/>
      <c r="G493" s="275"/>
      <c r="H493" s="276"/>
      <c r="I493" s="270"/>
      <c r="J493" s="277"/>
      <c r="K493" s="270"/>
      <c r="M493" s="271" t="s">
        <v>730</v>
      </c>
      <c r="O493" s="260"/>
    </row>
    <row r="494" spans="1:80" x14ac:dyDescent="0.25">
      <c r="A494" s="261">
        <v>151</v>
      </c>
      <c r="B494" s="262" t="s">
        <v>731</v>
      </c>
      <c r="C494" s="263" t="s">
        <v>732</v>
      </c>
      <c r="D494" s="264" t="s">
        <v>115</v>
      </c>
      <c r="E494" s="265">
        <v>3.37</v>
      </c>
      <c r="F494" s="265">
        <v>0</v>
      </c>
      <c r="G494" s="266">
        <f>E494*F494</f>
        <v>0</v>
      </c>
      <c r="H494" s="267">
        <v>2.1900000000000001E-3</v>
      </c>
      <c r="I494" s="268">
        <f>E494*H494</f>
        <v>7.3803000000000002E-3</v>
      </c>
      <c r="J494" s="267">
        <v>-7.4999999999999997E-2</v>
      </c>
      <c r="K494" s="268">
        <f>E494*J494</f>
        <v>-0.25274999999999997</v>
      </c>
      <c r="O494" s="260">
        <v>2</v>
      </c>
      <c r="AA494" s="233">
        <v>1</v>
      </c>
      <c r="AB494" s="233">
        <v>1</v>
      </c>
      <c r="AC494" s="233">
        <v>1</v>
      </c>
      <c r="AZ494" s="233">
        <v>1</v>
      </c>
      <c r="BA494" s="233">
        <f>IF(AZ494=1,G494,0)</f>
        <v>0</v>
      </c>
      <c r="BB494" s="233">
        <f>IF(AZ494=2,G494,0)</f>
        <v>0</v>
      </c>
      <c r="BC494" s="233">
        <f>IF(AZ494=3,G494,0)</f>
        <v>0</v>
      </c>
      <c r="BD494" s="233">
        <f>IF(AZ494=4,G494,0)</f>
        <v>0</v>
      </c>
      <c r="BE494" s="233">
        <f>IF(AZ494=5,G494,0)</f>
        <v>0</v>
      </c>
      <c r="CA494" s="260">
        <v>1</v>
      </c>
      <c r="CB494" s="260">
        <v>1</v>
      </c>
    </row>
    <row r="495" spans="1:80" x14ac:dyDescent="0.25">
      <c r="A495" s="269"/>
      <c r="B495" s="272"/>
      <c r="C495" s="338" t="s">
        <v>733</v>
      </c>
      <c r="D495" s="339"/>
      <c r="E495" s="273">
        <v>3.37</v>
      </c>
      <c r="F495" s="274"/>
      <c r="G495" s="275"/>
      <c r="H495" s="276"/>
      <c r="I495" s="270"/>
      <c r="J495" s="277"/>
      <c r="K495" s="270"/>
      <c r="M495" s="271" t="s">
        <v>733</v>
      </c>
      <c r="O495" s="260"/>
    </row>
    <row r="496" spans="1:80" x14ac:dyDescent="0.25">
      <c r="A496" s="261">
        <v>152</v>
      </c>
      <c r="B496" s="262" t="s">
        <v>734</v>
      </c>
      <c r="C496" s="263" t="s">
        <v>735</v>
      </c>
      <c r="D496" s="264" t="s">
        <v>115</v>
      </c>
      <c r="E496" s="265">
        <v>66.599999999999994</v>
      </c>
      <c r="F496" s="265">
        <v>0</v>
      </c>
      <c r="G496" s="266">
        <f>E496*F496</f>
        <v>0</v>
      </c>
      <c r="H496" s="267">
        <v>1E-3</v>
      </c>
      <c r="I496" s="268">
        <f>E496*H496</f>
        <v>6.6599999999999993E-2</v>
      </c>
      <c r="J496" s="267">
        <v>-6.2E-2</v>
      </c>
      <c r="K496" s="268">
        <f>E496*J496</f>
        <v>-4.1292</v>
      </c>
      <c r="O496" s="260">
        <v>2</v>
      </c>
      <c r="AA496" s="233">
        <v>1</v>
      </c>
      <c r="AB496" s="233">
        <v>1</v>
      </c>
      <c r="AC496" s="233">
        <v>1</v>
      </c>
      <c r="AZ496" s="233">
        <v>1</v>
      </c>
      <c r="BA496" s="233">
        <f>IF(AZ496=1,G496,0)</f>
        <v>0</v>
      </c>
      <c r="BB496" s="233">
        <f>IF(AZ496=2,G496,0)</f>
        <v>0</v>
      </c>
      <c r="BC496" s="233">
        <f>IF(AZ496=3,G496,0)</f>
        <v>0</v>
      </c>
      <c r="BD496" s="233">
        <f>IF(AZ496=4,G496,0)</f>
        <v>0</v>
      </c>
      <c r="BE496" s="233">
        <f>IF(AZ496=5,G496,0)</f>
        <v>0</v>
      </c>
      <c r="CA496" s="260">
        <v>1</v>
      </c>
      <c r="CB496" s="260">
        <v>1</v>
      </c>
    </row>
    <row r="497" spans="1:80" x14ac:dyDescent="0.25">
      <c r="A497" s="269"/>
      <c r="B497" s="272"/>
      <c r="C497" s="338" t="s">
        <v>736</v>
      </c>
      <c r="D497" s="339"/>
      <c r="E497" s="273">
        <v>60.45</v>
      </c>
      <c r="F497" s="274"/>
      <c r="G497" s="275"/>
      <c r="H497" s="276"/>
      <c r="I497" s="270"/>
      <c r="J497" s="277"/>
      <c r="K497" s="270"/>
      <c r="M497" s="271" t="s">
        <v>736</v>
      </c>
      <c r="O497" s="260"/>
    </row>
    <row r="498" spans="1:80" x14ac:dyDescent="0.25">
      <c r="A498" s="269"/>
      <c r="B498" s="272"/>
      <c r="C498" s="338" t="s">
        <v>737</v>
      </c>
      <c r="D498" s="339"/>
      <c r="E498" s="273">
        <v>6.15</v>
      </c>
      <c r="F498" s="274"/>
      <c r="G498" s="275"/>
      <c r="H498" s="276"/>
      <c r="I498" s="270"/>
      <c r="J498" s="277"/>
      <c r="K498" s="270"/>
      <c r="M498" s="271" t="s">
        <v>737</v>
      </c>
      <c r="O498" s="260"/>
    </row>
    <row r="499" spans="1:80" x14ac:dyDescent="0.25">
      <c r="A499" s="261">
        <v>153</v>
      </c>
      <c r="B499" s="262" t="s">
        <v>738</v>
      </c>
      <c r="C499" s="263" t="s">
        <v>739</v>
      </c>
      <c r="D499" s="264" t="s">
        <v>115</v>
      </c>
      <c r="E499" s="265">
        <v>37.200000000000003</v>
      </c>
      <c r="F499" s="265">
        <v>0</v>
      </c>
      <c r="G499" s="266">
        <f>E499*F499</f>
        <v>0</v>
      </c>
      <c r="H499" s="267">
        <v>1.17E-3</v>
      </c>
      <c r="I499" s="268">
        <f>E499*H499</f>
        <v>4.3524000000000007E-2</v>
      </c>
      <c r="J499" s="267">
        <v>-8.7999999999999995E-2</v>
      </c>
      <c r="K499" s="268">
        <f>E499*J499</f>
        <v>-3.2736000000000001</v>
      </c>
      <c r="O499" s="260">
        <v>2</v>
      </c>
      <c r="AA499" s="233">
        <v>1</v>
      </c>
      <c r="AB499" s="233">
        <v>1</v>
      </c>
      <c r="AC499" s="233">
        <v>1</v>
      </c>
      <c r="AZ499" s="233">
        <v>1</v>
      </c>
      <c r="BA499" s="233">
        <f>IF(AZ499=1,G499,0)</f>
        <v>0</v>
      </c>
      <c r="BB499" s="233">
        <f>IF(AZ499=2,G499,0)</f>
        <v>0</v>
      </c>
      <c r="BC499" s="233">
        <f>IF(AZ499=3,G499,0)</f>
        <v>0</v>
      </c>
      <c r="BD499" s="233">
        <f>IF(AZ499=4,G499,0)</f>
        <v>0</v>
      </c>
      <c r="BE499" s="233">
        <f>IF(AZ499=5,G499,0)</f>
        <v>0</v>
      </c>
      <c r="CA499" s="260">
        <v>1</v>
      </c>
      <c r="CB499" s="260">
        <v>1</v>
      </c>
    </row>
    <row r="500" spans="1:80" x14ac:dyDescent="0.25">
      <c r="A500" s="269"/>
      <c r="B500" s="272"/>
      <c r="C500" s="338" t="s">
        <v>740</v>
      </c>
      <c r="D500" s="339"/>
      <c r="E500" s="273">
        <v>37.200000000000003</v>
      </c>
      <c r="F500" s="274"/>
      <c r="G500" s="275"/>
      <c r="H500" s="276"/>
      <c r="I500" s="270"/>
      <c r="J500" s="277"/>
      <c r="K500" s="270"/>
      <c r="M500" s="271" t="s">
        <v>740</v>
      </c>
      <c r="O500" s="260"/>
    </row>
    <row r="501" spans="1:80" x14ac:dyDescent="0.25">
      <c r="A501" s="261">
        <v>154</v>
      </c>
      <c r="B501" s="262" t="s">
        <v>741</v>
      </c>
      <c r="C501" s="263" t="s">
        <v>742</v>
      </c>
      <c r="D501" s="264" t="s">
        <v>115</v>
      </c>
      <c r="E501" s="265">
        <v>9.61</v>
      </c>
      <c r="F501" s="265">
        <v>0</v>
      </c>
      <c r="G501" s="266">
        <f>E501*F501</f>
        <v>0</v>
      </c>
      <c r="H501" s="267">
        <v>1E-3</v>
      </c>
      <c r="I501" s="268">
        <f>E501*H501</f>
        <v>9.6100000000000005E-3</v>
      </c>
      <c r="J501" s="267">
        <v>-6.7000000000000004E-2</v>
      </c>
      <c r="K501" s="268">
        <f>E501*J501</f>
        <v>-0.64387000000000005</v>
      </c>
      <c r="O501" s="260">
        <v>2</v>
      </c>
      <c r="AA501" s="233">
        <v>1</v>
      </c>
      <c r="AB501" s="233">
        <v>1</v>
      </c>
      <c r="AC501" s="233">
        <v>1</v>
      </c>
      <c r="AZ501" s="233">
        <v>1</v>
      </c>
      <c r="BA501" s="233">
        <f>IF(AZ501=1,G501,0)</f>
        <v>0</v>
      </c>
      <c r="BB501" s="233">
        <f>IF(AZ501=2,G501,0)</f>
        <v>0</v>
      </c>
      <c r="BC501" s="233">
        <f>IF(AZ501=3,G501,0)</f>
        <v>0</v>
      </c>
      <c r="BD501" s="233">
        <f>IF(AZ501=4,G501,0)</f>
        <v>0</v>
      </c>
      <c r="BE501" s="233">
        <f>IF(AZ501=5,G501,0)</f>
        <v>0</v>
      </c>
      <c r="CA501" s="260">
        <v>1</v>
      </c>
      <c r="CB501" s="260">
        <v>1</v>
      </c>
    </row>
    <row r="502" spans="1:80" x14ac:dyDescent="0.25">
      <c r="A502" s="269"/>
      <c r="B502" s="272"/>
      <c r="C502" s="338" t="s">
        <v>743</v>
      </c>
      <c r="D502" s="339"/>
      <c r="E502" s="273">
        <v>9.61</v>
      </c>
      <c r="F502" s="274"/>
      <c r="G502" s="275"/>
      <c r="H502" s="276"/>
      <c r="I502" s="270"/>
      <c r="J502" s="277"/>
      <c r="K502" s="270"/>
      <c r="M502" s="271" t="s">
        <v>743</v>
      </c>
      <c r="O502" s="260"/>
    </row>
    <row r="503" spans="1:80" x14ac:dyDescent="0.25">
      <c r="A503" s="261">
        <v>155</v>
      </c>
      <c r="B503" s="262" t="s">
        <v>744</v>
      </c>
      <c r="C503" s="263" t="s">
        <v>745</v>
      </c>
      <c r="D503" s="264" t="s">
        <v>115</v>
      </c>
      <c r="E503" s="265">
        <v>2.73</v>
      </c>
      <c r="F503" s="265">
        <v>0</v>
      </c>
      <c r="G503" s="266">
        <f>E503*F503</f>
        <v>0</v>
      </c>
      <c r="H503" s="267">
        <v>1E-3</v>
      </c>
      <c r="I503" s="268">
        <f>E503*H503</f>
        <v>2.7300000000000002E-3</v>
      </c>
      <c r="J503" s="267">
        <v>-6.3E-2</v>
      </c>
      <c r="K503" s="268">
        <f>E503*J503</f>
        <v>-0.17199</v>
      </c>
      <c r="O503" s="260">
        <v>2</v>
      </c>
      <c r="AA503" s="233">
        <v>1</v>
      </c>
      <c r="AB503" s="233">
        <v>1</v>
      </c>
      <c r="AC503" s="233">
        <v>1</v>
      </c>
      <c r="AZ503" s="233">
        <v>1</v>
      </c>
      <c r="BA503" s="233">
        <f>IF(AZ503=1,G503,0)</f>
        <v>0</v>
      </c>
      <c r="BB503" s="233">
        <f>IF(AZ503=2,G503,0)</f>
        <v>0</v>
      </c>
      <c r="BC503" s="233">
        <f>IF(AZ503=3,G503,0)</f>
        <v>0</v>
      </c>
      <c r="BD503" s="233">
        <f>IF(AZ503=4,G503,0)</f>
        <v>0</v>
      </c>
      <c r="BE503" s="233">
        <f>IF(AZ503=5,G503,0)</f>
        <v>0</v>
      </c>
      <c r="CA503" s="260">
        <v>1</v>
      </c>
      <c r="CB503" s="260">
        <v>1</v>
      </c>
    </row>
    <row r="504" spans="1:80" x14ac:dyDescent="0.25">
      <c r="A504" s="269"/>
      <c r="B504" s="272"/>
      <c r="C504" s="338" t="s">
        <v>746</v>
      </c>
      <c r="D504" s="339"/>
      <c r="E504" s="273">
        <v>2.73</v>
      </c>
      <c r="F504" s="274"/>
      <c r="G504" s="275"/>
      <c r="H504" s="276"/>
      <c r="I504" s="270"/>
      <c r="J504" s="277"/>
      <c r="K504" s="270"/>
      <c r="M504" s="271" t="s">
        <v>746</v>
      </c>
      <c r="O504" s="260"/>
    </row>
    <row r="505" spans="1:80" x14ac:dyDescent="0.25">
      <c r="A505" s="299">
        <v>156</v>
      </c>
      <c r="B505" s="300" t="s">
        <v>747</v>
      </c>
      <c r="C505" s="301" t="s">
        <v>1676</v>
      </c>
      <c r="D505" s="302" t="s">
        <v>423</v>
      </c>
      <c r="E505" s="303">
        <v>150</v>
      </c>
      <c r="F505" s="303">
        <v>0</v>
      </c>
      <c r="G505" s="304">
        <f>E505*F505</f>
        <v>0</v>
      </c>
      <c r="H505" s="267">
        <v>5.9000000000000003E-4</v>
      </c>
      <c r="I505" s="268">
        <f>E505*H505</f>
        <v>8.8500000000000009E-2</v>
      </c>
      <c r="J505" s="267">
        <v>-3.6999999999999998E-2</v>
      </c>
      <c r="K505" s="268">
        <f>E505*J505</f>
        <v>-5.55</v>
      </c>
      <c r="O505" s="260">
        <v>2</v>
      </c>
      <c r="AA505" s="233">
        <v>1</v>
      </c>
      <c r="AB505" s="233">
        <v>1</v>
      </c>
      <c r="AC505" s="233">
        <v>1</v>
      </c>
      <c r="AZ505" s="233">
        <v>1</v>
      </c>
      <c r="BA505" s="233">
        <f>IF(AZ505=1,G505,0)</f>
        <v>0</v>
      </c>
      <c r="BB505" s="233">
        <f>IF(AZ505=2,G505,0)</f>
        <v>0</v>
      </c>
      <c r="BC505" s="233">
        <f>IF(AZ505=3,G505,0)</f>
        <v>0</v>
      </c>
      <c r="BD505" s="233">
        <f>IF(AZ505=4,G505,0)</f>
        <v>0</v>
      </c>
      <c r="BE505" s="233">
        <f>IF(AZ505=5,G505,0)</f>
        <v>0</v>
      </c>
      <c r="CA505" s="260">
        <v>1</v>
      </c>
      <c r="CB505" s="260">
        <v>1</v>
      </c>
    </row>
    <row r="506" spans="1:80" ht="13" x14ac:dyDescent="0.3">
      <c r="A506" s="278"/>
      <c r="B506" s="279" t="s">
        <v>101</v>
      </c>
      <c r="C506" s="280" t="s">
        <v>684</v>
      </c>
      <c r="D506" s="281"/>
      <c r="E506" s="282"/>
      <c r="F506" s="283"/>
      <c r="G506" s="284">
        <f>SUM(G459:G505)</f>
        <v>0</v>
      </c>
      <c r="H506" s="285"/>
      <c r="I506" s="286">
        <f>SUM(I459:I505)</f>
        <v>0.5710077320000001</v>
      </c>
      <c r="J506" s="285"/>
      <c r="K506" s="286">
        <f>SUM(K459:K505)</f>
        <v>-564.68405459999997</v>
      </c>
      <c r="O506" s="260">
        <v>4</v>
      </c>
      <c r="BA506" s="287">
        <f>SUM(BA459:BA505)</f>
        <v>0</v>
      </c>
      <c r="BB506" s="287">
        <f>SUM(BB459:BB505)</f>
        <v>0</v>
      </c>
      <c r="BC506" s="287">
        <f>SUM(BC459:BC505)</f>
        <v>0</v>
      </c>
      <c r="BD506" s="287">
        <f>SUM(BD459:BD505)</f>
        <v>0</v>
      </c>
      <c r="BE506" s="287">
        <f>SUM(BE459:BE505)</f>
        <v>0</v>
      </c>
    </row>
    <row r="507" spans="1:80" ht="13" x14ac:dyDescent="0.3">
      <c r="A507" s="250" t="s">
        <v>97</v>
      </c>
      <c r="B507" s="251" t="s">
        <v>748</v>
      </c>
      <c r="C507" s="252" t="s">
        <v>749</v>
      </c>
      <c r="D507" s="253"/>
      <c r="E507" s="254"/>
      <c r="F507" s="254"/>
      <c r="G507" s="255"/>
      <c r="H507" s="256"/>
      <c r="I507" s="257"/>
      <c r="J507" s="258"/>
      <c r="K507" s="259"/>
      <c r="O507" s="260">
        <v>1</v>
      </c>
    </row>
    <row r="508" spans="1:80" x14ac:dyDescent="0.25">
      <c r="A508" s="261">
        <v>157</v>
      </c>
      <c r="B508" s="262" t="s">
        <v>751</v>
      </c>
      <c r="C508" s="263" t="s">
        <v>752</v>
      </c>
      <c r="D508" s="264" t="s">
        <v>223</v>
      </c>
      <c r="E508" s="265">
        <v>17</v>
      </c>
      <c r="F508" s="265">
        <v>0</v>
      </c>
      <c r="G508" s="266">
        <f>E508*F508</f>
        <v>0</v>
      </c>
      <c r="H508" s="267">
        <v>0</v>
      </c>
      <c r="I508" s="268">
        <f>E508*H508</f>
        <v>0</v>
      </c>
      <c r="J508" s="267">
        <v>-6.9999999999999999E-4</v>
      </c>
      <c r="K508" s="268">
        <f>E508*J508</f>
        <v>-1.1899999999999999E-2</v>
      </c>
      <c r="O508" s="260">
        <v>2</v>
      </c>
      <c r="AA508" s="233">
        <v>1</v>
      </c>
      <c r="AB508" s="233">
        <v>1</v>
      </c>
      <c r="AC508" s="233">
        <v>1</v>
      </c>
      <c r="AZ508" s="233">
        <v>1</v>
      </c>
      <c r="BA508" s="233">
        <f>IF(AZ508=1,G508,0)</f>
        <v>0</v>
      </c>
      <c r="BB508" s="233">
        <f>IF(AZ508=2,G508,0)</f>
        <v>0</v>
      </c>
      <c r="BC508" s="233">
        <f>IF(AZ508=3,G508,0)</f>
        <v>0</v>
      </c>
      <c r="BD508" s="233">
        <f>IF(AZ508=4,G508,0)</f>
        <v>0</v>
      </c>
      <c r="BE508" s="233">
        <f>IF(AZ508=5,G508,0)</f>
        <v>0</v>
      </c>
      <c r="CA508" s="260">
        <v>1</v>
      </c>
      <c r="CB508" s="260">
        <v>1</v>
      </c>
    </row>
    <row r="509" spans="1:80" x14ac:dyDescent="0.25">
      <c r="A509" s="269"/>
      <c r="B509" s="272"/>
      <c r="C509" s="338" t="s">
        <v>753</v>
      </c>
      <c r="D509" s="339"/>
      <c r="E509" s="273">
        <v>17</v>
      </c>
      <c r="F509" s="274"/>
      <c r="G509" s="275"/>
      <c r="H509" s="276"/>
      <c r="I509" s="270"/>
      <c r="J509" s="277"/>
      <c r="K509" s="270"/>
      <c r="M509" s="271" t="s">
        <v>753</v>
      </c>
      <c r="O509" s="260"/>
    </row>
    <row r="510" spans="1:80" x14ac:dyDescent="0.25">
      <c r="A510" s="261">
        <v>158</v>
      </c>
      <c r="B510" s="262" t="s">
        <v>754</v>
      </c>
      <c r="C510" s="263" t="s">
        <v>755</v>
      </c>
      <c r="D510" s="264" t="s">
        <v>115</v>
      </c>
      <c r="E510" s="265">
        <v>12.96</v>
      </c>
      <c r="F510" s="265">
        <v>0</v>
      </c>
      <c r="G510" s="266">
        <f>E510*F510</f>
        <v>0</v>
      </c>
      <c r="H510" s="267">
        <v>0</v>
      </c>
      <c r="I510" s="268">
        <f>E510*H510</f>
        <v>0</v>
      </c>
      <c r="J510" s="267">
        <v>-0.05</v>
      </c>
      <c r="K510" s="268">
        <f>E510*J510</f>
        <v>-0.64800000000000013</v>
      </c>
      <c r="O510" s="260">
        <v>2</v>
      </c>
      <c r="AA510" s="233">
        <v>1</v>
      </c>
      <c r="AB510" s="233">
        <v>1</v>
      </c>
      <c r="AC510" s="233">
        <v>1</v>
      </c>
      <c r="AZ510" s="233">
        <v>1</v>
      </c>
      <c r="BA510" s="233">
        <f>IF(AZ510=1,G510,0)</f>
        <v>0</v>
      </c>
      <c r="BB510" s="233">
        <f>IF(AZ510=2,G510,0)</f>
        <v>0</v>
      </c>
      <c r="BC510" s="233">
        <f>IF(AZ510=3,G510,0)</f>
        <v>0</v>
      </c>
      <c r="BD510" s="233">
        <f>IF(AZ510=4,G510,0)</f>
        <v>0</v>
      </c>
      <c r="BE510" s="233">
        <f>IF(AZ510=5,G510,0)</f>
        <v>0</v>
      </c>
      <c r="CA510" s="260">
        <v>1</v>
      </c>
      <c r="CB510" s="260">
        <v>1</v>
      </c>
    </row>
    <row r="511" spans="1:80" x14ac:dyDescent="0.25">
      <c r="A511" s="269"/>
      <c r="B511" s="272"/>
      <c r="C511" s="338" t="s">
        <v>367</v>
      </c>
      <c r="D511" s="339"/>
      <c r="E511" s="273">
        <v>12.96</v>
      </c>
      <c r="F511" s="274"/>
      <c r="G511" s="275"/>
      <c r="H511" s="276"/>
      <c r="I511" s="270"/>
      <c r="J511" s="277"/>
      <c r="K511" s="270"/>
      <c r="M511" s="271" t="s">
        <v>367</v>
      </c>
      <c r="O511" s="260"/>
    </row>
    <row r="512" spans="1:80" x14ac:dyDescent="0.25">
      <c r="A512" s="261">
        <v>159</v>
      </c>
      <c r="B512" s="262" t="s">
        <v>756</v>
      </c>
      <c r="C512" s="263" t="s">
        <v>757</v>
      </c>
      <c r="D512" s="264" t="s">
        <v>115</v>
      </c>
      <c r="E512" s="265">
        <v>21.395</v>
      </c>
      <c r="F512" s="265">
        <v>0</v>
      </c>
      <c r="G512" s="266">
        <f>E512*F512</f>
        <v>0</v>
      </c>
      <c r="H512" s="267">
        <v>0</v>
      </c>
      <c r="I512" s="268">
        <f>E512*H512</f>
        <v>0</v>
      </c>
      <c r="J512" s="267">
        <v>-4.5999999999999999E-2</v>
      </c>
      <c r="K512" s="268">
        <f>E512*J512</f>
        <v>-0.98416999999999999</v>
      </c>
      <c r="O512" s="260">
        <v>2</v>
      </c>
      <c r="AA512" s="233">
        <v>1</v>
      </c>
      <c r="AB512" s="233">
        <v>1</v>
      </c>
      <c r="AC512" s="233">
        <v>1</v>
      </c>
      <c r="AZ512" s="233">
        <v>1</v>
      </c>
      <c r="BA512" s="233">
        <f>IF(AZ512=1,G512,0)</f>
        <v>0</v>
      </c>
      <c r="BB512" s="233">
        <f>IF(AZ512=2,G512,0)</f>
        <v>0</v>
      </c>
      <c r="BC512" s="233">
        <f>IF(AZ512=3,G512,0)</f>
        <v>0</v>
      </c>
      <c r="BD512" s="233">
        <f>IF(AZ512=4,G512,0)</f>
        <v>0</v>
      </c>
      <c r="BE512" s="233">
        <f>IF(AZ512=5,G512,0)</f>
        <v>0</v>
      </c>
      <c r="CA512" s="260">
        <v>1</v>
      </c>
      <c r="CB512" s="260">
        <v>1</v>
      </c>
    </row>
    <row r="513" spans="1:80" x14ac:dyDescent="0.25">
      <c r="A513" s="269"/>
      <c r="B513" s="272"/>
      <c r="C513" s="338" t="s">
        <v>758</v>
      </c>
      <c r="D513" s="339"/>
      <c r="E513" s="273">
        <v>21.395</v>
      </c>
      <c r="F513" s="274"/>
      <c r="G513" s="275"/>
      <c r="H513" s="276"/>
      <c r="I513" s="270"/>
      <c r="J513" s="277"/>
      <c r="K513" s="270"/>
      <c r="M513" s="271" t="s">
        <v>758</v>
      </c>
      <c r="O513" s="260"/>
    </row>
    <row r="514" spans="1:80" ht="20" x14ac:dyDescent="0.25">
      <c r="A514" s="261">
        <v>160</v>
      </c>
      <c r="B514" s="262" t="s">
        <v>759</v>
      </c>
      <c r="C514" s="263" t="s">
        <v>760</v>
      </c>
      <c r="D514" s="264" t="s">
        <v>115</v>
      </c>
      <c r="E514" s="265">
        <v>46.2</v>
      </c>
      <c r="F514" s="265">
        <v>0</v>
      </c>
      <c r="G514" s="266">
        <f>E514*F514</f>
        <v>0</v>
      </c>
      <c r="H514" s="267">
        <v>0</v>
      </c>
      <c r="I514" s="268">
        <f>E514*H514</f>
        <v>0</v>
      </c>
      <c r="J514" s="267">
        <v>-5.8999999999999997E-2</v>
      </c>
      <c r="K514" s="268">
        <f>E514*J514</f>
        <v>-2.7258</v>
      </c>
      <c r="O514" s="260">
        <v>2</v>
      </c>
      <c r="AA514" s="233">
        <v>1</v>
      </c>
      <c r="AB514" s="233">
        <v>1</v>
      </c>
      <c r="AC514" s="233">
        <v>1</v>
      </c>
      <c r="AZ514" s="233">
        <v>1</v>
      </c>
      <c r="BA514" s="233">
        <f>IF(AZ514=1,G514,0)</f>
        <v>0</v>
      </c>
      <c r="BB514" s="233">
        <f>IF(AZ514=2,G514,0)</f>
        <v>0</v>
      </c>
      <c r="BC514" s="233">
        <f>IF(AZ514=3,G514,0)</f>
        <v>0</v>
      </c>
      <c r="BD514" s="233">
        <f>IF(AZ514=4,G514,0)</f>
        <v>0</v>
      </c>
      <c r="BE514" s="233">
        <f>IF(AZ514=5,G514,0)</f>
        <v>0</v>
      </c>
      <c r="CA514" s="260">
        <v>1</v>
      </c>
      <c r="CB514" s="260">
        <v>1</v>
      </c>
    </row>
    <row r="515" spans="1:80" x14ac:dyDescent="0.25">
      <c r="A515" s="269"/>
      <c r="B515" s="272"/>
      <c r="C515" s="338" t="s">
        <v>761</v>
      </c>
      <c r="D515" s="339"/>
      <c r="E515" s="273">
        <v>7.92</v>
      </c>
      <c r="F515" s="274"/>
      <c r="G515" s="275"/>
      <c r="H515" s="276"/>
      <c r="I515" s="270"/>
      <c r="J515" s="277"/>
      <c r="K515" s="270"/>
      <c r="M515" s="271" t="s">
        <v>761</v>
      </c>
      <c r="O515" s="260"/>
    </row>
    <row r="516" spans="1:80" x14ac:dyDescent="0.25">
      <c r="A516" s="269"/>
      <c r="B516" s="272"/>
      <c r="C516" s="338" t="s">
        <v>762</v>
      </c>
      <c r="D516" s="339"/>
      <c r="E516" s="273">
        <v>38.28</v>
      </c>
      <c r="F516" s="274"/>
      <c r="G516" s="275"/>
      <c r="H516" s="276"/>
      <c r="I516" s="270"/>
      <c r="J516" s="277"/>
      <c r="K516" s="270"/>
      <c r="M516" s="271" t="s">
        <v>762</v>
      </c>
      <c r="O516" s="260"/>
    </row>
    <row r="517" spans="1:80" x14ac:dyDescent="0.25">
      <c r="A517" s="261">
        <v>161</v>
      </c>
      <c r="B517" s="262" t="s">
        <v>763</v>
      </c>
      <c r="C517" s="263" t="s">
        <v>764</v>
      </c>
      <c r="D517" s="264" t="s">
        <v>115</v>
      </c>
      <c r="E517" s="265">
        <v>8.1199999999999992</v>
      </c>
      <c r="F517" s="265">
        <v>0</v>
      </c>
      <c r="G517" s="266">
        <f>E517*F517</f>
        <v>0</v>
      </c>
      <c r="H517" s="267">
        <v>0</v>
      </c>
      <c r="I517" s="268">
        <f>E517*H517</f>
        <v>0</v>
      </c>
      <c r="J517" s="267">
        <v>-8.8999999999999996E-2</v>
      </c>
      <c r="K517" s="268">
        <f>E517*J517</f>
        <v>-0.72267999999999988</v>
      </c>
      <c r="O517" s="260">
        <v>2</v>
      </c>
      <c r="AA517" s="233">
        <v>1</v>
      </c>
      <c r="AB517" s="233">
        <v>1</v>
      </c>
      <c r="AC517" s="233">
        <v>1</v>
      </c>
      <c r="AZ517" s="233">
        <v>1</v>
      </c>
      <c r="BA517" s="233">
        <f>IF(AZ517=1,G517,0)</f>
        <v>0</v>
      </c>
      <c r="BB517" s="233">
        <f>IF(AZ517=2,G517,0)</f>
        <v>0</v>
      </c>
      <c r="BC517" s="233">
        <f>IF(AZ517=3,G517,0)</f>
        <v>0</v>
      </c>
      <c r="BD517" s="233">
        <f>IF(AZ517=4,G517,0)</f>
        <v>0</v>
      </c>
      <c r="BE517" s="233">
        <f>IF(AZ517=5,G517,0)</f>
        <v>0</v>
      </c>
      <c r="CA517" s="260">
        <v>1</v>
      </c>
      <c r="CB517" s="260">
        <v>1</v>
      </c>
    </row>
    <row r="518" spans="1:80" x14ac:dyDescent="0.25">
      <c r="A518" s="269"/>
      <c r="B518" s="272"/>
      <c r="C518" s="338" t="s">
        <v>765</v>
      </c>
      <c r="D518" s="339"/>
      <c r="E518" s="273">
        <v>8.1199999999999992</v>
      </c>
      <c r="F518" s="274"/>
      <c r="G518" s="275"/>
      <c r="H518" s="276"/>
      <c r="I518" s="270"/>
      <c r="J518" s="277"/>
      <c r="K518" s="270"/>
      <c r="M518" s="271" t="s">
        <v>765</v>
      </c>
      <c r="O518" s="260"/>
    </row>
    <row r="519" spans="1:80" ht="13" x14ac:dyDescent="0.3">
      <c r="A519" s="278"/>
      <c r="B519" s="279" t="s">
        <v>101</v>
      </c>
      <c r="C519" s="280" t="s">
        <v>750</v>
      </c>
      <c r="D519" s="281"/>
      <c r="E519" s="282"/>
      <c r="F519" s="283"/>
      <c r="G519" s="284">
        <f>SUM(G507:G518)</f>
        <v>0</v>
      </c>
      <c r="H519" s="285"/>
      <c r="I519" s="286">
        <f>SUM(I507:I518)</f>
        <v>0</v>
      </c>
      <c r="J519" s="285"/>
      <c r="K519" s="286">
        <f>SUM(K507:K518)</f>
        <v>-5.0925500000000001</v>
      </c>
      <c r="O519" s="260">
        <v>4</v>
      </c>
      <c r="BA519" s="287">
        <f>SUM(BA507:BA518)</f>
        <v>0</v>
      </c>
      <c r="BB519" s="287">
        <f>SUM(BB507:BB518)</f>
        <v>0</v>
      </c>
      <c r="BC519" s="287">
        <f>SUM(BC507:BC518)</f>
        <v>0</v>
      </c>
      <c r="BD519" s="287">
        <f>SUM(BD507:BD518)</f>
        <v>0</v>
      </c>
      <c r="BE519" s="287">
        <f>SUM(BE507:BE518)</f>
        <v>0</v>
      </c>
    </row>
    <row r="520" spans="1:80" ht="13" x14ac:dyDescent="0.3">
      <c r="A520" s="250" t="s">
        <v>97</v>
      </c>
      <c r="B520" s="251" t="s">
        <v>766</v>
      </c>
      <c r="C520" s="252" t="s">
        <v>767</v>
      </c>
      <c r="D520" s="253"/>
      <c r="E520" s="254"/>
      <c r="F520" s="254"/>
      <c r="G520" s="255"/>
      <c r="H520" s="256"/>
      <c r="I520" s="257"/>
      <c r="J520" s="258"/>
      <c r="K520" s="259"/>
      <c r="O520" s="260">
        <v>1</v>
      </c>
    </row>
    <row r="521" spans="1:80" x14ac:dyDescent="0.25">
      <c r="A521" s="261">
        <v>162</v>
      </c>
      <c r="B521" s="262" t="s">
        <v>769</v>
      </c>
      <c r="C521" s="263" t="s">
        <v>770</v>
      </c>
      <c r="D521" s="264" t="s">
        <v>111</v>
      </c>
      <c r="E521" s="265">
        <v>1763.19</v>
      </c>
      <c r="F521" s="265">
        <v>0</v>
      </c>
      <c r="G521" s="266">
        <f>E521*F521</f>
        <v>0</v>
      </c>
      <c r="H521" s="267">
        <v>5.4000000000000001E-4</v>
      </c>
      <c r="I521" s="268">
        <f>E521*H521</f>
        <v>0.95212260000000004</v>
      </c>
      <c r="J521" s="267">
        <v>-0.222</v>
      </c>
      <c r="K521" s="268">
        <f>E521*J521</f>
        <v>-391.42818</v>
      </c>
      <c r="O521" s="260">
        <v>2</v>
      </c>
      <c r="AA521" s="233">
        <v>1</v>
      </c>
      <c r="AB521" s="233">
        <v>1</v>
      </c>
      <c r="AC521" s="233">
        <v>1</v>
      </c>
      <c r="AZ521" s="233">
        <v>1</v>
      </c>
      <c r="BA521" s="233">
        <f>IF(AZ521=1,G521,0)</f>
        <v>0</v>
      </c>
      <c r="BB521" s="233">
        <f>IF(AZ521=2,G521,0)</f>
        <v>0</v>
      </c>
      <c r="BC521" s="233">
        <f>IF(AZ521=3,G521,0)</f>
        <v>0</v>
      </c>
      <c r="BD521" s="233">
        <f>IF(AZ521=4,G521,0)</f>
        <v>0</v>
      </c>
      <c r="BE521" s="233">
        <f>IF(AZ521=5,G521,0)</f>
        <v>0</v>
      </c>
      <c r="CA521" s="260">
        <v>1</v>
      </c>
      <c r="CB521" s="260">
        <v>1</v>
      </c>
    </row>
    <row r="522" spans="1:80" x14ac:dyDescent="0.25">
      <c r="A522" s="269"/>
      <c r="B522" s="272"/>
      <c r="C522" s="338" t="s">
        <v>771</v>
      </c>
      <c r="D522" s="339"/>
      <c r="E522" s="273">
        <v>1763.19</v>
      </c>
      <c r="F522" s="274"/>
      <c r="G522" s="275"/>
      <c r="H522" s="276"/>
      <c r="I522" s="270"/>
      <c r="J522" s="277"/>
      <c r="K522" s="270"/>
      <c r="M522" s="271" t="s">
        <v>771</v>
      </c>
      <c r="O522" s="260"/>
    </row>
    <row r="523" spans="1:80" ht="13" x14ac:dyDescent="0.3">
      <c r="A523" s="278"/>
      <c r="B523" s="279" t="s">
        <v>101</v>
      </c>
      <c r="C523" s="280" t="s">
        <v>768</v>
      </c>
      <c r="D523" s="281"/>
      <c r="E523" s="282"/>
      <c r="F523" s="283"/>
      <c r="G523" s="284">
        <f>SUM(G520:G522)</f>
        <v>0</v>
      </c>
      <c r="H523" s="285"/>
      <c r="I523" s="286">
        <f>SUM(I520:I522)</f>
        <v>0.95212260000000004</v>
      </c>
      <c r="J523" s="285"/>
      <c r="K523" s="286">
        <f>SUM(K520:K522)</f>
        <v>-391.42818</v>
      </c>
      <c r="O523" s="260">
        <v>4</v>
      </c>
      <c r="BA523" s="287">
        <f>SUM(BA520:BA522)</f>
        <v>0</v>
      </c>
      <c r="BB523" s="287">
        <f>SUM(BB520:BB522)</f>
        <v>0</v>
      </c>
      <c r="BC523" s="287">
        <f>SUM(BC520:BC522)</f>
        <v>0</v>
      </c>
      <c r="BD523" s="287">
        <f>SUM(BD520:BD522)</f>
        <v>0</v>
      </c>
      <c r="BE523" s="287">
        <f>SUM(BE520:BE522)</f>
        <v>0</v>
      </c>
    </row>
    <row r="524" spans="1:80" ht="13" x14ac:dyDescent="0.3">
      <c r="A524" s="250" t="s">
        <v>97</v>
      </c>
      <c r="B524" s="251" t="s">
        <v>772</v>
      </c>
      <c r="C524" s="252" t="s">
        <v>773</v>
      </c>
      <c r="D524" s="253"/>
      <c r="E524" s="254"/>
      <c r="F524" s="254"/>
      <c r="G524" s="255"/>
      <c r="H524" s="256"/>
      <c r="I524" s="257"/>
      <c r="J524" s="258"/>
      <c r="K524" s="259"/>
      <c r="O524" s="260">
        <v>1</v>
      </c>
    </row>
    <row r="525" spans="1:80" x14ac:dyDescent="0.25">
      <c r="A525" s="261">
        <v>163</v>
      </c>
      <c r="B525" s="262" t="s">
        <v>775</v>
      </c>
      <c r="C525" s="263" t="s">
        <v>776</v>
      </c>
      <c r="D525" s="264" t="s">
        <v>177</v>
      </c>
      <c r="E525" s="265">
        <v>1938.4426364880001</v>
      </c>
      <c r="F525" s="265">
        <v>0</v>
      </c>
      <c r="G525" s="266">
        <f>E525*F525</f>
        <v>0</v>
      </c>
      <c r="H525" s="267">
        <v>0</v>
      </c>
      <c r="I525" s="268">
        <f>E525*H525</f>
        <v>0</v>
      </c>
      <c r="J525" s="267"/>
      <c r="K525" s="268">
        <f>E525*J525</f>
        <v>0</v>
      </c>
      <c r="O525" s="260">
        <v>2</v>
      </c>
      <c r="AA525" s="233">
        <v>7</v>
      </c>
      <c r="AB525" s="233">
        <v>1</v>
      </c>
      <c r="AC525" s="233">
        <v>2</v>
      </c>
      <c r="AZ525" s="233">
        <v>1</v>
      </c>
      <c r="BA525" s="233">
        <f>IF(AZ525=1,G525,0)</f>
        <v>0</v>
      </c>
      <c r="BB525" s="233">
        <f>IF(AZ525=2,G525,0)</f>
        <v>0</v>
      </c>
      <c r="BC525" s="233">
        <f>IF(AZ525=3,G525,0)</f>
        <v>0</v>
      </c>
      <c r="BD525" s="233">
        <f>IF(AZ525=4,G525,0)</f>
        <v>0</v>
      </c>
      <c r="BE525" s="233">
        <f>IF(AZ525=5,G525,0)</f>
        <v>0</v>
      </c>
      <c r="CA525" s="260">
        <v>7</v>
      </c>
      <c r="CB525" s="260">
        <v>1</v>
      </c>
    </row>
    <row r="526" spans="1:80" ht="13" x14ac:dyDescent="0.3">
      <c r="A526" s="278"/>
      <c r="B526" s="279" t="s">
        <v>101</v>
      </c>
      <c r="C526" s="280" t="s">
        <v>774</v>
      </c>
      <c r="D526" s="281"/>
      <c r="E526" s="282"/>
      <c r="F526" s="283"/>
      <c r="G526" s="284">
        <f>SUM(G524:G525)</f>
        <v>0</v>
      </c>
      <c r="H526" s="285"/>
      <c r="I526" s="286">
        <f>SUM(I524:I525)</f>
        <v>0</v>
      </c>
      <c r="J526" s="285"/>
      <c r="K526" s="286">
        <f>SUM(K524:K525)</f>
        <v>0</v>
      </c>
      <c r="O526" s="260">
        <v>4</v>
      </c>
      <c r="BA526" s="287">
        <f>SUM(BA524:BA525)</f>
        <v>0</v>
      </c>
      <c r="BB526" s="287">
        <f>SUM(BB524:BB525)</f>
        <v>0</v>
      </c>
      <c r="BC526" s="287">
        <f>SUM(BC524:BC525)</f>
        <v>0</v>
      </c>
      <c r="BD526" s="287">
        <f>SUM(BD524:BD525)</f>
        <v>0</v>
      </c>
      <c r="BE526" s="287">
        <f>SUM(BE524:BE525)</f>
        <v>0</v>
      </c>
    </row>
    <row r="527" spans="1:80" ht="13" x14ac:dyDescent="0.3">
      <c r="A527" s="250" t="s">
        <v>97</v>
      </c>
      <c r="B527" s="251" t="s">
        <v>777</v>
      </c>
      <c r="C527" s="252" t="s">
        <v>778</v>
      </c>
      <c r="D527" s="253"/>
      <c r="E527" s="254"/>
      <c r="F527" s="254"/>
      <c r="G527" s="255"/>
      <c r="H527" s="256"/>
      <c r="I527" s="257"/>
      <c r="J527" s="258"/>
      <c r="K527" s="259"/>
      <c r="O527" s="260">
        <v>1</v>
      </c>
    </row>
    <row r="528" spans="1:80" ht="20" x14ac:dyDescent="0.25">
      <c r="A528" s="261">
        <v>164</v>
      </c>
      <c r="B528" s="262" t="s">
        <v>780</v>
      </c>
      <c r="C528" s="263" t="s">
        <v>781</v>
      </c>
      <c r="D528" s="264" t="s">
        <v>115</v>
      </c>
      <c r="E528" s="265">
        <v>541.57749999999999</v>
      </c>
      <c r="F528" s="265">
        <v>0</v>
      </c>
      <c r="G528" s="266">
        <f>E528*F528</f>
        <v>0</v>
      </c>
      <c r="H528" s="267">
        <v>3.3E-4</v>
      </c>
      <c r="I528" s="268">
        <f>E528*H528</f>
        <v>0.17872057499999999</v>
      </c>
      <c r="J528" s="267">
        <v>0</v>
      </c>
      <c r="K528" s="268">
        <f>E528*J528</f>
        <v>0</v>
      </c>
      <c r="O528" s="260">
        <v>2</v>
      </c>
      <c r="AA528" s="233">
        <v>1</v>
      </c>
      <c r="AB528" s="233">
        <v>7</v>
      </c>
      <c r="AC528" s="233">
        <v>7</v>
      </c>
      <c r="AZ528" s="233">
        <v>2</v>
      </c>
      <c r="BA528" s="233">
        <f>IF(AZ528=1,G528,0)</f>
        <v>0</v>
      </c>
      <c r="BB528" s="233">
        <f>IF(AZ528=2,G528,0)</f>
        <v>0</v>
      </c>
      <c r="BC528" s="233">
        <f>IF(AZ528=3,G528,0)</f>
        <v>0</v>
      </c>
      <c r="BD528" s="233">
        <f>IF(AZ528=4,G528,0)</f>
        <v>0</v>
      </c>
      <c r="BE528" s="233">
        <f>IF(AZ528=5,G528,0)</f>
        <v>0</v>
      </c>
      <c r="CA528" s="260">
        <v>1</v>
      </c>
      <c r="CB528" s="260">
        <v>7</v>
      </c>
    </row>
    <row r="529" spans="1:80" x14ac:dyDescent="0.25">
      <c r="A529" s="269"/>
      <c r="B529" s="272"/>
      <c r="C529" s="338" t="s">
        <v>782</v>
      </c>
      <c r="D529" s="339"/>
      <c r="E529" s="273">
        <v>500.75</v>
      </c>
      <c r="F529" s="274"/>
      <c r="G529" s="275"/>
      <c r="H529" s="276"/>
      <c r="I529" s="270"/>
      <c r="J529" s="277"/>
      <c r="K529" s="270"/>
      <c r="M529" s="271" t="s">
        <v>782</v>
      </c>
      <c r="O529" s="260"/>
    </row>
    <row r="530" spans="1:80" x14ac:dyDescent="0.25">
      <c r="A530" s="269"/>
      <c r="B530" s="272"/>
      <c r="C530" s="338" t="s">
        <v>783</v>
      </c>
      <c r="D530" s="339"/>
      <c r="E530" s="273">
        <v>39.94</v>
      </c>
      <c r="F530" s="274"/>
      <c r="G530" s="275"/>
      <c r="H530" s="276"/>
      <c r="I530" s="270"/>
      <c r="J530" s="277"/>
      <c r="K530" s="270"/>
      <c r="M530" s="271" t="s">
        <v>783</v>
      </c>
      <c r="O530" s="260"/>
    </row>
    <row r="531" spans="1:80" x14ac:dyDescent="0.25">
      <c r="A531" s="269"/>
      <c r="B531" s="272"/>
      <c r="C531" s="338" t="s">
        <v>784</v>
      </c>
      <c r="D531" s="339"/>
      <c r="E531" s="273">
        <v>0.88749999999999996</v>
      </c>
      <c r="F531" s="274"/>
      <c r="G531" s="275"/>
      <c r="H531" s="276"/>
      <c r="I531" s="270"/>
      <c r="J531" s="277"/>
      <c r="K531" s="270"/>
      <c r="M531" s="271" t="s">
        <v>784</v>
      </c>
      <c r="O531" s="260"/>
    </row>
    <row r="532" spans="1:80" ht="20" x14ac:dyDescent="0.25">
      <c r="A532" s="261">
        <v>165</v>
      </c>
      <c r="B532" s="262" t="s">
        <v>785</v>
      </c>
      <c r="C532" s="263" t="s">
        <v>786</v>
      </c>
      <c r="D532" s="264" t="s">
        <v>115</v>
      </c>
      <c r="E532" s="265">
        <v>3.15</v>
      </c>
      <c r="F532" s="265">
        <v>0</v>
      </c>
      <c r="G532" s="266">
        <f>E532*F532</f>
        <v>0</v>
      </c>
      <c r="H532" s="267">
        <v>5.1999999999999995E-4</v>
      </c>
      <c r="I532" s="268">
        <f>E532*H532</f>
        <v>1.6379999999999999E-3</v>
      </c>
      <c r="J532" s="267">
        <v>0</v>
      </c>
      <c r="K532" s="268">
        <f>E532*J532</f>
        <v>0</v>
      </c>
      <c r="O532" s="260">
        <v>2</v>
      </c>
      <c r="AA532" s="233">
        <v>1</v>
      </c>
      <c r="AB532" s="233">
        <v>7</v>
      </c>
      <c r="AC532" s="233">
        <v>7</v>
      </c>
      <c r="AZ532" s="233">
        <v>2</v>
      </c>
      <c r="BA532" s="233">
        <f>IF(AZ532=1,G532,0)</f>
        <v>0</v>
      </c>
      <c r="BB532" s="233">
        <f>IF(AZ532=2,G532,0)</f>
        <v>0</v>
      </c>
      <c r="BC532" s="233">
        <f>IF(AZ532=3,G532,0)</f>
        <v>0</v>
      </c>
      <c r="BD532" s="233">
        <f>IF(AZ532=4,G532,0)</f>
        <v>0</v>
      </c>
      <c r="BE532" s="233">
        <f>IF(AZ532=5,G532,0)</f>
        <v>0</v>
      </c>
      <c r="CA532" s="260">
        <v>1</v>
      </c>
      <c r="CB532" s="260">
        <v>7</v>
      </c>
    </row>
    <row r="533" spans="1:80" x14ac:dyDescent="0.25">
      <c r="A533" s="269"/>
      <c r="B533" s="272"/>
      <c r="C533" s="338" t="s">
        <v>787</v>
      </c>
      <c r="D533" s="339"/>
      <c r="E533" s="273">
        <v>3.15</v>
      </c>
      <c r="F533" s="274"/>
      <c r="G533" s="275"/>
      <c r="H533" s="276"/>
      <c r="I533" s="270"/>
      <c r="J533" s="277"/>
      <c r="K533" s="270"/>
      <c r="M533" s="271" t="s">
        <v>787</v>
      </c>
      <c r="O533" s="260"/>
    </row>
    <row r="534" spans="1:80" x14ac:dyDescent="0.25">
      <c r="A534" s="261">
        <v>166</v>
      </c>
      <c r="B534" s="262" t="s">
        <v>788</v>
      </c>
      <c r="C534" s="263" t="s">
        <v>789</v>
      </c>
      <c r="D534" s="264" t="s">
        <v>115</v>
      </c>
      <c r="E534" s="265">
        <v>541.57749999999999</v>
      </c>
      <c r="F534" s="265">
        <v>0</v>
      </c>
      <c r="G534" s="266">
        <f>E534*F534</f>
        <v>0</v>
      </c>
      <c r="H534" s="267">
        <v>4.0999999999999999E-4</v>
      </c>
      <c r="I534" s="268">
        <f>E534*H534</f>
        <v>0.222046775</v>
      </c>
      <c r="J534" s="267">
        <v>0</v>
      </c>
      <c r="K534" s="268">
        <f>E534*J534</f>
        <v>0</v>
      </c>
      <c r="O534" s="260">
        <v>2</v>
      </c>
      <c r="AA534" s="233">
        <v>1</v>
      </c>
      <c r="AB534" s="233">
        <v>7</v>
      </c>
      <c r="AC534" s="233">
        <v>7</v>
      </c>
      <c r="AZ534" s="233">
        <v>2</v>
      </c>
      <c r="BA534" s="233">
        <f>IF(AZ534=1,G534,0)</f>
        <v>0</v>
      </c>
      <c r="BB534" s="233">
        <f>IF(AZ534=2,G534,0)</f>
        <v>0</v>
      </c>
      <c r="BC534" s="233">
        <f>IF(AZ534=3,G534,0)</f>
        <v>0</v>
      </c>
      <c r="BD534" s="233">
        <f>IF(AZ534=4,G534,0)</f>
        <v>0</v>
      </c>
      <c r="BE534" s="233">
        <f>IF(AZ534=5,G534,0)</f>
        <v>0</v>
      </c>
      <c r="CA534" s="260">
        <v>1</v>
      </c>
      <c r="CB534" s="260">
        <v>7</v>
      </c>
    </row>
    <row r="535" spans="1:80" x14ac:dyDescent="0.25">
      <c r="A535" s="269"/>
      <c r="B535" s="272"/>
      <c r="C535" s="338" t="s">
        <v>782</v>
      </c>
      <c r="D535" s="339"/>
      <c r="E535" s="273">
        <v>500.75</v>
      </c>
      <c r="F535" s="274"/>
      <c r="G535" s="275"/>
      <c r="H535" s="276"/>
      <c r="I535" s="270"/>
      <c r="J535" s="277"/>
      <c r="K535" s="270"/>
      <c r="M535" s="271" t="s">
        <v>782</v>
      </c>
      <c r="O535" s="260"/>
    </row>
    <row r="536" spans="1:80" x14ac:dyDescent="0.25">
      <c r="A536" s="269"/>
      <c r="B536" s="272"/>
      <c r="C536" s="338" t="s">
        <v>783</v>
      </c>
      <c r="D536" s="339"/>
      <c r="E536" s="273">
        <v>39.94</v>
      </c>
      <c r="F536" s="274"/>
      <c r="G536" s="275"/>
      <c r="H536" s="276"/>
      <c r="I536" s="270"/>
      <c r="J536" s="277"/>
      <c r="K536" s="270"/>
      <c r="M536" s="271" t="s">
        <v>783</v>
      </c>
      <c r="O536" s="260"/>
    </row>
    <row r="537" spans="1:80" x14ac:dyDescent="0.25">
      <c r="A537" s="269"/>
      <c r="B537" s="272"/>
      <c r="C537" s="338" t="s">
        <v>784</v>
      </c>
      <c r="D537" s="339"/>
      <c r="E537" s="273">
        <v>0.88749999999999996</v>
      </c>
      <c r="F537" s="274"/>
      <c r="G537" s="275"/>
      <c r="H537" s="276"/>
      <c r="I537" s="270"/>
      <c r="J537" s="277"/>
      <c r="K537" s="270"/>
      <c r="M537" s="271" t="s">
        <v>784</v>
      </c>
      <c r="O537" s="260"/>
    </row>
    <row r="538" spans="1:80" x14ac:dyDescent="0.25">
      <c r="A538" s="261">
        <v>167</v>
      </c>
      <c r="B538" s="262" t="s">
        <v>790</v>
      </c>
      <c r="C538" s="263" t="s">
        <v>791</v>
      </c>
      <c r="D538" s="264" t="s">
        <v>115</v>
      </c>
      <c r="E538" s="265">
        <v>3.15</v>
      </c>
      <c r="F538" s="265">
        <v>0</v>
      </c>
      <c r="G538" s="266">
        <f>E538*F538</f>
        <v>0</v>
      </c>
      <c r="H538" s="267">
        <v>5.8E-4</v>
      </c>
      <c r="I538" s="268">
        <f>E538*H538</f>
        <v>1.8270000000000001E-3</v>
      </c>
      <c r="J538" s="267">
        <v>0</v>
      </c>
      <c r="K538" s="268">
        <f>E538*J538</f>
        <v>0</v>
      </c>
      <c r="O538" s="260">
        <v>2</v>
      </c>
      <c r="AA538" s="233">
        <v>1</v>
      </c>
      <c r="AB538" s="233">
        <v>7</v>
      </c>
      <c r="AC538" s="233">
        <v>7</v>
      </c>
      <c r="AZ538" s="233">
        <v>2</v>
      </c>
      <c r="BA538" s="233">
        <f>IF(AZ538=1,G538,0)</f>
        <v>0</v>
      </c>
      <c r="BB538" s="233">
        <f>IF(AZ538=2,G538,0)</f>
        <v>0</v>
      </c>
      <c r="BC538" s="233">
        <f>IF(AZ538=3,G538,0)</f>
        <v>0</v>
      </c>
      <c r="BD538" s="233">
        <f>IF(AZ538=4,G538,0)</f>
        <v>0</v>
      </c>
      <c r="BE538" s="233">
        <f>IF(AZ538=5,G538,0)</f>
        <v>0</v>
      </c>
      <c r="CA538" s="260">
        <v>1</v>
      </c>
      <c r="CB538" s="260">
        <v>7</v>
      </c>
    </row>
    <row r="539" spans="1:80" x14ac:dyDescent="0.25">
      <c r="A539" s="269"/>
      <c r="B539" s="272"/>
      <c r="C539" s="338" t="s">
        <v>792</v>
      </c>
      <c r="D539" s="339"/>
      <c r="E539" s="273">
        <v>3.15</v>
      </c>
      <c r="F539" s="274"/>
      <c r="G539" s="275"/>
      <c r="H539" s="276"/>
      <c r="I539" s="270"/>
      <c r="J539" s="277"/>
      <c r="K539" s="270"/>
      <c r="M539" s="271" t="s">
        <v>792</v>
      </c>
      <c r="O539" s="260"/>
    </row>
    <row r="540" spans="1:80" x14ac:dyDescent="0.25">
      <c r="A540" s="261">
        <v>168</v>
      </c>
      <c r="B540" s="262" t="s">
        <v>793</v>
      </c>
      <c r="C540" s="263" t="s">
        <v>794</v>
      </c>
      <c r="D540" s="264" t="s">
        <v>115</v>
      </c>
      <c r="E540" s="265">
        <v>106</v>
      </c>
      <c r="F540" s="265">
        <v>0</v>
      </c>
      <c r="G540" s="266">
        <f>E540*F540</f>
        <v>0</v>
      </c>
      <c r="H540" s="267">
        <v>2.1000000000000001E-4</v>
      </c>
      <c r="I540" s="268">
        <f>E540*H540</f>
        <v>2.2260000000000002E-2</v>
      </c>
      <c r="J540" s="267">
        <v>0</v>
      </c>
      <c r="K540" s="268">
        <f>E540*J540</f>
        <v>0</v>
      </c>
      <c r="O540" s="260">
        <v>2</v>
      </c>
      <c r="AA540" s="233">
        <v>1</v>
      </c>
      <c r="AB540" s="233">
        <v>7</v>
      </c>
      <c r="AC540" s="233">
        <v>7</v>
      </c>
      <c r="AZ540" s="233">
        <v>2</v>
      </c>
      <c r="BA540" s="233">
        <f>IF(AZ540=1,G540,0)</f>
        <v>0</v>
      </c>
      <c r="BB540" s="233">
        <f>IF(AZ540=2,G540,0)</f>
        <v>0</v>
      </c>
      <c r="BC540" s="233">
        <f>IF(AZ540=3,G540,0)</f>
        <v>0</v>
      </c>
      <c r="BD540" s="233">
        <f>IF(AZ540=4,G540,0)</f>
        <v>0</v>
      </c>
      <c r="BE540" s="233">
        <f>IF(AZ540=5,G540,0)</f>
        <v>0</v>
      </c>
      <c r="CA540" s="260">
        <v>1</v>
      </c>
      <c r="CB540" s="260">
        <v>7</v>
      </c>
    </row>
    <row r="541" spans="1:80" x14ac:dyDescent="0.25">
      <c r="A541" s="269"/>
      <c r="B541" s="272"/>
      <c r="C541" s="338" t="s">
        <v>795</v>
      </c>
      <c r="D541" s="339"/>
      <c r="E541" s="273">
        <v>106</v>
      </c>
      <c r="F541" s="274"/>
      <c r="G541" s="275"/>
      <c r="H541" s="276"/>
      <c r="I541" s="270"/>
      <c r="J541" s="277"/>
      <c r="K541" s="270"/>
      <c r="M541" s="271">
        <v>106</v>
      </c>
      <c r="O541" s="260"/>
    </row>
    <row r="542" spans="1:80" x14ac:dyDescent="0.25">
      <c r="A542" s="261">
        <v>169</v>
      </c>
      <c r="B542" s="262" t="s">
        <v>796</v>
      </c>
      <c r="C542" s="263" t="s">
        <v>797</v>
      </c>
      <c r="D542" s="264" t="s">
        <v>115</v>
      </c>
      <c r="E542" s="265">
        <v>106</v>
      </c>
      <c r="F542" s="265">
        <v>0</v>
      </c>
      <c r="G542" s="266">
        <f>E542*F542</f>
        <v>0</v>
      </c>
      <c r="H542" s="267">
        <v>3.6800000000000001E-3</v>
      </c>
      <c r="I542" s="268">
        <f>E542*H542</f>
        <v>0.39008000000000004</v>
      </c>
      <c r="J542" s="267">
        <v>0</v>
      </c>
      <c r="K542" s="268">
        <f>E542*J542</f>
        <v>0</v>
      </c>
      <c r="O542" s="260">
        <v>2</v>
      </c>
      <c r="AA542" s="233">
        <v>1</v>
      </c>
      <c r="AB542" s="233">
        <v>7</v>
      </c>
      <c r="AC542" s="233">
        <v>7</v>
      </c>
      <c r="AZ542" s="233">
        <v>2</v>
      </c>
      <c r="BA542" s="233">
        <f>IF(AZ542=1,G542,0)</f>
        <v>0</v>
      </c>
      <c r="BB542" s="233">
        <f>IF(AZ542=2,G542,0)</f>
        <v>0</v>
      </c>
      <c r="BC542" s="233">
        <f>IF(AZ542=3,G542,0)</f>
        <v>0</v>
      </c>
      <c r="BD542" s="233">
        <f>IF(AZ542=4,G542,0)</f>
        <v>0</v>
      </c>
      <c r="BE542" s="233">
        <f>IF(AZ542=5,G542,0)</f>
        <v>0</v>
      </c>
      <c r="CA542" s="260">
        <v>1</v>
      </c>
      <c r="CB542" s="260">
        <v>7</v>
      </c>
    </row>
    <row r="543" spans="1:80" x14ac:dyDescent="0.25">
      <c r="A543" s="269"/>
      <c r="B543" s="272"/>
      <c r="C543" s="338" t="s">
        <v>798</v>
      </c>
      <c r="D543" s="339"/>
      <c r="E543" s="273">
        <v>20</v>
      </c>
      <c r="F543" s="274"/>
      <c r="G543" s="275"/>
      <c r="H543" s="276"/>
      <c r="I543" s="270"/>
      <c r="J543" s="277"/>
      <c r="K543" s="270"/>
      <c r="M543" s="271" t="s">
        <v>798</v>
      </c>
      <c r="O543" s="260"/>
    </row>
    <row r="544" spans="1:80" x14ac:dyDescent="0.25">
      <c r="A544" s="269"/>
      <c r="B544" s="272"/>
      <c r="C544" s="338" t="s">
        <v>799</v>
      </c>
      <c r="D544" s="339"/>
      <c r="E544" s="273">
        <v>86</v>
      </c>
      <c r="F544" s="274"/>
      <c r="G544" s="275"/>
      <c r="H544" s="276"/>
      <c r="I544" s="270"/>
      <c r="J544" s="277"/>
      <c r="K544" s="270"/>
      <c r="M544" s="271" t="s">
        <v>799</v>
      </c>
      <c r="O544" s="260"/>
    </row>
    <row r="545" spans="1:80" ht="20" x14ac:dyDescent="0.25">
      <c r="A545" s="261">
        <v>170</v>
      </c>
      <c r="B545" s="262" t="s">
        <v>800</v>
      </c>
      <c r="C545" s="263" t="s">
        <v>801</v>
      </c>
      <c r="D545" s="264" t="s">
        <v>115</v>
      </c>
      <c r="E545" s="265">
        <v>491.62</v>
      </c>
      <c r="F545" s="265">
        <v>0</v>
      </c>
      <c r="G545" s="266">
        <f>E545*F545</f>
        <v>0</v>
      </c>
      <c r="H545" s="267">
        <v>3.2000000000000003E-4</v>
      </c>
      <c r="I545" s="268">
        <f>E545*H545</f>
        <v>0.15731840000000002</v>
      </c>
      <c r="J545" s="267">
        <v>0</v>
      </c>
      <c r="K545" s="268">
        <f>E545*J545</f>
        <v>0</v>
      </c>
      <c r="O545" s="260">
        <v>2</v>
      </c>
      <c r="AA545" s="233">
        <v>1</v>
      </c>
      <c r="AB545" s="233">
        <v>0</v>
      </c>
      <c r="AC545" s="233">
        <v>0</v>
      </c>
      <c r="AZ545" s="233">
        <v>2</v>
      </c>
      <c r="BA545" s="233">
        <f>IF(AZ545=1,G545,0)</f>
        <v>0</v>
      </c>
      <c r="BB545" s="233">
        <f>IF(AZ545=2,G545,0)</f>
        <v>0</v>
      </c>
      <c r="BC545" s="233">
        <f>IF(AZ545=3,G545,0)</f>
        <v>0</v>
      </c>
      <c r="BD545" s="233">
        <f>IF(AZ545=4,G545,0)</f>
        <v>0</v>
      </c>
      <c r="BE545" s="233">
        <f>IF(AZ545=5,G545,0)</f>
        <v>0</v>
      </c>
      <c r="CA545" s="260">
        <v>1</v>
      </c>
      <c r="CB545" s="260">
        <v>0</v>
      </c>
    </row>
    <row r="546" spans="1:80" x14ac:dyDescent="0.25">
      <c r="A546" s="269"/>
      <c r="B546" s="272"/>
      <c r="C546" s="338" t="s">
        <v>802</v>
      </c>
      <c r="D546" s="339"/>
      <c r="E546" s="273">
        <v>491.62</v>
      </c>
      <c r="F546" s="274"/>
      <c r="G546" s="275"/>
      <c r="H546" s="276"/>
      <c r="I546" s="270"/>
      <c r="J546" s="277"/>
      <c r="K546" s="270"/>
      <c r="M546" s="271" t="s">
        <v>802</v>
      </c>
      <c r="O546" s="260"/>
    </row>
    <row r="547" spans="1:80" x14ac:dyDescent="0.25">
      <c r="A547" s="261">
        <v>171</v>
      </c>
      <c r="B547" s="262" t="s">
        <v>803</v>
      </c>
      <c r="C547" s="263" t="s">
        <v>804</v>
      </c>
      <c r="D547" s="264" t="s">
        <v>115</v>
      </c>
      <c r="E547" s="265">
        <v>626.59410000000003</v>
      </c>
      <c r="F547" s="265">
        <v>0</v>
      </c>
      <c r="G547" s="266">
        <f>E547*F547</f>
        <v>0</v>
      </c>
      <c r="H547" s="267">
        <v>4.7000000000000002E-3</v>
      </c>
      <c r="I547" s="268">
        <f>E547*H547</f>
        <v>2.9449922700000002</v>
      </c>
      <c r="J547" s="267"/>
      <c r="K547" s="268">
        <f>E547*J547</f>
        <v>0</v>
      </c>
      <c r="O547" s="260">
        <v>2</v>
      </c>
      <c r="AA547" s="233">
        <v>3</v>
      </c>
      <c r="AB547" s="233">
        <v>7</v>
      </c>
      <c r="AC547" s="233" t="s">
        <v>803</v>
      </c>
      <c r="AZ547" s="233">
        <v>2</v>
      </c>
      <c r="BA547" s="233">
        <f>IF(AZ547=1,G547,0)</f>
        <v>0</v>
      </c>
      <c r="BB547" s="233">
        <f>IF(AZ547=2,G547,0)</f>
        <v>0</v>
      </c>
      <c r="BC547" s="233">
        <f>IF(AZ547=3,G547,0)</f>
        <v>0</v>
      </c>
      <c r="BD547" s="233">
        <f>IF(AZ547=4,G547,0)</f>
        <v>0</v>
      </c>
      <c r="BE547" s="233">
        <f>IF(AZ547=5,G547,0)</f>
        <v>0</v>
      </c>
      <c r="CA547" s="260">
        <v>3</v>
      </c>
      <c r="CB547" s="260">
        <v>7</v>
      </c>
    </row>
    <row r="548" spans="1:80" x14ac:dyDescent="0.25">
      <c r="A548" s="269"/>
      <c r="B548" s="272"/>
      <c r="C548" s="338" t="s">
        <v>805</v>
      </c>
      <c r="D548" s="339"/>
      <c r="E548" s="273">
        <v>622.81410000000005</v>
      </c>
      <c r="F548" s="274"/>
      <c r="G548" s="275"/>
      <c r="H548" s="276"/>
      <c r="I548" s="270"/>
      <c r="J548" s="277"/>
      <c r="K548" s="270"/>
      <c r="M548" s="271" t="s">
        <v>805</v>
      </c>
      <c r="O548" s="260"/>
    </row>
    <row r="549" spans="1:80" x14ac:dyDescent="0.25">
      <c r="A549" s="269"/>
      <c r="B549" s="272"/>
      <c r="C549" s="338" t="s">
        <v>806</v>
      </c>
      <c r="D549" s="339"/>
      <c r="E549" s="273">
        <v>3.78</v>
      </c>
      <c r="F549" s="274"/>
      <c r="G549" s="275"/>
      <c r="H549" s="276"/>
      <c r="I549" s="270"/>
      <c r="J549" s="277"/>
      <c r="K549" s="270"/>
      <c r="M549" s="271" t="s">
        <v>806</v>
      </c>
      <c r="O549" s="260"/>
    </row>
    <row r="550" spans="1:80" x14ac:dyDescent="0.25">
      <c r="A550" s="261">
        <v>172</v>
      </c>
      <c r="B550" s="262" t="s">
        <v>807</v>
      </c>
      <c r="C550" s="263" t="s">
        <v>808</v>
      </c>
      <c r="D550" s="264" t="s">
        <v>12</v>
      </c>
      <c r="E550" s="265"/>
      <c r="F550" s="265">
        <v>0</v>
      </c>
      <c r="G550" s="266">
        <f>E550*F550</f>
        <v>0</v>
      </c>
      <c r="H550" s="267">
        <v>0</v>
      </c>
      <c r="I550" s="268">
        <f>E550*H550</f>
        <v>0</v>
      </c>
      <c r="J550" s="267"/>
      <c r="K550" s="268">
        <f>E550*J550</f>
        <v>0</v>
      </c>
      <c r="O550" s="260">
        <v>2</v>
      </c>
      <c r="AA550" s="233">
        <v>7</v>
      </c>
      <c r="AB550" s="233">
        <v>1002</v>
      </c>
      <c r="AC550" s="233">
        <v>5</v>
      </c>
      <c r="AZ550" s="233">
        <v>2</v>
      </c>
      <c r="BA550" s="233">
        <f>IF(AZ550=1,G550,0)</f>
        <v>0</v>
      </c>
      <c r="BB550" s="233">
        <f>IF(AZ550=2,G550,0)</f>
        <v>0</v>
      </c>
      <c r="BC550" s="233">
        <f>IF(AZ550=3,G550,0)</f>
        <v>0</v>
      </c>
      <c r="BD550" s="233">
        <f>IF(AZ550=4,G550,0)</f>
        <v>0</v>
      </c>
      <c r="BE550" s="233">
        <f>IF(AZ550=5,G550,0)</f>
        <v>0</v>
      </c>
      <c r="CA550" s="260">
        <v>7</v>
      </c>
      <c r="CB550" s="260">
        <v>1002</v>
      </c>
    </row>
    <row r="551" spans="1:80" ht="13" x14ac:dyDescent="0.3">
      <c r="A551" s="278"/>
      <c r="B551" s="279" t="s">
        <v>101</v>
      </c>
      <c r="C551" s="280" t="s">
        <v>779</v>
      </c>
      <c r="D551" s="281"/>
      <c r="E551" s="282"/>
      <c r="F551" s="283"/>
      <c r="G551" s="284">
        <f>SUM(G527:G550)</f>
        <v>0</v>
      </c>
      <c r="H551" s="285"/>
      <c r="I551" s="286">
        <f>SUM(I527:I550)</f>
        <v>3.91888302</v>
      </c>
      <c r="J551" s="285"/>
      <c r="K551" s="286">
        <f>SUM(K527:K550)</f>
        <v>0</v>
      </c>
      <c r="O551" s="260">
        <v>4</v>
      </c>
      <c r="BA551" s="287">
        <f>SUM(BA527:BA550)</f>
        <v>0</v>
      </c>
      <c r="BB551" s="287">
        <f>SUM(BB527:BB550)</f>
        <v>0</v>
      </c>
      <c r="BC551" s="287">
        <f>SUM(BC527:BC550)</f>
        <v>0</v>
      </c>
      <c r="BD551" s="287">
        <f>SUM(BD527:BD550)</f>
        <v>0</v>
      </c>
      <c r="BE551" s="287">
        <f>SUM(BE527:BE550)</f>
        <v>0</v>
      </c>
    </row>
    <row r="552" spans="1:80" ht="13" x14ac:dyDescent="0.3">
      <c r="A552" s="250" t="s">
        <v>97</v>
      </c>
      <c r="B552" s="251" t="s">
        <v>809</v>
      </c>
      <c r="C552" s="252" t="s">
        <v>810</v>
      </c>
      <c r="D552" s="253"/>
      <c r="E552" s="254"/>
      <c r="F552" s="254"/>
      <c r="G552" s="255"/>
      <c r="H552" s="256"/>
      <c r="I552" s="257"/>
      <c r="J552" s="258"/>
      <c r="K552" s="259"/>
      <c r="O552" s="260">
        <v>1</v>
      </c>
    </row>
    <row r="553" spans="1:80" ht="20" x14ac:dyDescent="0.25">
      <c r="A553" s="261">
        <v>173</v>
      </c>
      <c r="B553" s="262" t="s">
        <v>812</v>
      </c>
      <c r="C553" s="263" t="s">
        <v>813</v>
      </c>
      <c r="D553" s="264" t="s">
        <v>115</v>
      </c>
      <c r="E553" s="265">
        <v>18.329999999999998</v>
      </c>
      <c r="F553" s="265">
        <v>0</v>
      </c>
      <c r="G553" s="266">
        <f>E553*F553</f>
        <v>0</v>
      </c>
      <c r="H553" s="267">
        <v>3.5E-4</v>
      </c>
      <c r="I553" s="268">
        <f>E553*H553</f>
        <v>6.4154999999999993E-3</v>
      </c>
      <c r="J553" s="267">
        <v>0</v>
      </c>
      <c r="K553" s="268">
        <f>E553*J553</f>
        <v>0</v>
      </c>
      <c r="O553" s="260">
        <v>2</v>
      </c>
      <c r="AA553" s="233">
        <v>1</v>
      </c>
      <c r="AB553" s="233">
        <v>7</v>
      </c>
      <c r="AC553" s="233">
        <v>7</v>
      </c>
      <c r="AZ553" s="233">
        <v>2</v>
      </c>
      <c r="BA553" s="233">
        <f>IF(AZ553=1,G553,0)</f>
        <v>0</v>
      </c>
      <c r="BB553" s="233">
        <f>IF(AZ553=2,G553,0)</f>
        <v>0</v>
      </c>
      <c r="BC553" s="233">
        <f>IF(AZ553=3,G553,0)</f>
        <v>0</v>
      </c>
      <c r="BD553" s="233">
        <f>IF(AZ553=4,G553,0)</f>
        <v>0</v>
      </c>
      <c r="BE553" s="233">
        <f>IF(AZ553=5,G553,0)</f>
        <v>0</v>
      </c>
      <c r="CA553" s="260">
        <v>1</v>
      </c>
      <c r="CB553" s="260">
        <v>7</v>
      </c>
    </row>
    <row r="554" spans="1:80" x14ac:dyDescent="0.25">
      <c r="A554" s="269"/>
      <c r="B554" s="272"/>
      <c r="C554" s="338" t="s">
        <v>814</v>
      </c>
      <c r="D554" s="339"/>
      <c r="E554" s="273">
        <v>18.329999999999998</v>
      </c>
      <c r="F554" s="274"/>
      <c r="G554" s="275"/>
      <c r="H554" s="276"/>
      <c r="I554" s="270"/>
      <c r="J554" s="277"/>
      <c r="K554" s="270"/>
      <c r="M554" s="271" t="s">
        <v>814</v>
      </c>
      <c r="O554" s="260"/>
    </row>
    <row r="555" spans="1:80" ht="20" x14ac:dyDescent="0.25">
      <c r="A555" s="261">
        <v>174</v>
      </c>
      <c r="B555" s="262" t="s">
        <v>815</v>
      </c>
      <c r="C555" s="263" t="s">
        <v>816</v>
      </c>
      <c r="D555" s="264" t="s">
        <v>115</v>
      </c>
      <c r="E555" s="265">
        <v>40.380000000000003</v>
      </c>
      <c r="F555" s="265">
        <v>0</v>
      </c>
      <c r="G555" s="266">
        <f>E555*F555</f>
        <v>0</v>
      </c>
      <c r="H555" s="267">
        <v>1.15E-3</v>
      </c>
      <c r="I555" s="268">
        <f>E555*H555</f>
        <v>4.6436999999999999E-2</v>
      </c>
      <c r="J555" s="267">
        <v>0</v>
      </c>
      <c r="K555" s="268">
        <f>E555*J555</f>
        <v>0</v>
      </c>
      <c r="O555" s="260">
        <v>2</v>
      </c>
      <c r="AA555" s="233">
        <v>1</v>
      </c>
      <c r="AB555" s="233">
        <v>7</v>
      </c>
      <c r="AC555" s="233">
        <v>7</v>
      </c>
      <c r="AZ555" s="233">
        <v>2</v>
      </c>
      <c r="BA555" s="233">
        <f>IF(AZ555=1,G555,0)</f>
        <v>0</v>
      </c>
      <c r="BB555" s="233">
        <f>IF(AZ555=2,G555,0)</f>
        <v>0</v>
      </c>
      <c r="BC555" s="233">
        <f>IF(AZ555=3,G555,0)</f>
        <v>0</v>
      </c>
      <c r="BD555" s="233">
        <f>IF(AZ555=4,G555,0)</f>
        <v>0</v>
      </c>
      <c r="BE555" s="233">
        <f>IF(AZ555=5,G555,0)</f>
        <v>0</v>
      </c>
      <c r="CA555" s="260">
        <v>1</v>
      </c>
      <c r="CB555" s="260">
        <v>7</v>
      </c>
    </row>
    <row r="556" spans="1:80" x14ac:dyDescent="0.25">
      <c r="A556" s="269"/>
      <c r="B556" s="272"/>
      <c r="C556" s="338" t="s">
        <v>566</v>
      </c>
      <c r="D556" s="339"/>
      <c r="E556" s="273">
        <v>18.329999999999998</v>
      </c>
      <c r="F556" s="274"/>
      <c r="G556" s="275"/>
      <c r="H556" s="276"/>
      <c r="I556" s="270"/>
      <c r="J556" s="277"/>
      <c r="K556" s="270"/>
      <c r="M556" s="271" t="s">
        <v>566</v>
      </c>
      <c r="O556" s="260"/>
    </row>
    <row r="557" spans="1:80" x14ac:dyDescent="0.25">
      <c r="A557" s="269"/>
      <c r="B557" s="272"/>
      <c r="C557" s="338" t="s">
        <v>817</v>
      </c>
      <c r="D557" s="339"/>
      <c r="E557" s="273">
        <v>22.05</v>
      </c>
      <c r="F557" s="274"/>
      <c r="G557" s="275"/>
      <c r="H557" s="276"/>
      <c r="I557" s="270"/>
      <c r="J557" s="277"/>
      <c r="K557" s="270"/>
      <c r="M557" s="271" t="s">
        <v>817</v>
      </c>
      <c r="O557" s="260"/>
    </row>
    <row r="558" spans="1:80" ht="20" x14ac:dyDescent="0.25">
      <c r="A558" s="261">
        <v>175</v>
      </c>
      <c r="B558" s="262" t="s">
        <v>818</v>
      </c>
      <c r="C558" s="263" t="s">
        <v>819</v>
      </c>
      <c r="D558" s="264" t="s">
        <v>115</v>
      </c>
      <c r="E558" s="265">
        <v>22.05</v>
      </c>
      <c r="F558" s="265">
        <v>0</v>
      </c>
      <c r="G558" s="266">
        <f>E558*F558</f>
        <v>0</v>
      </c>
      <c r="H558" s="267">
        <v>5.3E-3</v>
      </c>
      <c r="I558" s="268">
        <f>E558*H558</f>
        <v>0.11686500000000001</v>
      </c>
      <c r="J558" s="267">
        <v>0</v>
      </c>
      <c r="K558" s="268">
        <f>E558*J558</f>
        <v>0</v>
      </c>
      <c r="O558" s="260">
        <v>2</v>
      </c>
      <c r="AA558" s="233">
        <v>1</v>
      </c>
      <c r="AB558" s="233">
        <v>7</v>
      </c>
      <c r="AC558" s="233">
        <v>7</v>
      </c>
      <c r="AZ558" s="233">
        <v>2</v>
      </c>
      <c r="BA558" s="233">
        <f>IF(AZ558=1,G558,0)</f>
        <v>0</v>
      </c>
      <c r="BB558" s="233">
        <f>IF(AZ558=2,G558,0)</f>
        <v>0</v>
      </c>
      <c r="BC558" s="233">
        <f>IF(AZ558=3,G558,0)</f>
        <v>0</v>
      </c>
      <c r="BD558" s="233">
        <f>IF(AZ558=4,G558,0)</f>
        <v>0</v>
      </c>
      <c r="BE558" s="233">
        <f>IF(AZ558=5,G558,0)</f>
        <v>0</v>
      </c>
      <c r="CA558" s="260">
        <v>1</v>
      </c>
      <c r="CB558" s="260">
        <v>7</v>
      </c>
    </row>
    <row r="559" spans="1:80" x14ac:dyDescent="0.25">
      <c r="A559" s="269"/>
      <c r="B559" s="272"/>
      <c r="C559" s="338" t="s">
        <v>817</v>
      </c>
      <c r="D559" s="339"/>
      <c r="E559" s="273">
        <v>22.05</v>
      </c>
      <c r="F559" s="274"/>
      <c r="G559" s="275"/>
      <c r="H559" s="276"/>
      <c r="I559" s="270"/>
      <c r="J559" s="277"/>
      <c r="K559" s="270"/>
      <c r="M559" s="271" t="s">
        <v>817</v>
      </c>
      <c r="O559" s="260"/>
    </row>
    <row r="560" spans="1:80" ht="20" x14ac:dyDescent="0.25">
      <c r="A560" s="261">
        <v>176</v>
      </c>
      <c r="B560" s="262" t="s">
        <v>820</v>
      </c>
      <c r="C560" s="263" t="s">
        <v>821</v>
      </c>
      <c r="D560" s="264" t="s">
        <v>115</v>
      </c>
      <c r="E560" s="265">
        <v>20.79</v>
      </c>
      <c r="F560" s="265">
        <v>0</v>
      </c>
      <c r="G560" s="266">
        <f>E560*F560</f>
        <v>0</v>
      </c>
      <c r="H560" s="267">
        <v>2.2000000000000001E-3</v>
      </c>
      <c r="I560" s="268">
        <f>E560*H560</f>
        <v>4.5738000000000001E-2</v>
      </c>
      <c r="J560" s="267">
        <v>0</v>
      </c>
      <c r="K560" s="268">
        <f>E560*J560</f>
        <v>0</v>
      </c>
      <c r="O560" s="260">
        <v>2</v>
      </c>
      <c r="AA560" s="233">
        <v>1</v>
      </c>
      <c r="AB560" s="233">
        <v>7</v>
      </c>
      <c r="AC560" s="233">
        <v>7</v>
      </c>
      <c r="AZ560" s="233">
        <v>2</v>
      </c>
      <c r="BA560" s="233">
        <f>IF(AZ560=1,G560,0)</f>
        <v>0</v>
      </c>
      <c r="BB560" s="233">
        <f>IF(AZ560=2,G560,0)</f>
        <v>0</v>
      </c>
      <c r="BC560" s="233">
        <f>IF(AZ560=3,G560,0)</f>
        <v>0</v>
      </c>
      <c r="BD560" s="233">
        <f>IF(AZ560=4,G560,0)</f>
        <v>0</v>
      </c>
      <c r="BE560" s="233">
        <f>IF(AZ560=5,G560,0)</f>
        <v>0</v>
      </c>
      <c r="CA560" s="260">
        <v>1</v>
      </c>
      <c r="CB560" s="260">
        <v>7</v>
      </c>
    </row>
    <row r="561" spans="1:80" x14ac:dyDescent="0.25">
      <c r="A561" s="269"/>
      <c r="B561" s="272"/>
      <c r="C561" s="338" t="s">
        <v>822</v>
      </c>
      <c r="D561" s="339"/>
      <c r="E561" s="273">
        <v>20.79</v>
      </c>
      <c r="F561" s="274"/>
      <c r="G561" s="275"/>
      <c r="H561" s="276"/>
      <c r="I561" s="270"/>
      <c r="J561" s="277"/>
      <c r="K561" s="270"/>
      <c r="M561" s="271" t="s">
        <v>822</v>
      </c>
      <c r="O561" s="260"/>
    </row>
    <row r="562" spans="1:80" ht="20" x14ac:dyDescent="0.25">
      <c r="A562" s="261">
        <v>177</v>
      </c>
      <c r="B562" s="262" t="s">
        <v>823</v>
      </c>
      <c r="C562" s="263" t="s">
        <v>824</v>
      </c>
      <c r="D562" s="264" t="s">
        <v>115</v>
      </c>
      <c r="E562" s="265">
        <v>623.65</v>
      </c>
      <c r="F562" s="265">
        <v>0</v>
      </c>
      <c r="G562" s="266">
        <f>E562*F562</f>
        <v>0</v>
      </c>
      <c r="H562" s="267">
        <v>0</v>
      </c>
      <c r="I562" s="268">
        <f>E562*H562</f>
        <v>0</v>
      </c>
      <c r="J562" s="267">
        <v>-0.01</v>
      </c>
      <c r="K562" s="268">
        <f>E562*J562</f>
        <v>-6.2364999999999995</v>
      </c>
      <c r="O562" s="260">
        <v>2</v>
      </c>
      <c r="AA562" s="233">
        <v>1</v>
      </c>
      <c r="AB562" s="233">
        <v>7</v>
      </c>
      <c r="AC562" s="233">
        <v>7</v>
      </c>
      <c r="AZ562" s="233">
        <v>2</v>
      </c>
      <c r="BA562" s="233">
        <f>IF(AZ562=1,G562,0)</f>
        <v>0</v>
      </c>
      <c r="BB562" s="233">
        <f>IF(AZ562=2,G562,0)</f>
        <v>0</v>
      </c>
      <c r="BC562" s="233">
        <f>IF(AZ562=3,G562,0)</f>
        <v>0</v>
      </c>
      <c r="BD562" s="233">
        <f>IF(AZ562=4,G562,0)</f>
        <v>0</v>
      </c>
      <c r="BE562" s="233">
        <f>IF(AZ562=5,G562,0)</f>
        <v>0</v>
      </c>
      <c r="CA562" s="260">
        <v>1</v>
      </c>
      <c r="CB562" s="260">
        <v>7</v>
      </c>
    </row>
    <row r="563" spans="1:80" x14ac:dyDescent="0.25">
      <c r="A563" s="269"/>
      <c r="B563" s="272"/>
      <c r="C563" s="338" t="s">
        <v>825</v>
      </c>
      <c r="D563" s="339"/>
      <c r="E563" s="273">
        <v>582.33000000000004</v>
      </c>
      <c r="F563" s="274"/>
      <c r="G563" s="275"/>
      <c r="H563" s="276"/>
      <c r="I563" s="270"/>
      <c r="J563" s="277"/>
      <c r="K563" s="270"/>
      <c r="M563" s="271" t="s">
        <v>825</v>
      </c>
      <c r="O563" s="260"/>
    </row>
    <row r="564" spans="1:80" x14ac:dyDescent="0.25">
      <c r="A564" s="269"/>
      <c r="B564" s="272"/>
      <c r="C564" s="338" t="s">
        <v>817</v>
      </c>
      <c r="D564" s="339"/>
      <c r="E564" s="273">
        <v>22.05</v>
      </c>
      <c r="F564" s="274"/>
      <c r="G564" s="275"/>
      <c r="H564" s="276"/>
      <c r="I564" s="270"/>
      <c r="J564" s="277"/>
      <c r="K564" s="270"/>
      <c r="M564" s="271" t="s">
        <v>817</v>
      </c>
      <c r="O564" s="260"/>
    </row>
    <row r="565" spans="1:80" x14ac:dyDescent="0.25">
      <c r="A565" s="269"/>
      <c r="B565" s="272"/>
      <c r="C565" s="338" t="s">
        <v>826</v>
      </c>
      <c r="D565" s="339"/>
      <c r="E565" s="273">
        <v>19.27</v>
      </c>
      <c r="F565" s="274"/>
      <c r="G565" s="275"/>
      <c r="H565" s="276"/>
      <c r="I565" s="270"/>
      <c r="J565" s="277"/>
      <c r="K565" s="270"/>
      <c r="M565" s="271" t="s">
        <v>826</v>
      </c>
      <c r="O565" s="260"/>
    </row>
    <row r="566" spans="1:80" ht="20" x14ac:dyDescent="0.25">
      <c r="A566" s="261">
        <v>178</v>
      </c>
      <c r="B566" s="262" t="s">
        <v>827</v>
      </c>
      <c r="C566" s="263" t="s">
        <v>828</v>
      </c>
      <c r="D566" s="264" t="s">
        <v>115</v>
      </c>
      <c r="E566" s="265">
        <v>2436.79</v>
      </c>
      <c r="F566" s="265">
        <v>0</v>
      </c>
      <c r="G566" s="266">
        <f>E566*F566</f>
        <v>0</v>
      </c>
      <c r="H566" s="267">
        <v>0</v>
      </c>
      <c r="I566" s="268">
        <f>E566*H566</f>
        <v>0</v>
      </c>
      <c r="J566" s="267">
        <v>-6.0000000000000001E-3</v>
      </c>
      <c r="K566" s="268">
        <f>E566*J566</f>
        <v>-14.62074</v>
      </c>
      <c r="O566" s="260">
        <v>2</v>
      </c>
      <c r="AA566" s="233">
        <v>1</v>
      </c>
      <c r="AB566" s="233">
        <v>7</v>
      </c>
      <c r="AC566" s="233">
        <v>7</v>
      </c>
      <c r="AZ566" s="233">
        <v>2</v>
      </c>
      <c r="BA566" s="233">
        <f>IF(AZ566=1,G566,0)</f>
        <v>0</v>
      </c>
      <c r="BB566" s="233">
        <f>IF(AZ566=2,G566,0)</f>
        <v>0</v>
      </c>
      <c r="BC566" s="233">
        <f>IF(AZ566=3,G566,0)</f>
        <v>0</v>
      </c>
      <c r="BD566" s="233">
        <f>IF(AZ566=4,G566,0)</f>
        <v>0</v>
      </c>
      <c r="BE566" s="233">
        <f>IF(AZ566=5,G566,0)</f>
        <v>0</v>
      </c>
      <c r="CA566" s="260">
        <v>1</v>
      </c>
      <c r="CB566" s="260">
        <v>7</v>
      </c>
    </row>
    <row r="567" spans="1:80" x14ac:dyDescent="0.25">
      <c r="A567" s="269"/>
      <c r="B567" s="272"/>
      <c r="C567" s="338" t="s">
        <v>829</v>
      </c>
      <c r="D567" s="339"/>
      <c r="E567" s="273">
        <v>2329.3200000000002</v>
      </c>
      <c r="F567" s="274"/>
      <c r="G567" s="275"/>
      <c r="H567" s="276"/>
      <c r="I567" s="270"/>
      <c r="J567" s="277"/>
      <c r="K567" s="270"/>
      <c r="M567" s="271" t="s">
        <v>829</v>
      </c>
      <c r="O567" s="260"/>
    </row>
    <row r="568" spans="1:80" x14ac:dyDescent="0.25">
      <c r="A568" s="269"/>
      <c r="B568" s="272"/>
      <c r="C568" s="338" t="s">
        <v>830</v>
      </c>
      <c r="D568" s="339"/>
      <c r="E568" s="273">
        <v>88.2</v>
      </c>
      <c r="F568" s="274"/>
      <c r="G568" s="275"/>
      <c r="H568" s="276"/>
      <c r="I568" s="270"/>
      <c r="J568" s="277"/>
      <c r="K568" s="270"/>
      <c r="M568" s="271" t="s">
        <v>830</v>
      </c>
      <c r="O568" s="260"/>
    </row>
    <row r="569" spans="1:80" x14ac:dyDescent="0.25">
      <c r="A569" s="269"/>
      <c r="B569" s="272"/>
      <c r="C569" s="338" t="s">
        <v>831</v>
      </c>
      <c r="D569" s="339"/>
      <c r="E569" s="273">
        <v>19.27</v>
      </c>
      <c r="F569" s="274"/>
      <c r="G569" s="275"/>
      <c r="H569" s="276"/>
      <c r="I569" s="270"/>
      <c r="J569" s="277"/>
      <c r="K569" s="270"/>
      <c r="M569" s="271" t="s">
        <v>831</v>
      </c>
      <c r="O569" s="260"/>
    </row>
    <row r="570" spans="1:80" ht="20" x14ac:dyDescent="0.25">
      <c r="A570" s="261">
        <v>179</v>
      </c>
      <c r="B570" s="262" t="s">
        <v>832</v>
      </c>
      <c r="C570" s="263" t="s">
        <v>833</v>
      </c>
      <c r="D570" s="264" t="s">
        <v>115</v>
      </c>
      <c r="E570" s="265">
        <v>1.3779999999999999</v>
      </c>
      <c r="F570" s="265">
        <v>0</v>
      </c>
      <c r="G570" s="266">
        <f>E570*F570</f>
        <v>0</v>
      </c>
      <c r="H570" s="267">
        <v>2.1000000000000001E-4</v>
      </c>
      <c r="I570" s="268">
        <f>E570*H570</f>
        <v>2.8938E-4</v>
      </c>
      <c r="J570" s="267">
        <v>0</v>
      </c>
      <c r="K570" s="268">
        <f>E570*J570</f>
        <v>0</v>
      </c>
      <c r="O570" s="260">
        <v>2</v>
      </c>
      <c r="AA570" s="233">
        <v>1</v>
      </c>
      <c r="AB570" s="233">
        <v>7</v>
      </c>
      <c r="AC570" s="233">
        <v>7</v>
      </c>
      <c r="AZ570" s="233">
        <v>2</v>
      </c>
      <c r="BA570" s="233">
        <f>IF(AZ570=1,G570,0)</f>
        <v>0</v>
      </c>
      <c r="BB570" s="233">
        <f>IF(AZ570=2,G570,0)</f>
        <v>0</v>
      </c>
      <c r="BC570" s="233">
        <f>IF(AZ570=3,G570,0)</f>
        <v>0</v>
      </c>
      <c r="BD570" s="233">
        <f>IF(AZ570=4,G570,0)</f>
        <v>0</v>
      </c>
      <c r="BE570" s="233">
        <f>IF(AZ570=5,G570,0)</f>
        <v>0</v>
      </c>
      <c r="CA570" s="260">
        <v>1</v>
      </c>
      <c r="CB570" s="260">
        <v>7</v>
      </c>
    </row>
    <row r="571" spans="1:80" x14ac:dyDescent="0.25">
      <c r="A571" s="269"/>
      <c r="B571" s="272"/>
      <c r="C571" s="338" t="s">
        <v>834</v>
      </c>
      <c r="D571" s="339"/>
      <c r="E571" s="273">
        <v>1.3779999999999999</v>
      </c>
      <c r="F571" s="274"/>
      <c r="G571" s="275"/>
      <c r="H571" s="276"/>
      <c r="I571" s="270"/>
      <c r="J571" s="277"/>
      <c r="K571" s="270"/>
      <c r="M571" s="271" t="s">
        <v>834</v>
      </c>
      <c r="O571" s="260"/>
    </row>
    <row r="572" spans="1:80" x14ac:dyDescent="0.25">
      <c r="A572" s="261">
        <v>180</v>
      </c>
      <c r="B572" s="262" t="s">
        <v>835</v>
      </c>
      <c r="C572" s="263" t="s">
        <v>836</v>
      </c>
      <c r="D572" s="264" t="s">
        <v>115</v>
      </c>
      <c r="E572" s="265">
        <v>1.4056</v>
      </c>
      <c r="F572" s="265">
        <v>0</v>
      </c>
      <c r="G572" s="266">
        <f>E572*F572</f>
        <v>0</v>
      </c>
      <c r="H572" s="267">
        <v>1.58E-3</v>
      </c>
      <c r="I572" s="268">
        <f>E572*H572</f>
        <v>2.2208480000000001E-3</v>
      </c>
      <c r="J572" s="267"/>
      <c r="K572" s="268">
        <f>E572*J572</f>
        <v>0</v>
      </c>
      <c r="O572" s="260">
        <v>2</v>
      </c>
      <c r="AA572" s="233">
        <v>3</v>
      </c>
      <c r="AB572" s="233">
        <v>7</v>
      </c>
      <c r="AC572" s="233">
        <v>28322211</v>
      </c>
      <c r="AZ572" s="233">
        <v>2</v>
      </c>
      <c r="BA572" s="233">
        <f>IF(AZ572=1,G572,0)</f>
        <v>0</v>
      </c>
      <c r="BB572" s="233">
        <f>IF(AZ572=2,G572,0)</f>
        <v>0</v>
      </c>
      <c r="BC572" s="233">
        <f>IF(AZ572=3,G572,0)</f>
        <v>0</v>
      </c>
      <c r="BD572" s="233">
        <f>IF(AZ572=4,G572,0)</f>
        <v>0</v>
      </c>
      <c r="BE572" s="233">
        <f>IF(AZ572=5,G572,0)</f>
        <v>0</v>
      </c>
      <c r="CA572" s="260">
        <v>3</v>
      </c>
      <c r="CB572" s="260">
        <v>7</v>
      </c>
    </row>
    <row r="573" spans="1:80" x14ac:dyDescent="0.25">
      <c r="A573" s="269"/>
      <c r="B573" s="272"/>
      <c r="C573" s="338" t="s">
        <v>837</v>
      </c>
      <c r="D573" s="339"/>
      <c r="E573" s="273">
        <v>1.4056</v>
      </c>
      <c r="F573" s="274"/>
      <c r="G573" s="275"/>
      <c r="H573" s="276"/>
      <c r="I573" s="270"/>
      <c r="J573" s="277"/>
      <c r="K573" s="270"/>
      <c r="M573" s="271" t="s">
        <v>837</v>
      </c>
      <c r="O573" s="260"/>
    </row>
    <row r="574" spans="1:80" x14ac:dyDescent="0.25">
      <c r="A574" s="261">
        <v>181</v>
      </c>
      <c r="B574" s="262" t="s">
        <v>838</v>
      </c>
      <c r="C574" s="263" t="s">
        <v>839</v>
      </c>
      <c r="D574" s="264" t="s">
        <v>12</v>
      </c>
      <c r="E574" s="265"/>
      <c r="F574" s="265">
        <v>0</v>
      </c>
      <c r="G574" s="266">
        <f>E574*F574</f>
        <v>0</v>
      </c>
      <c r="H574" s="267">
        <v>0</v>
      </c>
      <c r="I574" s="268">
        <f>E574*H574</f>
        <v>0</v>
      </c>
      <c r="J574" s="267"/>
      <c r="K574" s="268">
        <f>E574*J574</f>
        <v>0</v>
      </c>
      <c r="O574" s="260">
        <v>2</v>
      </c>
      <c r="AA574" s="233">
        <v>7</v>
      </c>
      <c r="AB574" s="233">
        <v>1002</v>
      </c>
      <c r="AC574" s="233">
        <v>5</v>
      </c>
      <c r="AZ574" s="233">
        <v>2</v>
      </c>
      <c r="BA574" s="233">
        <f>IF(AZ574=1,G574,0)</f>
        <v>0</v>
      </c>
      <c r="BB574" s="233">
        <f>IF(AZ574=2,G574,0)</f>
        <v>0</v>
      </c>
      <c r="BC574" s="233">
        <f>IF(AZ574=3,G574,0)</f>
        <v>0</v>
      </c>
      <c r="BD574" s="233">
        <f>IF(AZ574=4,G574,0)</f>
        <v>0</v>
      </c>
      <c r="BE574" s="233">
        <f>IF(AZ574=5,G574,0)</f>
        <v>0</v>
      </c>
      <c r="CA574" s="260">
        <v>7</v>
      </c>
      <c r="CB574" s="260">
        <v>1002</v>
      </c>
    </row>
    <row r="575" spans="1:80" ht="13" x14ac:dyDescent="0.3">
      <c r="A575" s="278"/>
      <c r="B575" s="279" t="s">
        <v>101</v>
      </c>
      <c r="C575" s="280" t="s">
        <v>811</v>
      </c>
      <c r="D575" s="281"/>
      <c r="E575" s="282"/>
      <c r="F575" s="283"/>
      <c r="G575" s="284">
        <f>SUM(G552:G574)</f>
        <v>0</v>
      </c>
      <c r="H575" s="285"/>
      <c r="I575" s="286">
        <f>SUM(I552:I574)</f>
        <v>0.21796572800000003</v>
      </c>
      <c r="J575" s="285"/>
      <c r="K575" s="286">
        <f>SUM(K552:K574)</f>
        <v>-20.857239999999997</v>
      </c>
      <c r="O575" s="260">
        <v>4</v>
      </c>
      <c r="BA575" s="287">
        <f>SUM(BA552:BA574)</f>
        <v>0</v>
      </c>
      <c r="BB575" s="287">
        <f>SUM(BB552:BB574)</f>
        <v>0</v>
      </c>
      <c r="BC575" s="287">
        <f>SUM(BC552:BC574)</f>
        <v>0</v>
      </c>
      <c r="BD575" s="287">
        <f>SUM(BD552:BD574)</f>
        <v>0</v>
      </c>
      <c r="BE575" s="287">
        <f>SUM(BE552:BE574)</f>
        <v>0</v>
      </c>
    </row>
    <row r="576" spans="1:80" ht="13" x14ac:dyDescent="0.3">
      <c r="A576" s="250" t="s">
        <v>97</v>
      </c>
      <c r="B576" s="251" t="s">
        <v>840</v>
      </c>
      <c r="C576" s="252" t="s">
        <v>841</v>
      </c>
      <c r="D576" s="253"/>
      <c r="E576" s="254"/>
      <c r="F576" s="254"/>
      <c r="G576" s="255"/>
      <c r="H576" s="256"/>
      <c r="I576" s="257"/>
      <c r="J576" s="258"/>
      <c r="K576" s="259"/>
      <c r="O576" s="260">
        <v>1</v>
      </c>
    </row>
    <row r="577" spans="1:80" x14ac:dyDescent="0.25">
      <c r="A577" s="261">
        <v>182</v>
      </c>
      <c r="B577" s="262" t="s">
        <v>843</v>
      </c>
      <c r="C577" s="263" t="s">
        <v>844</v>
      </c>
      <c r="D577" s="264" t="s">
        <v>115</v>
      </c>
      <c r="E577" s="265">
        <v>12.96</v>
      </c>
      <c r="F577" s="265">
        <v>0</v>
      </c>
      <c r="G577" s="266">
        <f>E577*F577</f>
        <v>0</v>
      </c>
      <c r="H577" s="267">
        <v>0</v>
      </c>
      <c r="I577" s="268">
        <f>E577*H577</f>
        <v>0</v>
      </c>
      <c r="J577" s="267">
        <v>-1.1000000000000001E-3</v>
      </c>
      <c r="K577" s="268">
        <f>E577*J577</f>
        <v>-1.4256000000000001E-2</v>
      </c>
      <c r="O577" s="260">
        <v>2</v>
      </c>
      <c r="AA577" s="233">
        <v>1</v>
      </c>
      <c r="AB577" s="233">
        <v>7</v>
      </c>
      <c r="AC577" s="233">
        <v>7</v>
      </c>
      <c r="AZ577" s="233">
        <v>2</v>
      </c>
      <c r="BA577" s="233">
        <f>IF(AZ577=1,G577,0)</f>
        <v>0</v>
      </c>
      <c r="BB577" s="233">
        <f>IF(AZ577=2,G577,0)</f>
        <v>0</v>
      </c>
      <c r="BC577" s="233">
        <f>IF(AZ577=3,G577,0)</f>
        <v>0</v>
      </c>
      <c r="BD577" s="233">
        <f>IF(AZ577=4,G577,0)</f>
        <v>0</v>
      </c>
      <c r="BE577" s="233">
        <f>IF(AZ577=5,G577,0)</f>
        <v>0</v>
      </c>
      <c r="CA577" s="260">
        <v>1</v>
      </c>
      <c r="CB577" s="260">
        <v>7</v>
      </c>
    </row>
    <row r="578" spans="1:80" x14ac:dyDescent="0.25">
      <c r="A578" s="269"/>
      <c r="B578" s="272"/>
      <c r="C578" s="338" t="s">
        <v>367</v>
      </c>
      <c r="D578" s="339"/>
      <c r="E578" s="273">
        <v>12.96</v>
      </c>
      <c r="F578" s="274"/>
      <c r="G578" s="275"/>
      <c r="H578" s="276"/>
      <c r="I578" s="270"/>
      <c r="J578" s="277"/>
      <c r="K578" s="270"/>
      <c r="M578" s="271" t="s">
        <v>367</v>
      </c>
      <c r="O578" s="260"/>
    </row>
    <row r="579" spans="1:80" x14ac:dyDescent="0.25">
      <c r="A579" s="261">
        <v>183</v>
      </c>
      <c r="B579" s="262" t="s">
        <v>845</v>
      </c>
      <c r="C579" s="263" t="s">
        <v>846</v>
      </c>
      <c r="D579" s="264" t="s">
        <v>115</v>
      </c>
      <c r="E579" s="265">
        <v>569.37</v>
      </c>
      <c r="F579" s="265">
        <v>0</v>
      </c>
      <c r="G579" s="266">
        <f>E579*F579</f>
        <v>0</v>
      </c>
      <c r="H579" s="267">
        <v>0</v>
      </c>
      <c r="I579" s="268">
        <f>E579*H579</f>
        <v>0</v>
      </c>
      <c r="J579" s="267">
        <v>-6.0000000000000001E-3</v>
      </c>
      <c r="K579" s="268">
        <f>E579*J579</f>
        <v>-3.41622</v>
      </c>
      <c r="O579" s="260">
        <v>2</v>
      </c>
      <c r="AA579" s="233">
        <v>1</v>
      </c>
      <c r="AB579" s="233">
        <v>7</v>
      </c>
      <c r="AC579" s="233">
        <v>7</v>
      </c>
      <c r="AZ579" s="233">
        <v>2</v>
      </c>
      <c r="BA579" s="233">
        <f>IF(AZ579=1,G579,0)</f>
        <v>0</v>
      </c>
      <c r="BB579" s="233">
        <f>IF(AZ579=2,G579,0)</f>
        <v>0</v>
      </c>
      <c r="BC579" s="233">
        <f>IF(AZ579=3,G579,0)</f>
        <v>0</v>
      </c>
      <c r="BD579" s="233">
        <f>IF(AZ579=4,G579,0)</f>
        <v>0</v>
      </c>
      <c r="BE579" s="233">
        <f>IF(AZ579=5,G579,0)</f>
        <v>0</v>
      </c>
      <c r="CA579" s="260">
        <v>1</v>
      </c>
      <c r="CB579" s="260">
        <v>7</v>
      </c>
    </row>
    <row r="580" spans="1:80" x14ac:dyDescent="0.25">
      <c r="A580" s="269"/>
      <c r="B580" s="272"/>
      <c r="C580" s="338" t="s">
        <v>847</v>
      </c>
      <c r="D580" s="339"/>
      <c r="E580" s="273">
        <v>552.72</v>
      </c>
      <c r="F580" s="274"/>
      <c r="G580" s="275"/>
      <c r="H580" s="276"/>
      <c r="I580" s="270"/>
      <c r="J580" s="277"/>
      <c r="K580" s="270"/>
      <c r="M580" s="271" t="s">
        <v>847</v>
      </c>
      <c r="O580" s="260"/>
    </row>
    <row r="581" spans="1:80" x14ac:dyDescent="0.25">
      <c r="A581" s="269"/>
      <c r="B581" s="272"/>
      <c r="C581" s="338" t="s">
        <v>848</v>
      </c>
      <c r="D581" s="339"/>
      <c r="E581" s="273">
        <v>16.649999999999999</v>
      </c>
      <c r="F581" s="274"/>
      <c r="G581" s="275"/>
      <c r="H581" s="276"/>
      <c r="I581" s="270"/>
      <c r="J581" s="277"/>
      <c r="K581" s="270"/>
      <c r="M581" s="271" t="s">
        <v>848</v>
      </c>
      <c r="O581" s="260"/>
    </row>
    <row r="582" spans="1:80" x14ac:dyDescent="0.25">
      <c r="A582" s="261">
        <v>184</v>
      </c>
      <c r="B582" s="262" t="s">
        <v>849</v>
      </c>
      <c r="C582" s="263" t="s">
        <v>850</v>
      </c>
      <c r="D582" s="264" t="s">
        <v>115</v>
      </c>
      <c r="E582" s="265">
        <v>1717.92</v>
      </c>
      <c r="F582" s="265">
        <v>0</v>
      </c>
      <c r="G582" s="266">
        <f>E582*F582</f>
        <v>0</v>
      </c>
      <c r="H582" s="267">
        <v>0</v>
      </c>
      <c r="I582" s="268">
        <f>E582*H582</f>
        <v>0</v>
      </c>
      <c r="J582" s="267">
        <v>0</v>
      </c>
      <c r="K582" s="268">
        <f>E582*J582</f>
        <v>0</v>
      </c>
      <c r="O582" s="260">
        <v>2</v>
      </c>
      <c r="AA582" s="233">
        <v>1</v>
      </c>
      <c r="AB582" s="233">
        <v>7</v>
      </c>
      <c r="AC582" s="233">
        <v>7</v>
      </c>
      <c r="AZ582" s="233">
        <v>2</v>
      </c>
      <c r="BA582" s="233">
        <f>IF(AZ582=1,G582,0)</f>
        <v>0</v>
      </c>
      <c r="BB582" s="233">
        <f>IF(AZ582=2,G582,0)</f>
        <v>0</v>
      </c>
      <c r="BC582" s="233">
        <f>IF(AZ582=3,G582,0)</f>
        <v>0</v>
      </c>
      <c r="BD582" s="233">
        <f>IF(AZ582=4,G582,0)</f>
        <v>0</v>
      </c>
      <c r="BE582" s="233">
        <f>IF(AZ582=5,G582,0)</f>
        <v>0</v>
      </c>
      <c r="CA582" s="260">
        <v>1</v>
      </c>
      <c r="CB582" s="260">
        <v>7</v>
      </c>
    </row>
    <row r="583" spans="1:80" x14ac:dyDescent="0.25">
      <c r="A583" s="269"/>
      <c r="B583" s="272"/>
      <c r="C583" s="338" t="s">
        <v>851</v>
      </c>
      <c r="D583" s="339"/>
      <c r="E583" s="273">
        <v>1643.04</v>
      </c>
      <c r="F583" s="274"/>
      <c r="G583" s="275"/>
      <c r="H583" s="276"/>
      <c r="I583" s="270"/>
      <c r="J583" s="277"/>
      <c r="K583" s="270"/>
      <c r="M583" s="271" t="s">
        <v>851</v>
      </c>
      <c r="O583" s="260"/>
    </row>
    <row r="584" spans="1:80" x14ac:dyDescent="0.25">
      <c r="A584" s="269"/>
      <c r="B584" s="272"/>
      <c r="C584" s="338" t="s">
        <v>852</v>
      </c>
      <c r="D584" s="339"/>
      <c r="E584" s="273">
        <v>74.88</v>
      </c>
      <c r="F584" s="274"/>
      <c r="G584" s="275"/>
      <c r="H584" s="276"/>
      <c r="I584" s="270"/>
      <c r="J584" s="277"/>
      <c r="K584" s="270"/>
      <c r="M584" s="271" t="s">
        <v>852</v>
      </c>
      <c r="O584" s="260"/>
    </row>
    <row r="585" spans="1:80" ht="20" x14ac:dyDescent="0.25">
      <c r="A585" s="261">
        <v>185</v>
      </c>
      <c r="B585" s="262" t="s">
        <v>853</v>
      </c>
      <c r="C585" s="263" t="s">
        <v>854</v>
      </c>
      <c r="D585" s="264" t="s">
        <v>115</v>
      </c>
      <c r="E585" s="265">
        <v>483.22</v>
      </c>
      <c r="F585" s="265">
        <v>0</v>
      </c>
      <c r="G585" s="266">
        <f>E585*F585</f>
        <v>0</v>
      </c>
      <c r="H585" s="267">
        <v>1.2E-4</v>
      </c>
      <c r="I585" s="268">
        <f>E585*H585</f>
        <v>5.7986400000000007E-2</v>
      </c>
      <c r="J585" s="267">
        <v>0</v>
      </c>
      <c r="K585" s="268">
        <f>E585*J585</f>
        <v>0</v>
      </c>
      <c r="O585" s="260">
        <v>2</v>
      </c>
      <c r="AA585" s="233">
        <v>1</v>
      </c>
      <c r="AB585" s="233">
        <v>7</v>
      </c>
      <c r="AC585" s="233">
        <v>7</v>
      </c>
      <c r="AZ585" s="233">
        <v>2</v>
      </c>
      <c r="BA585" s="233">
        <f>IF(AZ585=1,G585,0)</f>
        <v>0</v>
      </c>
      <c r="BB585" s="233">
        <f>IF(AZ585=2,G585,0)</f>
        <v>0</v>
      </c>
      <c r="BC585" s="233">
        <f>IF(AZ585=3,G585,0)</f>
        <v>0</v>
      </c>
      <c r="BD585" s="233">
        <f>IF(AZ585=4,G585,0)</f>
        <v>0</v>
      </c>
      <c r="BE585" s="233">
        <f>IF(AZ585=5,G585,0)</f>
        <v>0</v>
      </c>
      <c r="CA585" s="260">
        <v>1</v>
      </c>
      <c r="CB585" s="260">
        <v>7</v>
      </c>
    </row>
    <row r="586" spans="1:80" x14ac:dyDescent="0.25">
      <c r="A586" s="269"/>
      <c r="B586" s="272"/>
      <c r="C586" s="338" t="s">
        <v>855</v>
      </c>
      <c r="D586" s="339"/>
      <c r="E586" s="273">
        <v>483.22</v>
      </c>
      <c r="F586" s="274"/>
      <c r="G586" s="275"/>
      <c r="H586" s="276"/>
      <c r="I586" s="270"/>
      <c r="J586" s="277"/>
      <c r="K586" s="270"/>
      <c r="M586" s="271" t="s">
        <v>855</v>
      </c>
      <c r="O586" s="260"/>
    </row>
    <row r="587" spans="1:80" x14ac:dyDescent="0.25">
      <c r="A587" s="261">
        <v>186</v>
      </c>
      <c r="B587" s="262" t="s">
        <v>856</v>
      </c>
      <c r="C587" s="263" t="s">
        <v>857</v>
      </c>
      <c r="D587" s="264" t="s">
        <v>115</v>
      </c>
      <c r="E587" s="265">
        <v>491.62</v>
      </c>
      <c r="F587" s="265">
        <v>0</v>
      </c>
      <c r="G587" s="266">
        <f>E587*F587</f>
        <v>0</v>
      </c>
      <c r="H587" s="267">
        <v>0</v>
      </c>
      <c r="I587" s="268">
        <f>E587*H587</f>
        <v>0</v>
      </c>
      <c r="J587" s="267">
        <v>0</v>
      </c>
      <c r="K587" s="268">
        <f>E587*J587</f>
        <v>0</v>
      </c>
      <c r="O587" s="260">
        <v>2</v>
      </c>
      <c r="AA587" s="233">
        <v>1</v>
      </c>
      <c r="AB587" s="233">
        <v>7</v>
      </c>
      <c r="AC587" s="233">
        <v>7</v>
      </c>
      <c r="AZ587" s="233">
        <v>2</v>
      </c>
      <c r="BA587" s="233">
        <f>IF(AZ587=1,G587,0)</f>
        <v>0</v>
      </c>
      <c r="BB587" s="233">
        <f>IF(AZ587=2,G587,0)</f>
        <v>0</v>
      </c>
      <c r="BC587" s="233">
        <f>IF(AZ587=3,G587,0)</f>
        <v>0</v>
      </c>
      <c r="BD587" s="233">
        <f>IF(AZ587=4,G587,0)</f>
        <v>0</v>
      </c>
      <c r="BE587" s="233">
        <f>IF(AZ587=5,G587,0)</f>
        <v>0</v>
      </c>
      <c r="CA587" s="260">
        <v>1</v>
      </c>
      <c r="CB587" s="260">
        <v>7</v>
      </c>
    </row>
    <row r="588" spans="1:80" x14ac:dyDescent="0.25">
      <c r="A588" s="269"/>
      <c r="B588" s="272"/>
      <c r="C588" s="338" t="s">
        <v>858</v>
      </c>
      <c r="D588" s="339"/>
      <c r="E588" s="273">
        <v>68.900000000000006</v>
      </c>
      <c r="F588" s="274"/>
      <c r="G588" s="275"/>
      <c r="H588" s="276"/>
      <c r="I588" s="270"/>
      <c r="J588" s="277"/>
      <c r="K588" s="270"/>
      <c r="M588" s="271" t="s">
        <v>858</v>
      </c>
      <c r="O588" s="260"/>
    </row>
    <row r="589" spans="1:80" x14ac:dyDescent="0.25">
      <c r="A589" s="269"/>
      <c r="B589" s="272"/>
      <c r="C589" s="338" t="s">
        <v>859</v>
      </c>
      <c r="D589" s="339"/>
      <c r="E589" s="273">
        <v>93.5</v>
      </c>
      <c r="F589" s="274"/>
      <c r="G589" s="275"/>
      <c r="H589" s="276"/>
      <c r="I589" s="270"/>
      <c r="J589" s="277"/>
      <c r="K589" s="270"/>
      <c r="M589" s="271" t="s">
        <v>859</v>
      </c>
      <c r="O589" s="260"/>
    </row>
    <row r="590" spans="1:80" x14ac:dyDescent="0.25">
      <c r="A590" s="269"/>
      <c r="B590" s="272"/>
      <c r="C590" s="338" t="s">
        <v>860</v>
      </c>
      <c r="D590" s="339"/>
      <c r="E590" s="273">
        <v>142.33000000000001</v>
      </c>
      <c r="F590" s="274"/>
      <c r="G590" s="275"/>
      <c r="H590" s="276"/>
      <c r="I590" s="270"/>
      <c r="J590" s="277"/>
      <c r="K590" s="270"/>
      <c r="M590" s="271" t="s">
        <v>860</v>
      </c>
      <c r="O590" s="260"/>
    </row>
    <row r="591" spans="1:80" x14ac:dyDescent="0.25">
      <c r="A591" s="269"/>
      <c r="B591" s="272"/>
      <c r="C591" s="338" t="s">
        <v>861</v>
      </c>
      <c r="D591" s="339"/>
      <c r="E591" s="273">
        <v>69.599999999999994</v>
      </c>
      <c r="F591" s="274"/>
      <c r="G591" s="275"/>
      <c r="H591" s="276"/>
      <c r="I591" s="270"/>
      <c r="J591" s="277"/>
      <c r="K591" s="270"/>
      <c r="M591" s="271" t="s">
        <v>861</v>
      </c>
      <c r="O591" s="260"/>
    </row>
    <row r="592" spans="1:80" x14ac:dyDescent="0.25">
      <c r="A592" s="269"/>
      <c r="B592" s="272"/>
      <c r="C592" s="338" t="s">
        <v>862</v>
      </c>
      <c r="D592" s="339"/>
      <c r="E592" s="273">
        <v>79.84</v>
      </c>
      <c r="F592" s="274"/>
      <c r="G592" s="275"/>
      <c r="H592" s="276"/>
      <c r="I592" s="270"/>
      <c r="J592" s="277"/>
      <c r="K592" s="270"/>
      <c r="M592" s="271" t="s">
        <v>862</v>
      </c>
      <c r="O592" s="260"/>
    </row>
    <row r="593" spans="1:80" x14ac:dyDescent="0.25">
      <c r="A593" s="269"/>
      <c r="B593" s="272"/>
      <c r="C593" s="338" t="s">
        <v>863</v>
      </c>
      <c r="D593" s="339"/>
      <c r="E593" s="273">
        <v>13.15</v>
      </c>
      <c r="F593" s="274"/>
      <c r="G593" s="275"/>
      <c r="H593" s="276"/>
      <c r="I593" s="270"/>
      <c r="J593" s="277"/>
      <c r="K593" s="270"/>
      <c r="M593" s="271" t="s">
        <v>863</v>
      </c>
      <c r="O593" s="260"/>
    </row>
    <row r="594" spans="1:80" x14ac:dyDescent="0.25">
      <c r="A594" s="269"/>
      <c r="B594" s="272"/>
      <c r="C594" s="338" t="s">
        <v>864</v>
      </c>
      <c r="D594" s="339"/>
      <c r="E594" s="273">
        <v>24.3</v>
      </c>
      <c r="F594" s="274"/>
      <c r="G594" s="275"/>
      <c r="H594" s="276"/>
      <c r="I594" s="270"/>
      <c r="J594" s="277"/>
      <c r="K594" s="270"/>
      <c r="M594" s="271" t="s">
        <v>864</v>
      </c>
      <c r="O594" s="260"/>
    </row>
    <row r="595" spans="1:80" x14ac:dyDescent="0.25">
      <c r="A595" s="261">
        <v>187</v>
      </c>
      <c r="B595" s="262" t="s">
        <v>865</v>
      </c>
      <c r="C595" s="263" t="s">
        <v>866</v>
      </c>
      <c r="D595" s="264" t="s">
        <v>115</v>
      </c>
      <c r="E595" s="265">
        <v>11.4245</v>
      </c>
      <c r="F595" s="265">
        <v>0</v>
      </c>
      <c r="G595" s="266">
        <f>E595*F595</f>
        <v>0</v>
      </c>
      <c r="H595" s="267">
        <v>3.0000000000000001E-3</v>
      </c>
      <c r="I595" s="268">
        <f>E595*H595</f>
        <v>3.4273499999999998E-2</v>
      </c>
      <c r="J595" s="267">
        <v>0</v>
      </c>
      <c r="K595" s="268">
        <f>E595*J595</f>
        <v>0</v>
      </c>
      <c r="O595" s="260">
        <v>2</v>
      </c>
      <c r="AA595" s="233">
        <v>1</v>
      </c>
      <c r="AB595" s="233">
        <v>7</v>
      </c>
      <c r="AC595" s="233">
        <v>7</v>
      </c>
      <c r="AZ595" s="233">
        <v>2</v>
      </c>
      <c r="BA595" s="233">
        <f>IF(AZ595=1,G595,0)</f>
        <v>0</v>
      </c>
      <c r="BB595" s="233">
        <f>IF(AZ595=2,G595,0)</f>
        <v>0</v>
      </c>
      <c r="BC595" s="233">
        <f>IF(AZ595=3,G595,0)</f>
        <v>0</v>
      </c>
      <c r="BD595" s="233">
        <f>IF(AZ595=4,G595,0)</f>
        <v>0</v>
      </c>
      <c r="BE595" s="233">
        <f>IF(AZ595=5,G595,0)</f>
        <v>0</v>
      </c>
      <c r="CA595" s="260">
        <v>1</v>
      </c>
      <c r="CB595" s="260">
        <v>7</v>
      </c>
    </row>
    <row r="596" spans="1:80" x14ac:dyDescent="0.25">
      <c r="A596" s="269"/>
      <c r="B596" s="272"/>
      <c r="C596" s="338" t="s">
        <v>867</v>
      </c>
      <c r="D596" s="339"/>
      <c r="E596" s="273">
        <v>7.5049999999999999</v>
      </c>
      <c r="F596" s="274"/>
      <c r="G596" s="275"/>
      <c r="H596" s="276"/>
      <c r="I596" s="270"/>
      <c r="J596" s="277"/>
      <c r="K596" s="270"/>
      <c r="M596" s="271" t="s">
        <v>867</v>
      </c>
      <c r="O596" s="260"/>
    </row>
    <row r="597" spans="1:80" x14ac:dyDescent="0.25">
      <c r="A597" s="269"/>
      <c r="B597" s="272"/>
      <c r="C597" s="338" t="s">
        <v>868</v>
      </c>
      <c r="D597" s="339"/>
      <c r="E597" s="273">
        <v>3.9195000000000002</v>
      </c>
      <c r="F597" s="274"/>
      <c r="G597" s="275"/>
      <c r="H597" s="276"/>
      <c r="I597" s="270"/>
      <c r="J597" s="277"/>
      <c r="K597" s="270"/>
      <c r="M597" s="271" t="s">
        <v>868</v>
      </c>
      <c r="O597" s="260"/>
    </row>
    <row r="598" spans="1:80" x14ac:dyDescent="0.25">
      <c r="A598" s="261">
        <v>188</v>
      </c>
      <c r="B598" s="262" t="s">
        <v>869</v>
      </c>
      <c r="C598" s="263" t="s">
        <v>870</v>
      </c>
      <c r="D598" s="264" t="s">
        <v>115</v>
      </c>
      <c r="E598" s="265">
        <v>50.61</v>
      </c>
      <c r="F598" s="265">
        <v>0</v>
      </c>
      <c r="G598" s="266">
        <f>E598*F598</f>
        <v>0</v>
      </c>
      <c r="H598" s="267">
        <v>0</v>
      </c>
      <c r="I598" s="268">
        <f>E598*H598</f>
        <v>0</v>
      </c>
      <c r="J598" s="267">
        <v>0</v>
      </c>
      <c r="K598" s="268">
        <f>E598*J598</f>
        <v>0</v>
      </c>
      <c r="O598" s="260">
        <v>2</v>
      </c>
      <c r="AA598" s="233">
        <v>1</v>
      </c>
      <c r="AB598" s="233">
        <v>7</v>
      </c>
      <c r="AC598" s="233">
        <v>7</v>
      </c>
      <c r="AZ598" s="233">
        <v>2</v>
      </c>
      <c r="BA598" s="233">
        <f>IF(AZ598=1,G598,0)</f>
        <v>0</v>
      </c>
      <c r="BB598" s="233">
        <f>IF(AZ598=2,G598,0)</f>
        <v>0</v>
      </c>
      <c r="BC598" s="233">
        <f>IF(AZ598=3,G598,0)</f>
        <v>0</v>
      </c>
      <c r="BD598" s="233">
        <f>IF(AZ598=4,G598,0)</f>
        <v>0</v>
      </c>
      <c r="BE598" s="233">
        <f>IF(AZ598=5,G598,0)</f>
        <v>0</v>
      </c>
      <c r="CA598" s="260">
        <v>1</v>
      </c>
      <c r="CB598" s="260">
        <v>7</v>
      </c>
    </row>
    <row r="599" spans="1:80" x14ac:dyDescent="0.25">
      <c r="A599" s="269"/>
      <c r="B599" s="272"/>
      <c r="C599" s="338" t="s">
        <v>871</v>
      </c>
      <c r="D599" s="339"/>
      <c r="E599" s="273">
        <v>28.56</v>
      </c>
      <c r="F599" s="274"/>
      <c r="G599" s="275"/>
      <c r="H599" s="276"/>
      <c r="I599" s="270"/>
      <c r="J599" s="277"/>
      <c r="K599" s="270"/>
      <c r="M599" s="271" t="s">
        <v>871</v>
      </c>
      <c r="O599" s="260"/>
    </row>
    <row r="600" spans="1:80" x14ac:dyDescent="0.25">
      <c r="A600" s="269"/>
      <c r="B600" s="272"/>
      <c r="C600" s="338" t="s">
        <v>817</v>
      </c>
      <c r="D600" s="339"/>
      <c r="E600" s="273">
        <v>22.05</v>
      </c>
      <c r="F600" s="274"/>
      <c r="G600" s="275"/>
      <c r="H600" s="276"/>
      <c r="I600" s="270"/>
      <c r="J600" s="277"/>
      <c r="K600" s="270"/>
      <c r="M600" s="271" t="s">
        <v>817</v>
      </c>
      <c r="O600" s="260"/>
    </row>
    <row r="601" spans="1:80" x14ac:dyDescent="0.25">
      <c r="A601" s="261">
        <v>189</v>
      </c>
      <c r="B601" s="262" t="s">
        <v>872</v>
      </c>
      <c r="C601" s="263" t="s">
        <v>873</v>
      </c>
      <c r="D601" s="264" t="s">
        <v>115</v>
      </c>
      <c r="E601" s="265">
        <v>514.87</v>
      </c>
      <c r="F601" s="265">
        <v>0</v>
      </c>
      <c r="G601" s="266">
        <f>E601*F601</f>
        <v>0</v>
      </c>
      <c r="H601" s="267">
        <v>1.0000000000000001E-5</v>
      </c>
      <c r="I601" s="268">
        <f>E601*H601</f>
        <v>5.1487000000000008E-3</v>
      </c>
      <c r="J601" s="267">
        <v>0</v>
      </c>
      <c r="K601" s="268">
        <f>E601*J601</f>
        <v>0</v>
      </c>
      <c r="O601" s="260">
        <v>2</v>
      </c>
      <c r="AA601" s="233">
        <v>1</v>
      </c>
      <c r="AB601" s="233">
        <v>7</v>
      </c>
      <c r="AC601" s="233">
        <v>7</v>
      </c>
      <c r="AZ601" s="233">
        <v>2</v>
      </c>
      <c r="BA601" s="233">
        <f>IF(AZ601=1,G601,0)</f>
        <v>0</v>
      </c>
      <c r="BB601" s="233">
        <f>IF(AZ601=2,G601,0)</f>
        <v>0</v>
      </c>
      <c r="BC601" s="233">
        <f>IF(AZ601=3,G601,0)</f>
        <v>0</v>
      </c>
      <c r="BD601" s="233">
        <f>IF(AZ601=4,G601,0)</f>
        <v>0</v>
      </c>
      <c r="BE601" s="233">
        <f>IF(AZ601=5,G601,0)</f>
        <v>0</v>
      </c>
      <c r="CA601" s="260">
        <v>1</v>
      </c>
      <c r="CB601" s="260">
        <v>7</v>
      </c>
    </row>
    <row r="602" spans="1:80" x14ac:dyDescent="0.25">
      <c r="A602" s="269"/>
      <c r="B602" s="272"/>
      <c r="C602" s="338" t="s">
        <v>874</v>
      </c>
      <c r="D602" s="339"/>
      <c r="E602" s="273">
        <v>491.62</v>
      </c>
      <c r="F602" s="274"/>
      <c r="G602" s="275"/>
      <c r="H602" s="276"/>
      <c r="I602" s="270"/>
      <c r="J602" s="277"/>
      <c r="K602" s="270"/>
      <c r="M602" s="271" t="s">
        <v>874</v>
      </c>
      <c r="O602" s="260"/>
    </row>
    <row r="603" spans="1:80" x14ac:dyDescent="0.25">
      <c r="A603" s="269"/>
      <c r="B603" s="272"/>
      <c r="C603" s="338" t="s">
        <v>875</v>
      </c>
      <c r="D603" s="339"/>
      <c r="E603" s="273">
        <v>23.25</v>
      </c>
      <c r="F603" s="274"/>
      <c r="G603" s="275"/>
      <c r="H603" s="276"/>
      <c r="I603" s="270"/>
      <c r="J603" s="277"/>
      <c r="K603" s="270"/>
      <c r="M603" s="271" t="s">
        <v>875</v>
      </c>
      <c r="O603" s="260"/>
    </row>
    <row r="604" spans="1:80" x14ac:dyDescent="0.25">
      <c r="A604" s="261">
        <v>190</v>
      </c>
      <c r="B604" s="262" t="s">
        <v>876</v>
      </c>
      <c r="C604" s="263" t="s">
        <v>877</v>
      </c>
      <c r="D604" s="264" t="s">
        <v>115</v>
      </c>
      <c r="E604" s="265">
        <v>594.69000000000005</v>
      </c>
      <c r="F604" s="265">
        <v>0</v>
      </c>
      <c r="G604" s="266">
        <f>E604*F604</f>
        <v>0</v>
      </c>
      <c r="H604" s="267">
        <v>4.0999999999999999E-4</v>
      </c>
      <c r="I604" s="268">
        <f>E604*H604</f>
        <v>0.24382290000000001</v>
      </c>
      <c r="J604" s="267">
        <v>0</v>
      </c>
      <c r="K604" s="268">
        <f>E604*J604</f>
        <v>0</v>
      </c>
      <c r="O604" s="260">
        <v>2</v>
      </c>
      <c r="AA604" s="233">
        <v>1</v>
      </c>
      <c r="AB604" s="233">
        <v>7</v>
      </c>
      <c r="AC604" s="233">
        <v>7</v>
      </c>
      <c r="AZ604" s="233">
        <v>2</v>
      </c>
      <c r="BA604" s="233">
        <f>IF(AZ604=1,G604,0)</f>
        <v>0</v>
      </c>
      <c r="BB604" s="233">
        <f>IF(AZ604=2,G604,0)</f>
        <v>0</v>
      </c>
      <c r="BC604" s="233">
        <f>IF(AZ604=3,G604,0)</f>
        <v>0</v>
      </c>
      <c r="BD604" s="233">
        <f>IF(AZ604=4,G604,0)</f>
        <v>0</v>
      </c>
      <c r="BE604" s="233">
        <f>IF(AZ604=5,G604,0)</f>
        <v>0</v>
      </c>
      <c r="CA604" s="260">
        <v>1</v>
      </c>
      <c r="CB604" s="260">
        <v>7</v>
      </c>
    </row>
    <row r="605" spans="1:80" x14ac:dyDescent="0.25">
      <c r="A605" s="269"/>
      <c r="B605" s="272"/>
      <c r="C605" s="338" t="s">
        <v>878</v>
      </c>
      <c r="D605" s="339"/>
      <c r="E605" s="273">
        <v>547.67999999999995</v>
      </c>
      <c r="F605" s="274"/>
      <c r="G605" s="275"/>
      <c r="H605" s="276"/>
      <c r="I605" s="270"/>
      <c r="J605" s="277"/>
      <c r="K605" s="270"/>
      <c r="M605" s="271" t="s">
        <v>878</v>
      </c>
      <c r="O605" s="260"/>
    </row>
    <row r="606" spans="1:80" x14ac:dyDescent="0.25">
      <c r="A606" s="269"/>
      <c r="B606" s="272"/>
      <c r="C606" s="338" t="s">
        <v>879</v>
      </c>
      <c r="D606" s="339"/>
      <c r="E606" s="273">
        <v>24.96</v>
      </c>
      <c r="F606" s="274"/>
      <c r="G606" s="275"/>
      <c r="H606" s="276"/>
      <c r="I606" s="270"/>
      <c r="J606" s="277"/>
      <c r="K606" s="270"/>
      <c r="M606" s="271" t="s">
        <v>879</v>
      </c>
      <c r="O606" s="260"/>
    </row>
    <row r="607" spans="1:80" x14ac:dyDescent="0.25">
      <c r="A607" s="269"/>
      <c r="B607" s="272"/>
      <c r="C607" s="338" t="s">
        <v>880</v>
      </c>
      <c r="D607" s="339"/>
      <c r="E607" s="273">
        <v>22.05</v>
      </c>
      <c r="F607" s="274"/>
      <c r="G607" s="275"/>
      <c r="H607" s="276"/>
      <c r="I607" s="270"/>
      <c r="J607" s="277"/>
      <c r="K607" s="270"/>
      <c r="M607" s="271" t="s">
        <v>880</v>
      </c>
      <c r="O607" s="260"/>
    </row>
    <row r="608" spans="1:80" x14ac:dyDescent="0.25">
      <c r="A608" s="261">
        <v>191</v>
      </c>
      <c r="B608" s="262" t="s">
        <v>881</v>
      </c>
      <c r="C608" s="263" t="s">
        <v>882</v>
      </c>
      <c r="D608" s="264" t="s">
        <v>223</v>
      </c>
      <c r="E608" s="265">
        <v>6</v>
      </c>
      <c r="F608" s="265">
        <v>0</v>
      </c>
      <c r="G608" s="266">
        <f>E608*F608</f>
        <v>0</v>
      </c>
      <c r="H608" s="267">
        <v>1.89E-3</v>
      </c>
      <c r="I608" s="268">
        <f>E608*H608</f>
        <v>1.1339999999999999E-2</v>
      </c>
      <c r="J608" s="267">
        <v>0</v>
      </c>
      <c r="K608" s="268">
        <f>E608*J608</f>
        <v>0</v>
      </c>
      <c r="O608" s="260">
        <v>2</v>
      </c>
      <c r="AA608" s="233">
        <v>1</v>
      </c>
      <c r="AB608" s="233">
        <v>7</v>
      </c>
      <c r="AC608" s="233">
        <v>7</v>
      </c>
      <c r="AZ608" s="233">
        <v>2</v>
      </c>
      <c r="BA608" s="233">
        <f>IF(AZ608=1,G608,0)</f>
        <v>0</v>
      </c>
      <c r="BB608" s="233">
        <f>IF(AZ608=2,G608,0)</f>
        <v>0</v>
      </c>
      <c r="BC608" s="233">
        <f>IF(AZ608=3,G608,0)</f>
        <v>0</v>
      </c>
      <c r="BD608" s="233">
        <f>IF(AZ608=4,G608,0)</f>
        <v>0</v>
      </c>
      <c r="BE608" s="233">
        <f>IF(AZ608=5,G608,0)</f>
        <v>0</v>
      </c>
      <c r="CA608" s="260">
        <v>1</v>
      </c>
      <c r="CB608" s="260">
        <v>7</v>
      </c>
    </row>
    <row r="609" spans="1:80" x14ac:dyDescent="0.25">
      <c r="A609" s="269"/>
      <c r="B609" s="272"/>
      <c r="C609" s="338" t="s">
        <v>883</v>
      </c>
      <c r="D609" s="339"/>
      <c r="E609" s="273">
        <v>6</v>
      </c>
      <c r="F609" s="274"/>
      <c r="G609" s="275"/>
      <c r="H609" s="276"/>
      <c r="I609" s="270"/>
      <c r="J609" s="277"/>
      <c r="K609" s="270"/>
      <c r="M609" s="271">
        <v>6</v>
      </c>
      <c r="O609" s="260"/>
    </row>
    <row r="610" spans="1:80" x14ac:dyDescent="0.25">
      <c r="A610" s="261">
        <v>192</v>
      </c>
      <c r="B610" s="262" t="s">
        <v>884</v>
      </c>
      <c r="C610" s="263" t="s">
        <v>885</v>
      </c>
      <c r="D610" s="264" t="s">
        <v>115</v>
      </c>
      <c r="E610" s="265">
        <v>165.648</v>
      </c>
      <c r="F610" s="265">
        <v>0</v>
      </c>
      <c r="G610" s="266">
        <f>E610*F610</f>
        <v>0</v>
      </c>
      <c r="H610" s="267">
        <v>1.25E-3</v>
      </c>
      <c r="I610" s="268">
        <f>E610*H610</f>
        <v>0.20705999999999999</v>
      </c>
      <c r="J610" s="267"/>
      <c r="K610" s="268">
        <f>E610*J610</f>
        <v>0</v>
      </c>
      <c r="O610" s="260">
        <v>2</v>
      </c>
      <c r="AA610" s="233">
        <v>3</v>
      </c>
      <c r="AB610" s="233">
        <v>7</v>
      </c>
      <c r="AC610" s="233">
        <v>28375853</v>
      </c>
      <c r="AZ610" s="233">
        <v>2</v>
      </c>
      <c r="BA610" s="233">
        <f>IF(AZ610=1,G610,0)</f>
        <v>0</v>
      </c>
      <c r="BB610" s="233">
        <f>IF(AZ610=2,G610,0)</f>
        <v>0</v>
      </c>
      <c r="BC610" s="233">
        <f>IF(AZ610=3,G610,0)</f>
        <v>0</v>
      </c>
      <c r="BD610" s="233">
        <f>IF(AZ610=4,G610,0)</f>
        <v>0</v>
      </c>
      <c r="BE610" s="233">
        <f>IF(AZ610=5,G610,0)</f>
        <v>0</v>
      </c>
      <c r="CA610" s="260">
        <v>3</v>
      </c>
      <c r="CB610" s="260">
        <v>7</v>
      </c>
    </row>
    <row r="611" spans="1:80" x14ac:dyDescent="0.25">
      <c r="A611" s="269"/>
      <c r="B611" s="272"/>
      <c r="C611" s="338" t="s">
        <v>886</v>
      </c>
      <c r="D611" s="339"/>
      <c r="E611" s="273">
        <v>165.648</v>
      </c>
      <c r="F611" s="274"/>
      <c r="G611" s="275"/>
      <c r="H611" s="276"/>
      <c r="I611" s="270"/>
      <c r="J611" s="277"/>
      <c r="K611" s="270"/>
      <c r="M611" s="271" t="s">
        <v>886</v>
      </c>
      <c r="O611" s="260"/>
    </row>
    <row r="612" spans="1:80" x14ac:dyDescent="0.25">
      <c r="A612" s="261">
        <v>193</v>
      </c>
      <c r="B612" s="262" t="s">
        <v>887</v>
      </c>
      <c r="C612" s="263" t="s">
        <v>888</v>
      </c>
      <c r="D612" s="264" t="s">
        <v>115</v>
      </c>
      <c r="E612" s="265">
        <v>837.2568</v>
      </c>
      <c r="F612" s="265">
        <v>0</v>
      </c>
      <c r="G612" s="266">
        <f>E612*F612</f>
        <v>0</v>
      </c>
      <c r="H612" s="267">
        <v>1.5E-3</v>
      </c>
      <c r="I612" s="268">
        <f>E612*H612</f>
        <v>1.2558852</v>
      </c>
      <c r="J612" s="267"/>
      <c r="K612" s="268">
        <f>E612*J612</f>
        <v>0</v>
      </c>
      <c r="O612" s="260">
        <v>2</v>
      </c>
      <c r="AA612" s="233">
        <v>3</v>
      </c>
      <c r="AB612" s="233">
        <v>7</v>
      </c>
      <c r="AC612" s="233">
        <v>28375854</v>
      </c>
      <c r="AZ612" s="233">
        <v>2</v>
      </c>
      <c r="BA612" s="233">
        <f>IF(AZ612=1,G612,0)</f>
        <v>0</v>
      </c>
      <c r="BB612" s="233">
        <f>IF(AZ612=2,G612,0)</f>
        <v>0</v>
      </c>
      <c r="BC612" s="233">
        <f>IF(AZ612=3,G612,0)</f>
        <v>0</v>
      </c>
      <c r="BD612" s="233">
        <f>IF(AZ612=4,G612,0)</f>
        <v>0</v>
      </c>
      <c r="BE612" s="233">
        <f>IF(AZ612=5,G612,0)</f>
        <v>0</v>
      </c>
      <c r="CA612" s="260">
        <v>3</v>
      </c>
      <c r="CB612" s="260">
        <v>7</v>
      </c>
    </row>
    <row r="613" spans="1:80" x14ac:dyDescent="0.25">
      <c r="A613" s="269"/>
      <c r="B613" s="272"/>
      <c r="C613" s="338" t="s">
        <v>889</v>
      </c>
      <c r="D613" s="339"/>
      <c r="E613" s="273">
        <v>837.2568</v>
      </c>
      <c r="F613" s="274"/>
      <c r="G613" s="275"/>
      <c r="H613" s="276"/>
      <c r="I613" s="270"/>
      <c r="J613" s="277"/>
      <c r="K613" s="270"/>
      <c r="M613" s="271" t="s">
        <v>889</v>
      </c>
      <c r="O613" s="260"/>
    </row>
    <row r="614" spans="1:80" x14ac:dyDescent="0.25">
      <c r="A614" s="261">
        <v>194</v>
      </c>
      <c r="B614" s="262" t="s">
        <v>890</v>
      </c>
      <c r="C614" s="263" t="s">
        <v>891</v>
      </c>
      <c r="D614" s="264" t="s">
        <v>115</v>
      </c>
      <c r="E614" s="265">
        <v>14.5656</v>
      </c>
      <c r="F614" s="265">
        <v>0</v>
      </c>
      <c r="G614" s="266">
        <f>E614*F614</f>
        <v>0</v>
      </c>
      <c r="H614" s="267">
        <v>2.5000000000000001E-3</v>
      </c>
      <c r="I614" s="268">
        <f>E614*H614</f>
        <v>3.6414000000000002E-2</v>
      </c>
      <c r="J614" s="267"/>
      <c r="K614" s="268">
        <f>E614*J614</f>
        <v>0</v>
      </c>
      <c r="O614" s="260">
        <v>2</v>
      </c>
      <c r="AA614" s="233">
        <v>3</v>
      </c>
      <c r="AB614" s="233">
        <v>7</v>
      </c>
      <c r="AC614" s="233">
        <v>28375856</v>
      </c>
      <c r="AZ614" s="233">
        <v>2</v>
      </c>
      <c r="BA614" s="233">
        <f>IF(AZ614=1,G614,0)</f>
        <v>0</v>
      </c>
      <c r="BB614" s="233">
        <f>IF(AZ614=2,G614,0)</f>
        <v>0</v>
      </c>
      <c r="BC614" s="233">
        <f>IF(AZ614=3,G614,0)</f>
        <v>0</v>
      </c>
      <c r="BD614" s="233">
        <f>IF(AZ614=4,G614,0)</f>
        <v>0</v>
      </c>
      <c r="BE614" s="233">
        <f>IF(AZ614=5,G614,0)</f>
        <v>0</v>
      </c>
      <c r="CA614" s="260">
        <v>3</v>
      </c>
      <c r="CB614" s="260">
        <v>7</v>
      </c>
    </row>
    <row r="615" spans="1:80" x14ac:dyDescent="0.25">
      <c r="A615" s="269"/>
      <c r="B615" s="272"/>
      <c r="C615" s="338" t="s">
        <v>892</v>
      </c>
      <c r="D615" s="339"/>
      <c r="E615" s="273">
        <v>14.5656</v>
      </c>
      <c r="F615" s="274"/>
      <c r="G615" s="275"/>
      <c r="H615" s="276"/>
      <c r="I615" s="270"/>
      <c r="J615" s="277"/>
      <c r="K615" s="270"/>
      <c r="M615" s="271" t="s">
        <v>892</v>
      </c>
      <c r="O615" s="260"/>
    </row>
    <row r="616" spans="1:80" x14ac:dyDescent="0.25">
      <c r="A616" s="261">
        <v>195</v>
      </c>
      <c r="B616" s="262" t="s">
        <v>893</v>
      </c>
      <c r="C616" s="263" t="s">
        <v>894</v>
      </c>
      <c r="D616" s="264" t="s">
        <v>111</v>
      </c>
      <c r="E616" s="265">
        <v>2.0392000000000001</v>
      </c>
      <c r="F616" s="265">
        <v>0</v>
      </c>
      <c r="G616" s="266">
        <f>E616*F616</f>
        <v>0</v>
      </c>
      <c r="H616" s="267">
        <v>2.5000000000000001E-2</v>
      </c>
      <c r="I616" s="268">
        <f>E616*H616</f>
        <v>5.0980000000000004E-2</v>
      </c>
      <c r="J616" s="267"/>
      <c r="K616" s="268">
        <f>E616*J616</f>
        <v>0</v>
      </c>
      <c r="O616" s="260">
        <v>2</v>
      </c>
      <c r="AA616" s="233">
        <v>3</v>
      </c>
      <c r="AB616" s="233">
        <v>7</v>
      </c>
      <c r="AC616" s="233">
        <v>28375972</v>
      </c>
      <c r="AZ616" s="233">
        <v>2</v>
      </c>
      <c r="BA616" s="233">
        <f>IF(AZ616=1,G616,0)</f>
        <v>0</v>
      </c>
      <c r="BB616" s="233">
        <f>IF(AZ616=2,G616,0)</f>
        <v>0</v>
      </c>
      <c r="BC616" s="233">
        <f>IF(AZ616=3,G616,0)</f>
        <v>0</v>
      </c>
      <c r="BD616" s="233">
        <f>IF(AZ616=4,G616,0)</f>
        <v>0</v>
      </c>
      <c r="BE616" s="233">
        <f>IF(AZ616=5,G616,0)</f>
        <v>0</v>
      </c>
      <c r="CA616" s="260">
        <v>3</v>
      </c>
      <c r="CB616" s="260">
        <v>7</v>
      </c>
    </row>
    <row r="617" spans="1:80" x14ac:dyDescent="0.25">
      <c r="A617" s="269"/>
      <c r="B617" s="272"/>
      <c r="C617" s="338" t="s">
        <v>895</v>
      </c>
      <c r="D617" s="339"/>
      <c r="E617" s="273">
        <v>2.0392000000000001</v>
      </c>
      <c r="F617" s="274"/>
      <c r="G617" s="275"/>
      <c r="H617" s="276"/>
      <c r="I617" s="270"/>
      <c r="J617" s="277"/>
      <c r="K617" s="270"/>
      <c r="M617" s="271" t="s">
        <v>895</v>
      </c>
      <c r="O617" s="260"/>
    </row>
    <row r="618" spans="1:80" x14ac:dyDescent="0.25">
      <c r="A618" s="261">
        <v>196</v>
      </c>
      <c r="B618" s="262" t="s">
        <v>896</v>
      </c>
      <c r="C618" s="263" t="s">
        <v>897</v>
      </c>
      <c r="D618" s="264" t="s">
        <v>115</v>
      </c>
      <c r="E618" s="265">
        <v>11.653</v>
      </c>
      <c r="F618" s="265">
        <v>0</v>
      </c>
      <c r="G618" s="266">
        <f>E618*F618</f>
        <v>0</v>
      </c>
      <c r="H618" s="267">
        <v>1.4E-3</v>
      </c>
      <c r="I618" s="268">
        <f>E618*H618</f>
        <v>1.6314200000000001E-2</v>
      </c>
      <c r="J618" s="267"/>
      <c r="K618" s="268">
        <f>E618*J618</f>
        <v>0</v>
      </c>
      <c r="O618" s="260">
        <v>2</v>
      </c>
      <c r="AA618" s="233">
        <v>3</v>
      </c>
      <c r="AB618" s="233">
        <v>7</v>
      </c>
      <c r="AC618" s="233">
        <v>28376102</v>
      </c>
      <c r="AZ618" s="233">
        <v>2</v>
      </c>
      <c r="BA618" s="233">
        <f>IF(AZ618=1,G618,0)</f>
        <v>0</v>
      </c>
      <c r="BB618" s="233">
        <f>IF(AZ618=2,G618,0)</f>
        <v>0</v>
      </c>
      <c r="BC618" s="233">
        <f>IF(AZ618=3,G618,0)</f>
        <v>0</v>
      </c>
      <c r="BD618" s="233">
        <f>IF(AZ618=4,G618,0)</f>
        <v>0</v>
      </c>
      <c r="BE618" s="233">
        <f>IF(AZ618=5,G618,0)</f>
        <v>0</v>
      </c>
      <c r="CA618" s="260">
        <v>3</v>
      </c>
      <c r="CB618" s="260">
        <v>7</v>
      </c>
    </row>
    <row r="619" spans="1:80" x14ac:dyDescent="0.25">
      <c r="A619" s="269"/>
      <c r="B619" s="272"/>
      <c r="C619" s="338" t="s">
        <v>898</v>
      </c>
      <c r="D619" s="339"/>
      <c r="E619" s="273">
        <v>7.6551</v>
      </c>
      <c r="F619" s="274"/>
      <c r="G619" s="275"/>
      <c r="H619" s="276"/>
      <c r="I619" s="270"/>
      <c r="J619" s="277"/>
      <c r="K619" s="270"/>
      <c r="M619" s="271" t="s">
        <v>898</v>
      </c>
      <c r="O619" s="260"/>
    </row>
    <row r="620" spans="1:80" x14ac:dyDescent="0.25">
      <c r="A620" s="269"/>
      <c r="B620" s="272"/>
      <c r="C620" s="338" t="s">
        <v>899</v>
      </c>
      <c r="D620" s="339"/>
      <c r="E620" s="273">
        <v>3.9979</v>
      </c>
      <c r="F620" s="274"/>
      <c r="G620" s="275"/>
      <c r="H620" s="276"/>
      <c r="I620" s="270"/>
      <c r="J620" s="277"/>
      <c r="K620" s="270"/>
      <c r="M620" s="271" t="s">
        <v>899</v>
      </c>
      <c r="O620" s="260"/>
    </row>
    <row r="621" spans="1:80" x14ac:dyDescent="0.25">
      <c r="A621" s="261">
        <v>197</v>
      </c>
      <c r="B621" s="262" t="s">
        <v>900</v>
      </c>
      <c r="C621" s="263" t="s">
        <v>901</v>
      </c>
      <c r="D621" s="264" t="s">
        <v>115</v>
      </c>
      <c r="E621" s="265">
        <v>22.491</v>
      </c>
      <c r="F621" s="265">
        <v>0</v>
      </c>
      <c r="G621" s="266">
        <f>E621*F621</f>
        <v>0</v>
      </c>
      <c r="H621" s="267">
        <v>2E-3</v>
      </c>
      <c r="I621" s="268">
        <f>E621*H621</f>
        <v>4.4982000000000001E-2</v>
      </c>
      <c r="J621" s="267"/>
      <c r="K621" s="268">
        <f>E621*J621</f>
        <v>0</v>
      </c>
      <c r="O621" s="260">
        <v>2</v>
      </c>
      <c r="AA621" s="233">
        <v>3</v>
      </c>
      <c r="AB621" s="233">
        <v>7</v>
      </c>
      <c r="AC621" s="233">
        <v>283766345</v>
      </c>
      <c r="AZ621" s="233">
        <v>2</v>
      </c>
      <c r="BA621" s="233">
        <f>IF(AZ621=1,G621,0)</f>
        <v>0</v>
      </c>
      <c r="BB621" s="233">
        <f>IF(AZ621=2,G621,0)</f>
        <v>0</v>
      </c>
      <c r="BC621" s="233">
        <f>IF(AZ621=3,G621,0)</f>
        <v>0</v>
      </c>
      <c r="BD621" s="233">
        <f>IF(AZ621=4,G621,0)</f>
        <v>0</v>
      </c>
      <c r="BE621" s="233">
        <f>IF(AZ621=5,G621,0)</f>
        <v>0</v>
      </c>
      <c r="CA621" s="260">
        <v>3</v>
      </c>
      <c r="CB621" s="260">
        <v>7</v>
      </c>
    </row>
    <row r="622" spans="1:80" x14ac:dyDescent="0.25">
      <c r="A622" s="269"/>
      <c r="B622" s="272"/>
      <c r="C622" s="338" t="s">
        <v>902</v>
      </c>
      <c r="D622" s="339"/>
      <c r="E622" s="273">
        <v>22.491</v>
      </c>
      <c r="F622" s="274"/>
      <c r="G622" s="275"/>
      <c r="H622" s="276"/>
      <c r="I622" s="270"/>
      <c r="J622" s="277"/>
      <c r="K622" s="270"/>
      <c r="M622" s="271" t="s">
        <v>902</v>
      </c>
      <c r="O622" s="260"/>
    </row>
    <row r="623" spans="1:80" x14ac:dyDescent="0.25">
      <c r="A623" s="261">
        <v>198</v>
      </c>
      <c r="B623" s="262" t="s">
        <v>903</v>
      </c>
      <c r="C623" s="263" t="s">
        <v>904</v>
      </c>
      <c r="D623" s="264" t="s">
        <v>115</v>
      </c>
      <c r="E623" s="265">
        <v>584.09280000000001</v>
      </c>
      <c r="F623" s="265">
        <v>0</v>
      </c>
      <c r="G623" s="266">
        <f>E623*F623</f>
        <v>0</v>
      </c>
      <c r="H623" s="267">
        <v>1.8E-3</v>
      </c>
      <c r="I623" s="268">
        <f>E623*H623</f>
        <v>1.0513670399999999</v>
      </c>
      <c r="J623" s="267"/>
      <c r="K623" s="268">
        <f>E623*J623</f>
        <v>0</v>
      </c>
      <c r="O623" s="260">
        <v>2</v>
      </c>
      <c r="AA623" s="233">
        <v>3</v>
      </c>
      <c r="AB623" s="233">
        <v>7</v>
      </c>
      <c r="AC623" s="233" t="s">
        <v>903</v>
      </c>
      <c r="AZ623" s="233">
        <v>2</v>
      </c>
      <c r="BA623" s="233">
        <f>IF(AZ623=1,G623,0)</f>
        <v>0</v>
      </c>
      <c r="BB623" s="233">
        <f>IF(AZ623=2,G623,0)</f>
        <v>0</v>
      </c>
      <c r="BC623" s="233">
        <f>IF(AZ623=3,G623,0)</f>
        <v>0</v>
      </c>
      <c r="BD623" s="233">
        <f>IF(AZ623=4,G623,0)</f>
        <v>0</v>
      </c>
      <c r="BE623" s="233">
        <f>IF(AZ623=5,G623,0)</f>
        <v>0</v>
      </c>
      <c r="CA623" s="260">
        <v>3</v>
      </c>
      <c r="CB623" s="260">
        <v>7</v>
      </c>
    </row>
    <row r="624" spans="1:80" x14ac:dyDescent="0.25">
      <c r="A624" s="269"/>
      <c r="B624" s="272"/>
      <c r="C624" s="338" t="s">
        <v>905</v>
      </c>
      <c r="D624" s="339"/>
      <c r="E624" s="273">
        <v>558.6336</v>
      </c>
      <c r="F624" s="274"/>
      <c r="G624" s="275"/>
      <c r="H624" s="276"/>
      <c r="I624" s="270"/>
      <c r="J624" s="277"/>
      <c r="K624" s="270"/>
      <c r="M624" s="271" t="s">
        <v>905</v>
      </c>
      <c r="O624" s="260"/>
    </row>
    <row r="625" spans="1:80" x14ac:dyDescent="0.25">
      <c r="A625" s="269"/>
      <c r="B625" s="272"/>
      <c r="C625" s="338" t="s">
        <v>906</v>
      </c>
      <c r="D625" s="339"/>
      <c r="E625" s="273">
        <v>25.459199999999999</v>
      </c>
      <c r="F625" s="274"/>
      <c r="G625" s="275"/>
      <c r="H625" s="276"/>
      <c r="I625" s="270"/>
      <c r="J625" s="277"/>
      <c r="K625" s="270"/>
      <c r="M625" s="271" t="s">
        <v>906</v>
      </c>
      <c r="O625" s="260"/>
    </row>
    <row r="626" spans="1:80" x14ac:dyDescent="0.25">
      <c r="A626" s="261">
        <v>199</v>
      </c>
      <c r="B626" s="262" t="s">
        <v>907</v>
      </c>
      <c r="C626" s="263" t="s">
        <v>908</v>
      </c>
      <c r="D626" s="264" t="s">
        <v>115</v>
      </c>
      <c r="E626" s="265">
        <v>584.09280000000001</v>
      </c>
      <c r="F626" s="265">
        <v>0</v>
      </c>
      <c r="G626" s="266">
        <f>E626*F626</f>
        <v>0</v>
      </c>
      <c r="H626" s="267">
        <v>3.0000000000000001E-3</v>
      </c>
      <c r="I626" s="268">
        <f>E626*H626</f>
        <v>1.7522784</v>
      </c>
      <c r="J626" s="267"/>
      <c r="K626" s="268">
        <f>E626*J626</f>
        <v>0</v>
      </c>
      <c r="O626" s="260">
        <v>2</v>
      </c>
      <c r="AA626" s="233">
        <v>3</v>
      </c>
      <c r="AB626" s="233">
        <v>7</v>
      </c>
      <c r="AC626" s="233" t="s">
        <v>907</v>
      </c>
      <c r="AZ626" s="233">
        <v>2</v>
      </c>
      <c r="BA626" s="233">
        <f>IF(AZ626=1,G626,0)</f>
        <v>0</v>
      </c>
      <c r="BB626" s="233">
        <f>IF(AZ626=2,G626,0)</f>
        <v>0</v>
      </c>
      <c r="BC626" s="233">
        <f>IF(AZ626=3,G626,0)</f>
        <v>0</v>
      </c>
      <c r="BD626" s="233">
        <f>IF(AZ626=4,G626,0)</f>
        <v>0</v>
      </c>
      <c r="BE626" s="233">
        <f>IF(AZ626=5,G626,0)</f>
        <v>0</v>
      </c>
      <c r="CA626" s="260">
        <v>3</v>
      </c>
      <c r="CB626" s="260">
        <v>7</v>
      </c>
    </row>
    <row r="627" spans="1:80" x14ac:dyDescent="0.25">
      <c r="A627" s="269"/>
      <c r="B627" s="272"/>
      <c r="C627" s="338" t="s">
        <v>905</v>
      </c>
      <c r="D627" s="339"/>
      <c r="E627" s="273">
        <v>558.6336</v>
      </c>
      <c r="F627" s="274"/>
      <c r="G627" s="275"/>
      <c r="H627" s="276"/>
      <c r="I627" s="270"/>
      <c r="J627" s="277"/>
      <c r="K627" s="270"/>
      <c r="M627" s="271" t="s">
        <v>905</v>
      </c>
      <c r="O627" s="260"/>
    </row>
    <row r="628" spans="1:80" x14ac:dyDescent="0.25">
      <c r="A628" s="269"/>
      <c r="B628" s="272"/>
      <c r="C628" s="338" t="s">
        <v>906</v>
      </c>
      <c r="D628" s="339"/>
      <c r="E628" s="273">
        <v>25.459199999999999</v>
      </c>
      <c r="F628" s="274"/>
      <c r="G628" s="275"/>
      <c r="H628" s="276"/>
      <c r="I628" s="270"/>
      <c r="J628" s="277"/>
      <c r="K628" s="270"/>
      <c r="M628" s="271" t="s">
        <v>906</v>
      </c>
      <c r="O628" s="260"/>
    </row>
    <row r="629" spans="1:80" x14ac:dyDescent="0.25">
      <c r="A629" s="261">
        <v>200</v>
      </c>
      <c r="B629" s="262" t="s">
        <v>909</v>
      </c>
      <c r="C629" s="263" t="s">
        <v>910</v>
      </c>
      <c r="D629" s="264" t="s">
        <v>115</v>
      </c>
      <c r="E629" s="265">
        <v>584.09280000000001</v>
      </c>
      <c r="F629" s="265">
        <v>0</v>
      </c>
      <c r="G629" s="266">
        <f>E629*F629</f>
        <v>0</v>
      </c>
      <c r="H629" s="267">
        <v>3.5999999999999999E-3</v>
      </c>
      <c r="I629" s="268">
        <f>E629*H629</f>
        <v>2.1027340799999998</v>
      </c>
      <c r="J629" s="267"/>
      <c r="K629" s="268">
        <f>E629*J629</f>
        <v>0</v>
      </c>
      <c r="O629" s="260">
        <v>2</v>
      </c>
      <c r="AA629" s="233">
        <v>3</v>
      </c>
      <c r="AB629" s="233">
        <v>7</v>
      </c>
      <c r="AC629" s="233" t="s">
        <v>909</v>
      </c>
      <c r="AZ629" s="233">
        <v>2</v>
      </c>
      <c r="BA629" s="233">
        <f>IF(AZ629=1,G629,0)</f>
        <v>0</v>
      </c>
      <c r="BB629" s="233">
        <f>IF(AZ629=2,G629,0)</f>
        <v>0</v>
      </c>
      <c r="BC629" s="233">
        <f>IF(AZ629=3,G629,0)</f>
        <v>0</v>
      </c>
      <c r="BD629" s="233">
        <f>IF(AZ629=4,G629,0)</f>
        <v>0</v>
      </c>
      <c r="BE629" s="233">
        <f>IF(AZ629=5,G629,0)</f>
        <v>0</v>
      </c>
      <c r="CA629" s="260">
        <v>3</v>
      </c>
      <c r="CB629" s="260">
        <v>7</v>
      </c>
    </row>
    <row r="630" spans="1:80" x14ac:dyDescent="0.25">
      <c r="A630" s="269"/>
      <c r="B630" s="272"/>
      <c r="C630" s="338" t="s">
        <v>905</v>
      </c>
      <c r="D630" s="339"/>
      <c r="E630" s="273">
        <v>558.6336</v>
      </c>
      <c r="F630" s="274"/>
      <c r="G630" s="275"/>
      <c r="H630" s="276"/>
      <c r="I630" s="270"/>
      <c r="J630" s="277"/>
      <c r="K630" s="270"/>
      <c r="M630" s="271" t="s">
        <v>905</v>
      </c>
      <c r="O630" s="260"/>
    </row>
    <row r="631" spans="1:80" x14ac:dyDescent="0.25">
      <c r="A631" s="269"/>
      <c r="B631" s="272"/>
      <c r="C631" s="338" t="s">
        <v>906</v>
      </c>
      <c r="D631" s="339"/>
      <c r="E631" s="273">
        <v>25.459199999999999</v>
      </c>
      <c r="F631" s="274"/>
      <c r="G631" s="275"/>
      <c r="H631" s="276"/>
      <c r="I631" s="270"/>
      <c r="J631" s="277"/>
      <c r="K631" s="270"/>
      <c r="M631" s="271" t="s">
        <v>906</v>
      </c>
      <c r="O631" s="260"/>
    </row>
    <row r="632" spans="1:80" x14ac:dyDescent="0.25">
      <c r="A632" s="261">
        <v>201</v>
      </c>
      <c r="B632" s="262" t="s">
        <v>911</v>
      </c>
      <c r="C632" s="263" t="s">
        <v>912</v>
      </c>
      <c r="D632" s="264" t="s">
        <v>12</v>
      </c>
      <c r="E632" s="265"/>
      <c r="F632" s="265">
        <v>0</v>
      </c>
      <c r="G632" s="266">
        <f>E632*F632</f>
        <v>0</v>
      </c>
      <c r="H632" s="267">
        <v>0</v>
      </c>
      <c r="I632" s="268">
        <f>E632*H632</f>
        <v>0</v>
      </c>
      <c r="J632" s="267"/>
      <c r="K632" s="268">
        <f>E632*J632</f>
        <v>0</v>
      </c>
      <c r="O632" s="260">
        <v>2</v>
      </c>
      <c r="AA632" s="233">
        <v>7</v>
      </c>
      <c r="AB632" s="233">
        <v>1002</v>
      </c>
      <c r="AC632" s="233">
        <v>5</v>
      </c>
      <c r="AZ632" s="233">
        <v>2</v>
      </c>
      <c r="BA632" s="233">
        <f>IF(AZ632=1,G632,0)</f>
        <v>0</v>
      </c>
      <c r="BB632" s="233">
        <f>IF(AZ632=2,G632,0)</f>
        <v>0</v>
      </c>
      <c r="BC632" s="233">
        <f>IF(AZ632=3,G632,0)</f>
        <v>0</v>
      </c>
      <c r="BD632" s="233">
        <f>IF(AZ632=4,G632,0)</f>
        <v>0</v>
      </c>
      <c r="BE632" s="233">
        <f>IF(AZ632=5,G632,0)</f>
        <v>0</v>
      </c>
      <c r="CA632" s="260">
        <v>7</v>
      </c>
      <c r="CB632" s="260">
        <v>1002</v>
      </c>
    </row>
    <row r="633" spans="1:80" ht="13" x14ac:dyDescent="0.3">
      <c r="A633" s="278"/>
      <c r="B633" s="279" t="s">
        <v>101</v>
      </c>
      <c r="C633" s="280" t="s">
        <v>842</v>
      </c>
      <c r="D633" s="281"/>
      <c r="E633" s="282"/>
      <c r="F633" s="283"/>
      <c r="G633" s="284">
        <f>SUM(G576:G632)</f>
        <v>0</v>
      </c>
      <c r="H633" s="285"/>
      <c r="I633" s="286">
        <f>SUM(I576:I632)</f>
        <v>6.8705864200000004</v>
      </c>
      <c r="J633" s="285"/>
      <c r="K633" s="286">
        <f>SUM(K576:K632)</f>
        <v>-3.4304760000000001</v>
      </c>
      <c r="O633" s="260">
        <v>4</v>
      </c>
      <c r="BA633" s="287">
        <f>SUM(BA576:BA632)</f>
        <v>0</v>
      </c>
      <c r="BB633" s="287">
        <f>SUM(BB576:BB632)</f>
        <v>0</v>
      </c>
      <c r="BC633" s="287">
        <f>SUM(BC576:BC632)</f>
        <v>0</v>
      </c>
      <c r="BD633" s="287">
        <f>SUM(BD576:BD632)</f>
        <v>0</v>
      </c>
      <c r="BE633" s="287">
        <f>SUM(BE576:BE632)</f>
        <v>0</v>
      </c>
    </row>
    <row r="634" spans="1:80" ht="13" x14ac:dyDescent="0.3">
      <c r="A634" s="250" t="s">
        <v>97</v>
      </c>
      <c r="B634" s="251" t="s">
        <v>913</v>
      </c>
      <c r="C634" s="252" t="s">
        <v>914</v>
      </c>
      <c r="D634" s="253"/>
      <c r="E634" s="254"/>
      <c r="F634" s="254"/>
      <c r="G634" s="255"/>
      <c r="H634" s="256"/>
      <c r="I634" s="257"/>
      <c r="J634" s="258"/>
      <c r="K634" s="259"/>
      <c r="O634" s="260">
        <v>1</v>
      </c>
    </row>
    <row r="635" spans="1:80" x14ac:dyDescent="0.25">
      <c r="A635" s="261">
        <v>202</v>
      </c>
      <c r="B635" s="262" t="s">
        <v>916</v>
      </c>
      <c r="C635" s="263" t="s">
        <v>917</v>
      </c>
      <c r="D635" s="264" t="s">
        <v>158</v>
      </c>
      <c r="E635" s="265">
        <v>1</v>
      </c>
      <c r="F635" s="265">
        <v>0</v>
      </c>
      <c r="G635" s="266">
        <f>E635*F635</f>
        <v>0</v>
      </c>
      <c r="H635" s="267">
        <v>2.3000000000000001E-4</v>
      </c>
      <c r="I635" s="268">
        <f>E635*H635</f>
        <v>2.3000000000000001E-4</v>
      </c>
      <c r="J635" s="267">
        <v>0</v>
      </c>
      <c r="K635" s="268">
        <f>E635*J635</f>
        <v>0</v>
      </c>
      <c r="O635" s="260">
        <v>2</v>
      </c>
      <c r="AA635" s="233">
        <v>1</v>
      </c>
      <c r="AB635" s="233">
        <v>0</v>
      </c>
      <c r="AC635" s="233">
        <v>0</v>
      </c>
      <c r="AZ635" s="233">
        <v>2</v>
      </c>
      <c r="BA635" s="233">
        <f>IF(AZ635=1,G635,0)</f>
        <v>0</v>
      </c>
      <c r="BB635" s="233">
        <f>IF(AZ635=2,G635,0)</f>
        <v>0</v>
      </c>
      <c r="BC635" s="233">
        <f>IF(AZ635=3,G635,0)</f>
        <v>0</v>
      </c>
      <c r="BD635" s="233">
        <f>IF(AZ635=4,G635,0)</f>
        <v>0</v>
      </c>
      <c r="BE635" s="233">
        <f>IF(AZ635=5,G635,0)</f>
        <v>0</v>
      </c>
      <c r="CA635" s="260">
        <v>1</v>
      </c>
      <c r="CB635" s="260">
        <v>0</v>
      </c>
    </row>
    <row r="636" spans="1:80" ht="13" x14ac:dyDescent="0.3">
      <c r="A636" s="278"/>
      <c r="B636" s="279" t="s">
        <v>101</v>
      </c>
      <c r="C636" s="280" t="s">
        <v>915</v>
      </c>
      <c r="D636" s="281"/>
      <c r="E636" s="282"/>
      <c r="F636" s="283"/>
      <c r="G636" s="284">
        <f>SUM(G634:G635)</f>
        <v>0</v>
      </c>
      <c r="H636" s="285"/>
      <c r="I636" s="286">
        <f>SUM(I634:I635)</f>
        <v>2.3000000000000001E-4</v>
      </c>
      <c r="J636" s="285"/>
      <c r="K636" s="286">
        <f>SUM(K634:K635)</f>
        <v>0</v>
      </c>
      <c r="O636" s="260">
        <v>4</v>
      </c>
      <c r="BA636" s="287">
        <f>SUM(BA634:BA635)</f>
        <v>0</v>
      </c>
      <c r="BB636" s="287">
        <f>SUM(BB634:BB635)</f>
        <v>0</v>
      </c>
      <c r="BC636" s="287">
        <f>SUM(BC634:BC635)</f>
        <v>0</v>
      </c>
      <c r="BD636" s="287">
        <f>SUM(BD634:BD635)</f>
        <v>0</v>
      </c>
      <c r="BE636" s="287">
        <f>SUM(BE634:BE635)</f>
        <v>0</v>
      </c>
    </row>
    <row r="637" spans="1:80" ht="13" x14ac:dyDescent="0.3">
      <c r="A637" s="250" t="s">
        <v>97</v>
      </c>
      <c r="B637" s="251" t="s">
        <v>918</v>
      </c>
      <c r="C637" s="252" t="s">
        <v>919</v>
      </c>
      <c r="D637" s="253"/>
      <c r="E637" s="254"/>
      <c r="F637" s="254"/>
      <c r="G637" s="255"/>
      <c r="H637" s="256"/>
      <c r="I637" s="257"/>
      <c r="J637" s="258"/>
      <c r="K637" s="259"/>
      <c r="O637" s="260">
        <v>1</v>
      </c>
    </row>
    <row r="638" spans="1:80" x14ac:dyDescent="0.25">
      <c r="A638" s="261">
        <v>203</v>
      </c>
      <c r="B638" s="262" t="s">
        <v>921</v>
      </c>
      <c r="C638" s="263" t="s">
        <v>922</v>
      </c>
      <c r="D638" s="264" t="s">
        <v>923</v>
      </c>
      <c r="E638" s="265">
        <v>7</v>
      </c>
      <c r="F638" s="265">
        <v>0</v>
      </c>
      <c r="G638" s="266">
        <f>E638*F638</f>
        <v>0</v>
      </c>
      <c r="H638" s="267">
        <v>0</v>
      </c>
      <c r="I638" s="268">
        <f>E638*H638</f>
        <v>0</v>
      </c>
      <c r="J638" s="267">
        <v>-3.4200000000000001E-2</v>
      </c>
      <c r="K638" s="268">
        <f>E638*J638</f>
        <v>-0.2394</v>
      </c>
      <c r="O638" s="260">
        <v>2</v>
      </c>
      <c r="AA638" s="233">
        <v>1</v>
      </c>
      <c r="AB638" s="233">
        <v>7</v>
      </c>
      <c r="AC638" s="233">
        <v>7</v>
      </c>
      <c r="AZ638" s="233">
        <v>2</v>
      </c>
      <c r="BA638" s="233">
        <f>IF(AZ638=1,G638,0)</f>
        <v>0</v>
      </c>
      <c r="BB638" s="233">
        <f>IF(AZ638=2,G638,0)</f>
        <v>0</v>
      </c>
      <c r="BC638" s="233">
        <f>IF(AZ638=3,G638,0)</f>
        <v>0</v>
      </c>
      <c r="BD638" s="233">
        <f>IF(AZ638=4,G638,0)</f>
        <v>0</v>
      </c>
      <c r="BE638" s="233">
        <f>IF(AZ638=5,G638,0)</f>
        <v>0</v>
      </c>
      <c r="CA638" s="260">
        <v>1</v>
      </c>
      <c r="CB638" s="260">
        <v>7</v>
      </c>
    </row>
    <row r="639" spans="1:80" x14ac:dyDescent="0.25">
      <c r="A639" s="269"/>
      <c r="B639" s="272"/>
      <c r="C639" s="338" t="s">
        <v>625</v>
      </c>
      <c r="D639" s="339"/>
      <c r="E639" s="273">
        <v>7</v>
      </c>
      <c r="F639" s="274"/>
      <c r="G639" s="275"/>
      <c r="H639" s="276"/>
      <c r="I639" s="270"/>
      <c r="J639" s="277"/>
      <c r="K639" s="270"/>
      <c r="M639" s="271">
        <v>7</v>
      </c>
      <c r="O639" s="260"/>
    </row>
    <row r="640" spans="1:80" x14ac:dyDescent="0.25">
      <c r="A640" s="261">
        <v>204</v>
      </c>
      <c r="B640" s="262" t="s">
        <v>924</v>
      </c>
      <c r="C640" s="263" t="s">
        <v>925</v>
      </c>
      <c r="D640" s="264" t="s">
        <v>923</v>
      </c>
      <c r="E640" s="265">
        <v>6</v>
      </c>
      <c r="F640" s="265">
        <v>0</v>
      </c>
      <c r="G640" s="266">
        <f>E640*F640</f>
        <v>0</v>
      </c>
      <c r="H640" s="267">
        <v>0</v>
      </c>
      <c r="I640" s="268">
        <f>E640*H640</f>
        <v>0</v>
      </c>
      <c r="J640" s="267">
        <v>-1.9460000000000002E-2</v>
      </c>
      <c r="K640" s="268">
        <f>E640*J640</f>
        <v>-0.11676</v>
      </c>
      <c r="O640" s="260">
        <v>2</v>
      </c>
      <c r="AA640" s="233">
        <v>1</v>
      </c>
      <c r="AB640" s="233">
        <v>7</v>
      </c>
      <c r="AC640" s="233">
        <v>7</v>
      </c>
      <c r="AZ640" s="233">
        <v>2</v>
      </c>
      <c r="BA640" s="233">
        <f>IF(AZ640=1,G640,0)</f>
        <v>0</v>
      </c>
      <c r="BB640" s="233">
        <f>IF(AZ640=2,G640,0)</f>
        <v>0</v>
      </c>
      <c r="BC640" s="233">
        <f>IF(AZ640=3,G640,0)</f>
        <v>0</v>
      </c>
      <c r="BD640" s="233">
        <f>IF(AZ640=4,G640,0)</f>
        <v>0</v>
      </c>
      <c r="BE640" s="233">
        <f>IF(AZ640=5,G640,0)</f>
        <v>0</v>
      </c>
      <c r="CA640" s="260">
        <v>1</v>
      </c>
      <c r="CB640" s="260">
        <v>7</v>
      </c>
    </row>
    <row r="641" spans="1:80" x14ac:dyDescent="0.25">
      <c r="A641" s="269"/>
      <c r="B641" s="272"/>
      <c r="C641" s="338" t="s">
        <v>883</v>
      </c>
      <c r="D641" s="339"/>
      <c r="E641" s="273">
        <v>6</v>
      </c>
      <c r="F641" s="274"/>
      <c r="G641" s="275"/>
      <c r="H641" s="276"/>
      <c r="I641" s="270"/>
      <c r="J641" s="277"/>
      <c r="K641" s="270"/>
      <c r="M641" s="271">
        <v>6</v>
      </c>
      <c r="O641" s="260"/>
    </row>
    <row r="642" spans="1:80" x14ac:dyDescent="0.25">
      <c r="A642" s="261">
        <v>205</v>
      </c>
      <c r="B642" s="262" t="s">
        <v>926</v>
      </c>
      <c r="C642" s="263" t="s">
        <v>927</v>
      </c>
      <c r="D642" s="264" t="s">
        <v>923</v>
      </c>
      <c r="E642" s="265">
        <v>1</v>
      </c>
      <c r="F642" s="265">
        <v>0</v>
      </c>
      <c r="G642" s="266">
        <f t="shared" ref="G642:G647" si="8">E642*F642</f>
        <v>0</v>
      </c>
      <c r="H642" s="267">
        <v>1.2999999999999999E-3</v>
      </c>
      <c r="I642" s="268">
        <f t="shared" ref="I642:I647" si="9">E642*H642</f>
        <v>1.2999999999999999E-3</v>
      </c>
      <c r="J642" s="267">
        <v>0</v>
      </c>
      <c r="K642" s="268">
        <f t="shared" ref="K642:K647" si="10">E642*J642</f>
        <v>0</v>
      </c>
      <c r="O642" s="260">
        <v>2</v>
      </c>
      <c r="AA642" s="233">
        <v>1</v>
      </c>
      <c r="AB642" s="233">
        <v>7</v>
      </c>
      <c r="AC642" s="233">
        <v>7</v>
      </c>
      <c r="AZ642" s="233">
        <v>2</v>
      </c>
      <c r="BA642" s="233">
        <f t="shared" ref="BA642:BA647" si="11">IF(AZ642=1,G642,0)</f>
        <v>0</v>
      </c>
      <c r="BB642" s="233">
        <f t="shared" ref="BB642:BB647" si="12">IF(AZ642=2,G642,0)</f>
        <v>0</v>
      </c>
      <c r="BC642" s="233">
        <f t="shared" ref="BC642:BC647" si="13">IF(AZ642=3,G642,0)</f>
        <v>0</v>
      </c>
      <c r="BD642" s="233">
        <f t="shared" ref="BD642:BD647" si="14">IF(AZ642=4,G642,0)</f>
        <v>0</v>
      </c>
      <c r="BE642" s="233">
        <f t="shared" ref="BE642:BE647" si="15">IF(AZ642=5,G642,0)</f>
        <v>0</v>
      </c>
      <c r="CA642" s="260">
        <v>1</v>
      </c>
      <c r="CB642" s="260">
        <v>7</v>
      </c>
    </row>
    <row r="643" spans="1:80" x14ac:dyDescent="0.25">
      <c r="A643" s="261">
        <v>206</v>
      </c>
      <c r="B643" s="262" t="s">
        <v>928</v>
      </c>
      <c r="C643" s="263" t="s">
        <v>929</v>
      </c>
      <c r="D643" s="264" t="s">
        <v>923</v>
      </c>
      <c r="E643" s="265">
        <v>6</v>
      </c>
      <c r="F643" s="265">
        <v>0</v>
      </c>
      <c r="G643" s="266">
        <f t="shared" si="8"/>
        <v>0</v>
      </c>
      <c r="H643" s="267">
        <v>5.1999999999999995E-4</v>
      </c>
      <c r="I643" s="268">
        <f t="shared" si="9"/>
        <v>3.1199999999999995E-3</v>
      </c>
      <c r="J643" s="267">
        <v>0</v>
      </c>
      <c r="K643" s="268">
        <f t="shared" si="10"/>
        <v>0</v>
      </c>
      <c r="O643" s="260">
        <v>2</v>
      </c>
      <c r="AA643" s="233">
        <v>1</v>
      </c>
      <c r="AB643" s="233">
        <v>7</v>
      </c>
      <c r="AC643" s="233">
        <v>7</v>
      </c>
      <c r="AZ643" s="233">
        <v>2</v>
      </c>
      <c r="BA643" s="233">
        <f t="shared" si="11"/>
        <v>0</v>
      </c>
      <c r="BB643" s="233">
        <f t="shared" si="12"/>
        <v>0</v>
      </c>
      <c r="BC643" s="233">
        <f t="shared" si="13"/>
        <v>0</v>
      </c>
      <c r="BD643" s="233">
        <f t="shared" si="14"/>
        <v>0</v>
      </c>
      <c r="BE643" s="233">
        <f t="shared" si="15"/>
        <v>0</v>
      </c>
      <c r="CA643" s="260">
        <v>1</v>
      </c>
      <c r="CB643" s="260">
        <v>7</v>
      </c>
    </row>
    <row r="644" spans="1:80" x14ac:dyDescent="0.25">
      <c r="A644" s="261">
        <v>207</v>
      </c>
      <c r="B644" s="262" t="s">
        <v>930</v>
      </c>
      <c r="C644" s="263" t="s">
        <v>931</v>
      </c>
      <c r="D644" s="264" t="s">
        <v>923</v>
      </c>
      <c r="E644" s="265">
        <v>8</v>
      </c>
      <c r="F644" s="265">
        <v>0</v>
      </c>
      <c r="G644" s="266">
        <f t="shared" si="8"/>
        <v>0</v>
      </c>
      <c r="H644" s="267">
        <v>1.0200000000000001E-3</v>
      </c>
      <c r="I644" s="268">
        <f t="shared" si="9"/>
        <v>8.1600000000000006E-3</v>
      </c>
      <c r="J644" s="267">
        <v>0</v>
      </c>
      <c r="K644" s="268">
        <f t="shared" si="10"/>
        <v>0</v>
      </c>
      <c r="O644" s="260">
        <v>2</v>
      </c>
      <c r="AA644" s="233">
        <v>1</v>
      </c>
      <c r="AB644" s="233">
        <v>7</v>
      </c>
      <c r="AC644" s="233">
        <v>7</v>
      </c>
      <c r="AZ644" s="233">
        <v>2</v>
      </c>
      <c r="BA644" s="233">
        <f t="shared" si="11"/>
        <v>0</v>
      </c>
      <c r="BB644" s="233">
        <f t="shared" si="12"/>
        <v>0</v>
      </c>
      <c r="BC644" s="233">
        <f t="shared" si="13"/>
        <v>0</v>
      </c>
      <c r="BD644" s="233">
        <f t="shared" si="14"/>
        <v>0</v>
      </c>
      <c r="BE644" s="233">
        <f t="shared" si="15"/>
        <v>0</v>
      </c>
      <c r="CA644" s="260">
        <v>1</v>
      </c>
      <c r="CB644" s="260">
        <v>7</v>
      </c>
    </row>
    <row r="645" spans="1:80" x14ac:dyDescent="0.25">
      <c r="A645" s="261">
        <v>208</v>
      </c>
      <c r="B645" s="262" t="s">
        <v>932</v>
      </c>
      <c r="C645" s="263" t="s">
        <v>933</v>
      </c>
      <c r="D645" s="264" t="s">
        <v>923</v>
      </c>
      <c r="E645" s="265">
        <v>12</v>
      </c>
      <c r="F645" s="265">
        <v>0</v>
      </c>
      <c r="G645" s="266">
        <f t="shared" si="8"/>
        <v>0</v>
      </c>
      <c r="H645" s="267">
        <v>5.1999999999999995E-4</v>
      </c>
      <c r="I645" s="268">
        <f t="shared" si="9"/>
        <v>6.239999999999999E-3</v>
      </c>
      <c r="J645" s="267">
        <v>0</v>
      </c>
      <c r="K645" s="268">
        <f t="shared" si="10"/>
        <v>0</v>
      </c>
      <c r="O645" s="260">
        <v>2</v>
      </c>
      <c r="AA645" s="233">
        <v>1</v>
      </c>
      <c r="AB645" s="233">
        <v>7</v>
      </c>
      <c r="AC645" s="233">
        <v>7</v>
      </c>
      <c r="AZ645" s="233">
        <v>2</v>
      </c>
      <c r="BA645" s="233">
        <f t="shared" si="11"/>
        <v>0</v>
      </c>
      <c r="BB645" s="233">
        <f t="shared" si="12"/>
        <v>0</v>
      </c>
      <c r="BC645" s="233">
        <f t="shared" si="13"/>
        <v>0</v>
      </c>
      <c r="BD645" s="233">
        <f t="shared" si="14"/>
        <v>0</v>
      </c>
      <c r="BE645" s="233">
        <f t="shared" si="15"/>
        <v>0</v>
      </c>
      <c r="CA645" s="260">
        <v>1</v>
      </c>
      <c r="CB645" s="260">
        <v>7</v>
      </c>
    </row>
    <row r="646" spans="1:80" x14ac:dyDescent="0.25">
      <c r="A646" s="261">
        <v>209</v>
      </c>
      <c r="B646" s="262" t="s">
        <v>934</v>
      </c>
      <c r="C646" s="263" t="s">
        <v>935</v>
      </c>
      <c r="D646" s="264" t="s">
        <v>923</v>
      </c>
      <c r="E646" s="265">
        <v>8</v>
      </c>
      <c r="F646" s="265">
        <v>0</v>
      </c>
      <c r="G646" s="266">
        <f t="shared" si="8"/>
        <v>0</v>
      </c>
      <c r="H646" s="267">
        <v>5.1999999999999995E-4</v>
      </c>
      <c r="I646" s="268">
        <f t="shared" si="9"/>
        <v>4.1599999999999996E-3</v>
      </c>
      <c r="J646" s="267">
        <v>0</v>
      </c>
      <c r="K646" s="268">
        <f t="shared" si="10"/>
        <v>0</v>
      </c>
      <c r="O646" s="260">
        <v>2</v>
      </c>
      <c r="AA646" s="233">
        <v>1</v>
      </c>
      <c r="AB646" s="233">
        <v>7</v>
      </c>
      <c r="AC646" s="233">
        <v>7</v>
      </c>
      <c r="AZ646" s="233">
        <v>2</v>
      </c>
      <c r="BA646" s="233">
        <f t="shared" si="11"/>
        <v>0</v>
      </c>
      <c r="BB646" s="233">
        <f t="shared" si="12"/>
        <v>0</v>
      </c>
      <c r="BC646" s="233">
        <f t="shared" si="13"/>
        <v>0</v>
      </c>
      <c r="BD646" s="233">
        <f t="shared" si="14"/>
        <v>0</v>
      </c>
      <c r="BE646" s="233">
        <f t="shared" si="15"/>
        <v>0</v>
      </c>
      <c r="CA646" s="260">
        <v>1</v>
      </c>
      <c r="CB646" s="260">
        <v>7</v>
      </c>
    </row>
    <row r="647" spans="1:80" x14ac:dyDescent="0.25">
      <c r="A647" s="261">
        <v>210</v>
      </c>
      <c r="B647" s="262" t="s">
        <v>936</v>
      </c>
      <c r="C647" s="263" t="s">
        <v>937</v>
      </c>
      <c r="D647" s="264" t="s">
        <v>923</v>
      </c>
      <c r="E647" s="265">
        <v>3</v>
      </c>
      <c r="F647" s="265">
        <v>0</v>
      </c>
      <c r="G647" s="266">
        <f t="shared" si="8"/>
        <v>0</v>
      </c>
      <c r="H647" s="267">
        <v>0</v>
      </c>
      <c r="I647" s="268">
        <f t="shared" si="9"/>
        <v>0</v>
      </c>
      <c r="J647" s="267">
        <v>-2.7199999999999998E-2</v>
      </c>
      <c r="K647" s="268">
        <f t="shared" si="10"/>
        <v>-8.1599999999999992E-2</v>
      </c>
      <c r="O647" s="260">
        <v>2</v>
      </c>
      <c r="AA647" s="233">
        <v>1</v>
      </c>
      <c r="AB647" s="233">
        <v>7</v>
      </c>
      <c r="AC647" s="233">
        <v>7</v>
      </c>
      <c r="AZ647" s="233">
        <v>2</v>
      </c>
      <c r="BA647" s="233">
        <f t="shared" si="11"/>
        <v>0</v>
      </c>
      <c r="BB647" s="233">
        <f t="shared" si="12"/>
        <v>0</v>
      </c>
      <c r="BC647" s="233">
        <f t="shared" si="13"/>
        <v>0</v>
      </c>
      <c r="BD647" s="233">
        <f t="shared" si="14"/>
        <v>0</v>
      </c>
      <c r="BE647" s="233">
        <f t="shared" si="15"/>
        <v>0</v>
      </c>
      <c r="CA647" s="260">
        <v>1</v>
      </c>
      <c r="CB647" s="260">
        <v>7</v>
      </c>
    </row>
    <row r="648" spans="1:80" x14ac:dyDescent="0.25">
      <c r="A648" s="269"/>
      <c r="B648" s="272"/>
      <c r="C648" s="338" t="s">
        <v>202</v>
      </c>
      <c r="D648" s="339"/>
      <c r="E648" s="273">
        <v>3</v>
      </c>
      <c r="F648" s="274"/>
      <c r="G648" s="275"/>
      <c r="H648" s="276"/>
      <c r="I648" s="270"/>
      <c r="J648" s="277"/>
      <c r="K648" s="270"/>
      <c r="M648" s="271">
        <v>3</v>
      </c>
      <c r="O648" s="260"/>
    </row>
    <row r="649" spans="1:80" x14ac:dyDescent="0.25">
      <c r="A649" s="261">
        <v>211</v>
      </c>
      <c r="B649" s="262" t="s">
        <v>938</v>
      </c>
      <c r="C649" s="263" t="s">
        <v>939</v>
      </c>
      <c r="D649" s="264" t="s">
        <v>923</v>
      </c>
      <c r="E649" s="265">
        <v>2</v>
      </c>
      <c r="F649" s="265">
        <v>0</v>
      </c>
      <c r="G649" s="266">
        <f>E649*F649</f>
        <v>0</v>
      </c>
      <c r="H649" s="267">
        <v>0</v>
      </c>
      <c r="I649" s="268">
        <f>E649*H649</f>
        <v>0</v>
      </c>
      <c r="J649" s="267">
        <v>-0.155</v>
      </c>
      <c r="K649" s="268">
        <f>E649*J649</f>
        <v>-0.31</v>
      </c>
      <c r="O649" s="260">
        <v>2</v>
      </c>
      <c r="AA649" s="233">
        <v>1</v>
      </c>
      <c r="AB649" s="233">
        <v>7</v>
      </c>
      <c r="AC649" s="233">
        <v>7</v>
      </c>
      <c r="AZ649" s="233">
        <v>2</v>
      </c>
      <c r="BA649" s="233">
        <f>IF(AZ649=1,G649,0)</f>
        <v>0</v>
      </c>
      <c r="BB649" s="233">
        <f>IF(AZ649=2,G649,0)</f>
        <v>0</v>
      </c>
      <c r="BC649" s="233">
        <f>IF(AZ649=3,G649,0)</f>
        <v>0</v>
      </c>
      <c r="BD649" s="233">
        <f>IF(AZ649=4,G649,0)</f>
        <v>0</v>
      </c>
      <c r="BE649" s="233">
        <f>IF(AZ649=5,G649,0)</f>
        <v>0</v>
      </c>
      <c r="CA649" s="260">
        <v>1</v>
      </c>
      <c r="CB649" s="260">
        <v>7</v>
      </c>
    </row>
    <row r="650" spans="1:80" x14ac:dyDescent="0.25">
      <c r="A650" s="261">
        <v>212</v>
      </c>
      <c r="B650" s="262" t="s">
        <v>940</v>
      </c>
      <c r="C650" s="263" t="s">
        <v>941</v>
      </c>
      <c r="D650" s="264" t="s">
        <v>923</v>
      </c>
      <c r="E650" s="265">
        <v>1</v>
      </c>
      <c r="F650" s="265">
        <v>0</v>
      </c>
      <c r="G650" s="266">
        <f>E650*F650</f>
        <v>0</v>
      </c>
      <c r="H650" s="267">
        <v>0</v>
      </c>
      <c r="I650" s="268">
        <f>E650*H650</f>
        <v>0</v>
      </c>
      <c r="J650" s="267">
        <v>-1.4930000000000001E-2</v>
      </c>
      <c r="K650" s="268">
        <f>E650*J650</f>
        <v>-1.4930000000000001E-2</v>
      </c>
      <c r="O650" s="260">
        <v>2</v>
      </c>
      <c r="AA650" s="233">
        <v>1</v>
      </c>
      <c r="AB650" s="233">
        <v>7</v>
      </c>
      <c r="AC650" s="233">
        <v>7</v>
      </c>
      <c r="AZ650" s="233">
        <v>2</v>
      </c>
      <c r="BA650" s="233">
        <f>IF(AZ650=1,G650,0)</f>
        <v>0</v>
      </c>
      <c r="BB650" s="233">
        <f>IF(AZ650=2,G650,0)</f>
        <v>0</v>
      </c>
      <c r="BC650" s="233">
        <f>IF(AZ650=3,G650,0)</f>
        <v>0</v>
      </c>
      <c r="BD650" s="233">
        <f>IF(AZ650=4,G650,0)</f>
        <v>0</v>
      </c>
      <c r="BE650" s="233">
        <f>IF(AZ650=5,G650,0)</f>
        <v>0</v>
      </c>
      <c r="CA650" s="260">
        <v>1</v>
      </c>
      <c r="CB650" s="260">
        <v>7</v>
      </c>
    </row>
    <row r="651" spans="1:80" x14ac:dyDescent="0.25">
      <c r="A651" s="261">
        <v>213</v>
      </c>
      <c r="B651" s="262" t="s">
        <v>942</v>
      </c>
      <c r="C651" s="263" t="s">
        <v>943</v>
      </c>
      <c r="D651" s="264" t="s">
        <v>923</v>
      </c>
      <c r="E651" s="265">
        <v>9</v>
      </c>
      <c r="F651" s="265">
        <v>0</v>
      </c>
      <c r="G651" s="266">
        <f>E651*F651</f>
        <v>0</v>
      </c>
      <c r="H651" s="267">
        <v>0</v>
      </c>
      <c r="I651" s="268">
        <f>E651*H651</f>
        <v>0</v>
      </c>
      <c r="J651" s="267">
        <v>-1.56E-3</v>
      </c>
      <c r="K651" s="268">
        <f>E651*J651</f>
        <v>-1.404E-2</v>
      </c>
      <c r="O651" s="260">
        <v>2</v>
      </c>
      <c r="AA651" s="233">
        <v>1</v>
      </c>
      <c r="AB651" s="233">
        <v>7</v>
      </c>
      <c r="AC651" s="233">
        <v>7</v>
      </c>
      <c r="AZ651" s="233">
        <v>2</v>
      </c>
      <c r="BA651" s="233">
        <f>IF(AZ651=1,G651,0)</f>
        <v>0</v>
      </c>
      <c r="BB651" s="233">
        <f>IF(AZ651=2,G651,0)</f>
        <v>0</v>
      </c>
      <c r="BC651" s="233">
        <f>IF(AZ651=3,G651,0)</f>
        <v>0</v>
      </c>
      <c r="BD651" s="233">
        <f>IF(AZ651=4,G651,0)</f>
        <v>0</v>
      </c>
      <c r="BE651" s="233">
        <f>IF(AZ651=5,G651,0)</f>
        <v>0</v>
      </c>
      <c r="CA651" s="260">
        <v>1</v>
      </c>
      <c r="CB651" s="260">
        <v>7</v>
      </c>
    </row>
    <row r="652" spans="1:80" x14ac:dyDescent="0.25">
      <c r="A652" s="269"/>
      <c r="B652" s="272"/>
      <c r="C652" s="338" t="s">
        <v>584</v>
      </c>
      <c r="D652" s="339"/>
      <c r="E652" s="273">
        <v>9</v>
      </c>
      <c r="F652" s="274"/>
      <c r="G652" s="275"/>
      <c r="H652" s="276"/>
      <c r="I652" s="270"/>
      <c r="J652" s="277"/>
      <c r="K652" s="270"/>
      <c r="M652" s="271">
        <v>9</v>
      </c>
      <c r="O652" s="260"/>
    </row>
    <row r="653" spans="1:80" x14ac:dyDescent="0.25">
      <c r="A653" s="261">
        <v>214</v>
      </c>
      <c r="B653" s="262" t="s">
        <v>944</v>
      </c>
      <c r="C653" s="263" t="s">
        <v>945</v>
      </c>
      <c r="D653" s="264" t="s">
        <v>223</v>
      </c>
      <c r="E653" s="265">
        <v>1</v>
      </c>
      <c r="F653" s="265">
        <v>0</v>
      </c>
      <c r="G653" s="266">
        <f>E653*F653</f>
        <v>0</v>
      </c>
      <c r="H653" s="267">
        <v>0</v>
      </c>
      <c r="I653" s="268">
        <f>E653*H653</f>
        <v>0</v>
      </c>
      <c r="J653" s="267">
        <v>-2.2499999999999998E-3</v>
      </c>
      <c r="K653" s="268">
        <f>E653*J653</f>
        <v>-2.2499999999999998E-3</v>
      </c>
      <c r="O653" s="260">
        <v>2</v>
      </c>
      <c r="AA653" s="233">
        <v>1</v>
      </c>
      <c r="AB653" s="233">
        <v>7</v>
      </c>
      <c r="AC653" s="233">
        <v>7</v>
      </c>
      <c r="AZ653" s="233">
        <v>2</v>
      </c>
      <c r="BA653" s="233">
        <f>IF(AZ653=1,G653,0)</f>
        <v>0</v>
      </c>
      <c r="BB653" s="233">
        <f>IF(AZ653=2,G653,0)</f>
        <v>0</v>
      </c>
      <c r="BC653" s="233">
        <f>IF(AZ653=3,G653,0)</f>
        <v>0</v>
      </c>
      <c r="BD653" s="233">
        <f>IF(AZ653=4,G653,0)</f>
        <v>0</v>
      </c>
      <c r="BE653" s="233">
        <f>IF(AZ653=5,G653,0)</f>
        <v>0</v>
      </c>
      <c r="CA653" s="260">
        <v>1</v>
      </c>
      <c r="CB653" s="260">
        <v>7</v>
      </c>
    </row>
    <row r="654" spans="1:80" x14ac:dyDescent="0.25">
      <c r="A654" s="261">
        <v>215</v>
      </c>
      <c r="B654" s="262" t="s">
        <v>946</v>
      </c>
      <c r="C654" s="263" t="s">
        <v>947</v>
      </c>
      <c r="D654" s="264" t="s">
        <v>12</v>
      </c>
      <c r="E654" s="265"/>
      <c r="F654" s="265">
        <v>0</v>
      </c>
      <c r="G654" s="266">
        <f>E654*F654</f>
        <v>0</v>
      </c>
      <c r="H654" s="267">
        <v>0</v>
      </c>
      <c r="I654" s="268">
        <f>E654*H654</f>
        <v>0</v>
      </c>
      <c r="J654" s="267"/>
      <c r="K654" s="268">
        <f>E654*J654</f>
        <v>0</v>
      </c>
      <c r="O654" s="260">
        <v>2</v>
      </c>
      <c r="AA654" s="233">
        <v>7</v>
      </c>
      <c r="AB654" s="233">
        <v>1002</v>
      </c>
      <c r="AC654" s="233">
        <v>5</v>
      </c>
      <c r="AZ654" s="233">
        <v>2</v>
      </c>
      <c r="BA654" s="233">
        <f>IF(AZ654=1,G654,0)</f>
        <v>0</v>
      </c>
      <c r="BB654" s="233">
        <f>IF(AZ654=2,G654,0)</f>
        <v>0</v>
      </c>
      <c r="BC654" s="233">
        <f>IF(AZ654=3,G654,0)</f>
        <v>0</v>
      </c>
      <c r="BD654" s="233">
        <f>IF(AZ654=4,G654,0)</f>
        <v>0</v>
      </c>
      <c r="BE654" s="233">
        <f>IF(AZ654=5,G654,0)</f>
        <v>0</v>
      </c>
      <c r="CA654" s="260">
        <v>7</v>
      </c>
      <c r="CB654" s="260">
        <v>1002</v>
      </c>
    </row>
    <row r="655" spans="1:80" ht="13" x14ac:dyDescent="0.3">
      <c r="A655" s="278"/>
      <c r="B655" s="279" t="s">
        <v>101</v>
      </c>
      <c r="C655" s="280" t="s">
        <v>920</v>
      </c>
      <c r="D655" s="281"/>
      <c r="E655" s="282"/>
      <c r="F655" s="283"/>
      <c r="G655" s="284">
        <f>SUM(G637:G654)</f>
        <v>0</v>
      </c>
      <c r="H655" s="285"/>
      <c r="I655" s="286">
        <f>SUM(I637:I654)</f>
        <v>2.298E-2</v>
      </c>
      <c r="J655" s="285"/>
      <c r="K655" s="286">
        <f>SUM(K637:K654)</f>
        <v>-0.77898000000000001</v>
      </c>
      <c r="O655" s="260">
        <v>4</v>
      </c>
      <c r="BA655" s="287">
        <f>SUM(BA637:BA654)</f>
        <v>0</v>
      </c>
      <c r="BB655" s="287">
        <f>SUM(BB637:BB654)</f>
        <v>0</v>
      </c>
      <c r="BC655" s="287">
        <f>SUM(BC637:BC654)</f>
        <v>0</v>
      </c>
      <c r="BD655" s="287">
        <f>SUM(BD637:BD654)</f>
        <v>0</v>
      </c>
      <c r="BE655" s="287">
        <f>SUM(BE637:BE654)</f>
        <v>0</v>
      </c>
    </row>
    <row r="656" spans="1:80" ht="13" x14ac:dyDescent="0.3">
      <c r="A656" s="250" t="s">
        <v>97</v>
      </c>
      <c r="B656" s="251" t="s">
        <v>948</v>
      </c>
      <c r="C656" s="252" t="s">
        <v>949</v>
      </c>
      <c r="D656" s="253"/>
      <c r="E656" s="254"/>
      <c r="F656" s="254"/>
      <c r="G656" s="255"/>
      <c r="H656" s="256"/>
      <c r="I656" s="257"/>
      <c r="J656" s="258"/>
      <c r="K656" s="259"/>
      <c r="O656" s="260">
        <v>1</v>
      </c>
    </row>
    <row r="657" spans="1:80" x14ac:dyDescent="0.25">
      <c r="A657" s="261">
        <v>216</v>
      </c>
      <c r="B657" s="262" t="s">
        <v>951</v>
      </c>
      <c r="C657" s="263" t="s">
        <v>952</v>
      </c>
      <c r="D657" s="264" t="s">
        <v>158</v>
      </c>
      <c r="E657" s="265">
        <v>1</v>
      </c>
      <c r="F657" s="265">
        <v>0</v>
      </c>
      <c r="G657" s="266">
        <f>E657*F657</f>
        <v>0</v>
      </c>
      <c r="H657" s="267">
        <v>1E-4</v>
      </c>
      <c r="I657" s="268">
        <f>E657*H657</f>
        <v>1E-4</v>
      </c>
      <c r="J657" s="267">
        <v>-0.14000000000000001</v>
      </c>
      <c r="K657" s="268">
        <f>E657*J657</f>
        <v>-0.14000000000000001</v>
      </c>
      <c r="O657" s="260">
        <v>2</v>
      </c>
      <c r="AA657" s="233">
        <v>1</v>
      </c>
      <c r="AB657" s="233">
        <v>7</v>
      </c>
      <c r="AC657" s="233">
        <v>7</v>
      </c>
      <c r="AZ657" s="233">
        <v>2</v>
      </c>
      <c r="BA657" s="233">
        <f>IF(AZ657=1,G657,0)</f>
        <v>0</v>
      </c>
      <c r="BB657" s="233">
        <f>IF(AZ657=2,G657,0)</f>
        <v>0</v>
      </c>
      <c r="BC657" s="233">
        <f>IF(AZ657=3,G657,0)</f>
        <v>0</v>
      </c>
      <c r="BD657" s="233">
        <f>IF(AZ657=4,G657,0)</f>
        <v>0</v>
      </c>
      <c r="BE657" s="233">
        <f>IF(AZ657=5,G657,0)</f>
        <v>0</v>
      </c>
      <c r="CA657" s="260">
        <v>1</v>
      </c>
      <c r="CB657" s="260">
        <v>7</v>
      </c>
    </row>
    <row r="658" spans="1:80" x14ac:dyDescent="0.25">
      <c r="A658" s="269"/>
      <c r="B658" s="272"/>
      <c r="C658" s="338" t="s">
        <v>98</v>
      </c>
      <c r="D658" s="339"/>
      <c r="E658" s="273">
        <v>1</v>
      </c>
      <c r="F658" s="274"/>
      <c r="G658" s="275"/>
      <c r="H658" s="276"/>
      <c r="I658" s="270"/>
      <c r="J658" s="277"/>
      <c r="K658" s="270"/>
      <c r="M658" s="271">
        <v>1</v>
      </c>
      <c r="O658" s="260"/>
    </row>
    <row r="659" spans="1:80" ht="13" x14ac:dyDescent="0.3">
      <c r="A659" s="278"/>
      <c r="B659" s="279" t="s">
        <v>101</v>
      </c>
      <c r="C659" s="280" t="s">
        <v>950</v>
      </c>
      <c r="D659" s="281"/>
      <c r="E659" s="282"/>
      <c r="F659" s="283"/>
      <c r="G659" s="284">
        <f>SUM(G656:G658)</f>
        <v>0</v>
      </c>
      <c r="H659" s="285"/>
      <c r="I659" s="286">
        <f>SUM(I656:I658)</f>
        <v>1E-4</v>
      </c>
      <c r="J659" s="285"/>
      <c r="K659" s="286">
        <f>SUM(K656:K658)</f>
        <v>-0.14000000000000001</v>
      </c>
      <c r="O659" s="260">
        <v>4</v>
      </c>
      <c r="BA659" s="287">
        <f>SUM(BA656:BA658)</f>
        <v>0</v>
      </c>
      <c r="BB659" s="287">
        <f>SUM(BB656:BB658)</f>
        <v>0</v>
      </c>
      <c r="BC659" s="287">
        <f>SUM(BC656:BC658)</f>
        <v>0</v>
      </c>
      <c r="BD659" s="287">
        <f>SUM(BD656:BD658)</f>
        <v>0</v>
      </c>
      <c r="BE659" s="287">
        <f>SUM(BE656:BE658)</f>
        <v>0</v>
      </c>
    </row>
    <row r="660" spans="1:80" ht="13" x14ac:dyDescent="0.3">
      <c r="A660" s="250" t="s">
        <v>97</v>
      </c>
      <c r="B660" s="251" t="s">
        <v>953</v>
      </c>
      <c r="C660" s="252" t="s">
        <v>954</v>
      </c>
      <c r="D660" s="253"/>
      <c r="E660" s="254"/>
      <c r="F660" s="254"/>
      <c r="G660" s="255"/>
      <c r="H660" s="256"/>
      <c r="I660" s="257"/>
      <c r="J660" s="258"/>
      <c r="K660" s="259"/>
      <c r="O660" s="260">
        <v>1</v>
      </c>
    </row>
    <row r="661" spans="1:80" x14ac:dyDescent="0.25">
      <c r="A661" s="261">
        <v>217</v>
      </c>
      <c r="B661" s="262" t="s">
        <v>956</v>
      </c>
      <c r="C661" s="263" t="s">
        <v>957</v>
      </c>
      <c r="D661" s="264" t="s">
        <v>115</v>
      </c>
      <c r="E661" s="265">
        <v>21.84</v>
      </c>
      <c r="F661" s="265">
        <v>0</v>
      </c>
      <c r="G661" s="266">
        <f>E661*F661</f>
        <v>0</v>
      </c>
      <c r="H661" s="267">
        <v>1.6000000000000001E-4</v>
      </c>
      <c r="I661" s="268">
        <f>E661*H661</f>
        <v>3.4944000000000004E-3</v>
      </c>
      <c r="J661" s="267">
        <v>-1.4E-2</v>
      </c>
      <c r="K661" s="268">
        <f>E661*J661</f>
        <v>-0.30576000000000003</v>
      </c>
      <c r="O661" s="260">
        <v>2</v>
      </c>
      <c r="AA661" s="233">
        <v>1</v>
      </c>
      <c r="AB661" s="233">
        <v>7</v>
      </c>
      <c r="AC661" s="233">
        <v>7</v>
      </c>
      <c r="AZ661" s="233">
        <v>2</v>
      </c>
      <c r="BA661" s="233">
        <f>IF(AZ661=1,G661,0)</f>
        <v>0</v>
      </c>
      <c r="BB661" s="233">
        <f>IF(AZ661=2,G661,0)</f>
        <v>0</v>
      </c>
      <c r="BC661" s="233">
        <f>IF(AZ661=3,G661,0)</f>
        <v>0</v>
      </c>
      <c r="BD661" s="233">
        <f>IF(AZ661=4,G661,0)</f>
        <v>0</v>
      </c>
      <c r="BE661" s="233">
        <f>IF(AZ661=5,G661,0)</f>
        <v>0</v>
      </c>
      <c r="CA661" s="260">
        <v>1</v>
      </c>
      <c r="CB661" s="260">
        <v>7</v>
      </c>
    </row>
    <row r="662" spans="1:80" x14ac:dyDescent="0.25">
      <c r="A662" s="269"/>
      <c r="B662" s="272"/>
      <c r="C662" s="338" t="s">
        <v>958</v>
      </c>
      <c r="D662" s="339"/>
      <c r="E662" s="273">
        <v>21.84</v>
      </c>
      <c r="F662" s="274"/>
      <c r="G662" s="275"/>
      <c r="H662" s="276"/>
      <c r="I662" s="270"/>
      <c r="J662" s="277"/>
      <c r="K662" s="270"/>
      <c r="M662" s="271" t="s">
        <v>958</v>
      </c>
      <c r="O662" s="260"/>
    </row>
    <row r="663" spans="1:80" x14ac:dyDescent="0.25">
      <c r="A663" s="261">
        <v>218</v>
      </c>
      <c r="B663" s="262" t="s">
        <v>959</v>
      </c>
      <c r="C663" s="263" t="s">
        <v>960</v>
      </c>
      <c r="D663" s="264" t="s">
        <v>423</v>
      </c>
      <c r="E663" s="265">
        <v>48.5</v>
      </c>
      <c r="F663" s="265">
        <v>0</v>
      </c>
      <c r="G663" s="266">
        <f>E663*F663</f>
        <v>0</v>
      </c>
      <c r="H663" s="267">
        <v>9.8999999999999999E-4</v>
      </c>
      <c r="I663" s="268">
        <f>E663*H663</f>
        <v>4.8015000000000002E-2</v>
      </c>
      <c r="J663" s="267">
        <v>0</v>
      </c>
      <c r="K663" s="268">
        <f>E663*J663</f>
        <v>0</v>
      </c>
      <c r="O663" s="260">
        <v>2</v>
      </c>
      <c r="AA663" s="233">
        <v>1</v>
      </c>
      <c r="AB663" s="233">
        <v>7</v>
      </c>
      <c r="AC663" s="233">
        <v>7</v>
      </c>
      <c r="AZ663" s="233">
        <v>2</v>
      </c>
      <c r="BA663" s="233">
        <f>IF(AZ663=1,G663,0)</f>
        <v>0</v>
      </c>
      <c r="BB663" s="233">
        <f>IF(AZ663=2,G663,0)</f>
        <v>0</v>
      </c>
      <c r="BC663" s="233">
        <f>IF(AZ663=3,G663,0)</f>
        <v>0</v>
      </c>
      <c r="BD663" s="233">
        <f>IF(AZ663=4,G663,0)</f>
        <v>0</v>
      </c>
      <c r="BE663" s="233">
        <f>IF(AZ663=5,G663,0)</f>
        <v>0</v>
      </c>
      <c r="CA663" s="260">
        <v>1</v>
      </c>
      <c r="CB663" s="260">
        <v>7</v>
      </c>
    </row>
    <row r="664" spans="1:80" x14ac:dyDescent="0.25">
      <c r="A664" s="269"/>
      <c r="B664" s="272"/>
      <c r="C664" s="338" t="s">
        <v>961</v>
      </c>
      <c r="D664" s="339"/>
      <c r="E664" s="273">
        <v>48.5</v>
      </c>
      <c r="F664" s="274"/>
      <c r="G664" s="275"/>
      <c r="H664" s="276"/>
      <c r="I664" s="270"/>
      <c r="J664" s="277"/>
      <c r="K664" s="270"/>
      <c r="M664" s="271" t="s">
        <v>961</v>
      </c>
      <c r="O664" s="260"/>
    </row>
    <row r="665" spans="1:80" x14ac:dyDescent="0.25">
      <c r="A665" s="261">
        <v>219</v>
      </c>
      <c r="B665" s="262" t="s">
        <v>962</v>
      </c>
      <c r="C665" s="263" t="s">
        <v>963</v>
      </c>
      <c r="D665" s="264" t="s">
        <v>115</v>
      </c>
      <c r="E665" s="265">
        <v>22.05</v>
      </c>
      <c r="F665" s="265">
        <v>0</v>
      </c>
      <c r="G665" s="266">
        <f>E665*F665</f>
        <v>0</v>
      </c>
      <c r="H665" s="267">
        <v>1.6080000000000001E-2</v>
      </c>
      <c r="I665" s="268">
        <f>E665*H665</f>
        <v>0.35456400000000005</v>
      </c>
      <c r="J665" s="267">
        <v>0</v>
      </c>
      <c r="K665" s="268">
        <f>E665*J665</f>
        <v>0</v>
      </c>
      <c r="O665" s="260">
        <v>2</v>
      </c>
      <c r="AA665" s="233">
        <v>1</v>
      </c>
      <c r="AB665" s="233">
        <v>7</v>
      </c>
      <c r="AC665" s="233">
        <v>7</v>
      </c>
      <c r="AZ665" s="233">
        <v>2</v>
      </c>
      <c r="BA665" s="233">
        <f>IF(AZ665=1,G665,0)</f>
        <v>0</v>
      </c>
      <c r="BB665" s="233">
        <f>IF(AZ665=2,G665,0)</f>
        <v>0</v>
      </c>
      <c r="BC665" s="233">
        <f>IF(AZ665=3,G665,0)</f>
        <v>0</v>
      </c>
      <c r="BD665" s="233">
        <f>IF(AZ665=4,G665,0)</f>
        <v>0</v>
      </c>
      <c r="BE665" s="233">
        <f>IF(AZ665=5,G665,0)</f>
        <v>0</v>
      </c>
      <c r="CA665" s="260">
        <v>1</v>
      </c>
      <c r="CB665" s="260">
        <v>7</v>
      </c>
    </row>
    <row r="666" spans="1:80" x14ac:dyDescent="0.25">
      <c r="A666" s="269"/>
      <c r="B666" s="272"/>
      <c r="C666" s="338" t="s">
        <v>817</v>
      </c>
      <c r="D666" s="339"/>
      <c r="E666" s="273">
        <v>22.05</v>
      </c>
      <c r="F666" s="274"/>
      <c r="G666" s="275"/>
      <c r="H666" s="276"/>
      <c r="I666" s="270"/>
      <c r="J666" s="277"/>
      <c r="K666" s="270"/>
      <c r="M666" s="271" t="s">
        <v>817</v>
      </c>
      <c r="O666" s="260"/>
    </row>
    <row r="667" spans="1:80" x14ac:dyDescent="0.25">
      <c r="A667" s="261">
        <v>220</v>
      </c>
      <c r="B667" s="262" t="s">
        <v>964</v>
      </c>
      <c r="C667" s="263" t="s">
        <v>965</v>
      </c>
      <c r="D667" s="264" t="s">
        <v>115</v>
      </c>
      <c r="E667" s="265">
        <v>1.3779999999999999</v>
      </c>
      <c r="F667" s="265">
        <v>0</v>
      </c>
      <c r="G667" s="266">
        <f>E667*F667</f>
        <v>0</v>
      </c>
      <c r="H667" s="267">
        <v>3.1350000000000003E-2</v>
      </c>
      <c r="I667" s="268">
        <f>E667*H667</f>
        <v>4.3200300000000004E-2</v>
      </c>
      <c r="J667" s="267">
        <v>0</v>
      </c>
      <c r="K667" s="268">
        <f>E667*J667</f>
        <v>0</v>
      </c>
      <c r="O667" s="260">
        <v>2</v>
      </c>
      <c r="AA667" s="233">
        <v>1</v>
      </c>
      <c r="AB667" s="233">
        <v>0</v>
      </c>
      <c r="AC667" s="233">
        <v>0</v>
      </c>
      <c r="AZ667" s="233">
        <v>2</v>
      </c>
      <c r="BA667" s="233">
        <f>IF(AZ667=1,G667,0)</f>
        <v>0</v>
      </c>
      <c r="BB667" s="233">
        <f>IF(AZ667=2,G667,0)</f>
        <v>0</v>
      </c>
      <c r="BC667" s="233">
        <f>IF(AZ667=3,G667,0)</f>
        <v>0</v>
      </c>
      <c r="BD667" s="233">
        <f>IF(AZ667=4,G667,0)</f>
        <v>0</v>
      </c>
      <c r="BE667" s="233">
        <f>IF(AZ667=5,G667,0)</f>
        <v>0</v>
      </c>
      <c r="CA667" s="260">
        <v>1</v>
      </c>
      <c r="CB667" s="260">
        <v>0</v>
      </c>
    </row>
    <row r="668" spans="1:80" x14ac:dyDescent="0.25">
      <c r="A668" s="269"/>
      <c r="B668" s="272"/>
      <c r="C668" s="338" t="s">
        <v>966</v>
      </c>
      <c r="D668" s="339"/>
      <c r="E668" s="273">
        <v>1.3779999999999999</v>
      </c>
      <c r="F668" s="274"/>
      <c r="G668" s="275"/>
      <c r="H668" s="276"/>
      <c r="I668" s="270"/>
      <c r="J668" s="277"/>
      <c r="K668" s="270"/>
      <c r="M668" s="271" t="s">
        <v>966</v>
      </c>
      <c r="O668" s="260"/>
    </row>
    <row r="669" spans="1:80" x14ac:dyDescent="0.25">
      <c r="A669" s="261">
        <v>221</v>
      </c>
      <c r="B669" s="262" t="s">
        <v>967</v>
      </c>
      <c r="C669" s="263" t="s">
        <v>968</v>
      </c>
      <c r="D669" s="264" t="s">
        <v>115</v>
      </c>
      <c r="E669" s="265">
        <v>604.38</v>
      </c>
      <c r="F669" s="265">
        <v>0</v>
      </c>
      <c r="G669" s="266">
        <f>E669*F669</f>
        <v>0</v>
      </c>
      <c r="H669" s="267">
        <v>0</v>
      </c>
      <c r="I669" s="268">
        <f>E669*H669</f>
        <v>0</v>
      </c>
      <c r="J669" s="267">
        <v>-1.4999999999999999E-2</v>
      </c>
      <c r="K669" s="268">
        <f>E669*J669</f>
        <v>-9.0656999999999996</v>
      </c>
      <c r="O669" s="260">
        <v>2</v>
      </c>
      <c r="AA669" s="233">
        <v>1</v>
      </c>
      <c r="AB669" s="233">
        <v>7</v>
      </c>
      <c r="AC669" s="233">
        <v>7</v>
      </c>
      <c r="AZ669" s="233">
        <v>2</v>
      </c>
      <c r="BA669" s="233">
        <f>IF(AZ669=1,G669,0)</f>
        <v>0</v>
      </c>
      <c r="BB669" s="233">
        <f>IF(AZ669=2,G669,0)</f>
        <v>0</v>
      </c>
      <c r="BC669" s="233">
        <f>IF(AZ669=3,G669,0)</f>
        <v>0</v>
      </c>
      <c r="BD669" s="233">
        <f>IF(AZ669=4,G669,0)</f>
        <v>0</v>
      </c>
      <c r="BE669" s="233">
        <f>IF(AZ669=5,G669,0)</f>
        <v>0</v>
      </c>
      <c r="CA669" s="260">
        <v>1</v>
      </c>
      <c r="CB669" s="260">
        <v>7</v>
      </c>
    </row>
    <row r="670" spans="1:80" x14ac:dyDescent="0.25">
      <c r="A670" s="269"/>
      <c r="B670" s="272"/>
      <c r="C670" s="338" t="s">
        <v>825</v>
      </c>
      <c r="D670" s="339"/>
      <c r="E670" s="273">
        <v>582.33000000000004</v>
      </c>
      <c r="F670" s="274"/>
      <c r="G670" s="275"/>
      <c r="H670" s="276"/>
      <c r="I670" s="270"/>
      <c r="J670" s="277"/>
      <c r="K670" s="270"/>
      <c r="M670" s="271" t="s">
        <v>825</v>
      </c>
      <c r="O670" s="260"/>
    </row>
    <row r="671" spans="1:80" x14ac:dyDescent="0.25">
      <c r="A671" s="269"/>
      <c r="B671" s="272"/>
      <c r="C671" s="338" t="s">
        <v>817</v>
      </c>
      <c r="D671" s="339"/>
      <c r="E671" s="273">
        <v>22.05</v>
      </c>
      <c r="F671" s="274"/>
      <c r="G671" s="275"/>
      <c r="H671" s="276"/>
      <c r="I671" s="270"/>
      <c r="J671" s="277"/>
      <c r="K671" s="270"/>
      <c r="M671" s="271" t="s">
        <v>817</v>
      </c>
      <c r="O671" s="260"/>
    </row>
    <row r="672" spans="1:80" ht="20" x14ac:dyDescent="0.25">
      <c r="A672" s="261">
        <v>222</v>
      </c>
      <c r="B672" s="262" t="s">
        <v>969</v>
      </c>
      <c r="C672" s="263" t="s">
        <v>970</v>
      </c>
      <c r="D672" s="264" t="s">
        <v>115</v>
      </c>
      <c r="E672" s="265">
        <v>583.21500000000003</v>
      </c>
      <c r="F672" s="265">
        <v>0</v>
      </c>
      <c r="G672" s="266">
        <f>E672*F672</f>
        <v>0</v>
      </c>
      <c r="H672" s="267">
        <v>4.0299999999999997E-3</v>
      </c>
      <c r="I672" s="268">
        <f>E672*H672</f>
        <v>2.35035645</v>
      </c>
      <c r="J672" s="267">
        <v>0</v>
      </c>
      <c r="K672" s="268">
        <f>E672*J672</f>
        <v>0</v>
      </c>
      <c r="O672" s="260">
        <v>2</v>
      </c>
      <c r="AA672" s="233">
        <v>1</v>
      </c>
      <c r="AB672" s="233">
        <v>7</v>
      </c>
      <c r="AC672" s="233">
        <v>7</v>
      </c>
      <c r="AZ672" s="233">
        <v>2</v>
      </c>
      <c r="BA672" s="233">
        <f>IF(AZ672=1,G672,0)</f>
        <v>0</v>
      </c>
      <c r="BB672" s="233">
        <f>IF(AZ672=2,G672,0)</f>
        <v>0</v>
      </c>
      <c r="BC672" s="233">
        <f>IF(AZ672=3,G672,0)</f>
        <v>0</v>
      </c>
      <c r="BD672" s="233">
        <f>IF(AZ672=4,G672,0)</f>
        <v>0</v>
      </c>
      <c r="BE672" s="233">
        <f>IF(AZ672=5,G672,0)</f>
        <v>0</v>
      </c>
      <c r="CA672" s="260">
        <v>1</v>
      </c>
      <c r="CB672" s="260">
        <v>7</v>
      </c>
    </row>
    <row r="673" spans="1:80" x14ac:dyDescent="0.25">
      <c r="A673" s="269"/>
      <c r="B673" s="272"/>
      <c r="C673" s="338" t="s">
        <v>971</v>
      </c>
      <c r="D673" s="339"/>
      <c r="E673" s="273">
        <v>583.21500000000003</v>
      </c>
      <c r="F673" s="274"/>
      <c r="G673" s="275"/>
      <c r="H673" s="276"/>
      <c r="I673" s="270"/>
      <c r="J673" s="277"/>
      <c r="K673" s="270"/>
      <c r="M673" s="271" t="s">
        <v>971</v>
      </c>
      <c r="O673" s="260"/>
    </row>
    <row r="674" spans="1:80" ht="20" x14ac:dyDescent="0.25">
      <c r="A674" s="261">
        <v>223</v>
      </c>
      <c r="B674" s="262" t="s">
        <v>972</v>
      </c>
      <c r="C674" s="263" t="s">
        <v>973</v>
      </c>
      <c r="D674" s="264" t="s">
        <v>115</v>
      </c>
      <c r="E674" s="265">
        <v>583.21500000000003</v>
      </c>
      <c r="F674" s="265">
        <v>0</v>
      </c>
      <c r="G674" s="266">
        <f>E674*F674</f>
        <v>0</v>
      </c>
      <c r="H674" s="267">
        <v>1.4499999999999999E-3</v>
      </c>
      <c r="I674" s="268">
        <f>E674*H674</f>
        <v>0.84566174999999999</v>
      </c>
      <c r="J674" s="267">
        <v>0</v>
      </c>
      <c r="K674" s="268">
        <f>E674*J674</f>
        <v>0</v>
      </c>
      <c r="O674" s="260">
        <v>2</v>
      </c>
      <c r="AA674" s="233">
        <v>1</v>
      </c>
      <c r="AB674" s="233">
        <v>7</v>
      </c>
      <c r="AC674" s="233">
        <v>7</v>
      </c>
      <c r="AZ674" s="233">
        <v>2</v>
      </c>
      <c r="BA674" s="233">
        <f>IF(AZ674=1,G674,0)</f>
        <v>0</v>
      </c>
      <c r="BB674" s="233">
        <f>IF(AZ674=2,G674,0)</f>
        <v>0</v>
      </c>
      <c r="BC674" s="233">
        <f>IF(AZ674=3,G674,0)</f>
        <v>0</v>
      </c>
      <c r="BD674" s="233">
        <f>IF(AZ674=4,G674,0)</f>
        <v>0</v>
      </c>
      <c r="BE674" s="233">
        <f>IF(AZ674=5,G674,0)</f>
        <v>0</v>
      </c>
      <c r="CA674" s="260">
        <v>1</v>
      </c>
      <c r="CB674" s="260">
        <v>7</v>
      </c>
    </row>
    <row r="675" spans="1:80" x14ac:dyDescent="0.25">
      <c r="A675" s="269"/>
      <c r="B675" s="272"/>
      <c r="C675" s="338" t="s">
        <v>971</v>
      </c>
      <c r="D675" s="339"/>
      <c r="E675" s="273">
        <v>583.21500000000003</v>
      </c>
      <c r="F675" s="274"/>
      <c r="G675" s="275"/>
      <c r="H675" s="276"/>
      <c r="I675" s="270"/>
      <c r="J675" s="277"/>
      <c r="K675" s="270"/>
      <c r="M675" s="271" t="s">
        <v>971</v>
      </c>
      <c r="O675" s="260"/>
    </row>
    <row r="676" spans="1:80" x14ac:dyDescent="0.25">
      <c r="A676" s="261">
        <v>224</v>
      </c>
      <c r="B676" s="262" t="s">
        <v>974</v>
      </c>
      <c r="C676" s="263" t="s">
        <v>975</v>
      </c>
      <c r="D676" s="264" t="s">
        <v>111</v>
      </c>
      <c r="E676" s="265">
        <v>7.6971999999999996</v>
      </c>
      <c r="F676" s="265">
        <v>0</v>
      </c>
      <c r="G676" s="266">
        <f>E676*F676</f>
        <v>0</v>
      </c>
      <c r="H676" s="267">
        <v>2.3570000000000001E-2</v>
      </c>
      <c r="I676" s="268">
        <f>E676*H676</f>
        <v>0.181423004</v>
      </c>
      <c r="J676" s="267">
        <v>0</v>
      </c>
      <c r="K676" s="268">
        <f>E676*J676</f>
        <v>0</v>
      </c>
      <c r="O676" s="260">
        <v>2</v>
      </c>
      <c r="AA676" s="233">
        <v>1</v>
      </c>
      <c r="AB676" s="233">
        <v>7</v>
      </c>
      <c r="AC676" s="233">
        <v>7</v>
      </c>
      <c r="AZ676" s="233">
        <v>2</v>
      </c>
      <c r="BA676" s="233">
        <f>IF(AZ676=1,G676,0)</f>
        <v>0</v>
      </c>
      <c r="BB676" s="233">
        <f>IF(AZ676=2,G676,0)</f>
        <v>0</v>
      </c>
      <c r="BC676" s="233">
        <f>IF(AZ676=3,G676,0)</f>
        <v>0</v>
      </c>
      <c r="BD676" s="233">
        <f>IF(AZ676=4,G676,0)</f>
        <v>0</v>
      </c>
      <c r="BE676" s="233">
        <f>IF(AZ676=5,G676,0)</f>
        <v>0</v>
      </c>
      <c r="CA676" s="260">
        <v>1</v>
      </c>
      <c r="CB676" s="260">
        <v>7</v>
      </c>
    </row>
    <row r="677" spans="1:80" x14ac:dyDescent="0.25">
      <c r="A677" s="269"/>
      <c r="B677" s="272"/>
      <c r="C677" s="338" t="s">
        <v>976</v>
      </c>
      <c r="D677" s="339"/>
      <c r="E677" s="273">
        <v>5.9294000000000002</v>
      </c>
      <c r="F677" s="274"/>
      <c r="G677" s="275"/>
      <c r="H677" s="276"/>
      <c r="I677" s="270"/>
      <c r="J677" s="277"/>
      <c r="K677" s="270"/>
      <c r="M677" s="271" t="s">
        <v>976</v>
      </c>
      <c r="O677" s="260"/>
    </row>
    <row r="678" spans="1:80" x14ac:dyDescent="0.25">
      <c r="A678" s="269"/>
      <c r="B678" s="272"/>
      <c r="C678" s="338" t="s">
        <v>977</v>
      </c>
      <c r="D678" s="339"/>
      <c r="E678" s="273">
        <v>0.60640000000000005</v>
      </c>
      <c r="F678" s="274"/>
      <c r="G678" s="275"/>
      <c r="H678" s="276"/>
      <c r="I678" s="270"/>
      <c r="J678" s="277"/>
      <c r="K678" s="270"/>
      <c r="M678" s="271" t="s">
        <v>977</v>
      </c>
      <c r="O678" s="260"/>
    </row>
    <row r="679" spans="1:80" x14ac:dyDescent="0.25">
      <c r="A679" s="269"/>
      <c r="B679" s="272"/>
      <c r="C679" s="338" t="s">
        <v>978</v>
      </c>
      <c r="D679" s="339"/>
      <c r="E679" s="273">
        <v>0.17580000000000001</v>
      </c>
      <c r="F679" s="274"/>
      <c r="G679" s="275"/>
      <c r="H679" s="276"/>
      <c r="I679" s="270"/>
      <c r="J679" s="277"/>
      <c r="K679" s="270"/>
      <c r="M679" s="271" t="s">
        <v>978</v>
      </c>
      <c r="O679" s="260"/>
    </row>
    <row r="680" spans="1:80" x14ac:dyDescent="0.25">
      <c r="A680" s="269"/>
      <c r="B680" s="272"/>
      <c r="C680" s="338" t="s">
        <v>979</v>
      </c>
      <c r="D680" s="339"/>
      <c r="E680" s="273">
        <v>0.79200000000000004</v>
      </c>
      <c r="F680" s="274"/>
      <c r="G680" s="275"/>
      <c r="H680" s="276"/>
      <c r="I680" s="270"/>
      <c r="J680" s="277"/>
      <c r="K680" s="270"/>
      <c r="M680" s="271" t="s">
        <v>979</v>
      </c>
      <c r="O680" s="260"/>
    </row>
    <row r="681" spans="1:80" x14ac:dyDescent="0.25">
      <c r="A681" s="269"/>
      <c r="B681" s="272"/>
      <c r="C681" s="338" t="s">
        <v>980</v>
      </c>
      <c r="D681" s="339"/>
      <c r="E681" s="273">
        <v>0.19359999999999999</v>
      </c>
      <c r="F681" s="274"/>
      <c r="G681" s="275"/>
      <c r="H681" s="276"/>
      <c r="I681" s="270"/>
      <c r="J681" s="277"/>
      <c r="K681" s="270"/>
      <c r="M681" s="271" t="s">
        <v>980</v>
      </c>
      <c r="O681" s="260"/>
    </row>
    <row r="682" spans="1:80" x14ac:dyDescent="0.25">
      <c r="A682" s="261">
        <v>225</v>
      </c>
      <c r="B682" s="262" t="s">
        <v>981</v>
      </c>
      <c r="C682" s="263" t="s">
        <v>982</v>
      </c>
      <c r="D682" s="264" t="s">
        <v>115</v>
      </c>
      <c r="E682" s="265">
        <v>52.951799999999999</v>
      </c>
      <c r="F682" s="265">
        <v>0</v>
      </c>
      <c r="G682" s="266">
        <f>E682*F682</f>
        <v>0</v>
      </c>
      <c r="H682" s="267">
        <v>1.7760000000000001E-2</v>
      </c>
      <c r="I682" s="268">
        <f>E682*H682</f>
        <v>0.94042396800000005</v>
      </c>
      <c r="J682" s="267">
        <v>0</v>
      </c>
      <c r="K682" s="268">
        <f>E682*J682</f>
        <v>0</v>
      </c>
      <c r="O682" s="260">
        <v>2</v>
      </c>
      <c r="AA682" s="233">
        <v>1</v>
      </c>
      <c r="AB682" s="233">
        <v>7</v>
      </c>
      <c r="AC682" s="233">
        <v>7</v>
      </c>
      <c r="AZ682" s="233">
        <v>2</v>
      </c>
      <c r="BA682" s="233">
        <f>IF(AZ682=1,G682,0)</f>
        <v>0</v>
      </c>
      <c r="BB682" s="233">
        <f>IF(AZ682=2,G682,0)</f>
        <v>0</v>
      </c>
      <c r="BC682" s="233">
        <f>IF(AZ682=3,G682,0)</f>
        <v>0</v>
      </c>
      <c r="BD682" s="233">
        <f>IF(AZ682=4,G682,0)</f>
        <v>0</v>
      </c>
      <c r="BE682" s="233">
        <f>IF(AZ682=5,G682,0)</f>
        <v>0</v>
      </c>
      <c r="CA682" s="260">
        <v>1</v>
      </c>
      <c r="CB682" s="260">
        <v>7</v>
      </c>
    </row>
    <row r="683" spans="1:80" x14ac:dyDescent="0.25">
      <c r="A683" s="269"/>
      <c r="B683" s="272"/>
      <c r="C683" s="338" t="s">
        <v>983</v>
      </c>
      <c r="D683" s="339"/>
      <c r="E683" s="273">
        <v>44.851799999999997</v>
      </c>
      <c r="F683" s="274"/>
      <c r="G683" s="275"/>
      <c r="H683" s="276"/>
      <c r="I683" s="270"/>
      <c r="J683" s="277"/>
      <c r="K683" s="270"/>
      <c r="M683" s="271" t="s">
        <v>983</v>
      </c>
      <c r="O683" s="260"/>
    </row>
    <row r="684" spans="1:80" x14ac:dyDescent="0.25">
      <c r="A684" s="269"/>
      <c r="B684" s="272"/>
      <c r="C684" s="338" t="s">
        <v>984</v>
      </c>
      <c r="D684" s="339"/>
      <c r="E684" s="273">
        <v>8.1</v>
      </c>
      <c r="F684" s="274"/>
      <c r="G684" s="275"/>
      <c r="H684" s="276"/>
      <c r="I684" s="270"/>
      <c r="J684" s="277"/>
      <c r="K684" s="270"/>
      <c r="M684" s="271" t="s">
        <v>984</v>
      </c>
      <c r="O684" s="260"/>
    </row>
    <row r="685" spans="1:80" x14ac:dyDescent="0.25">
      <c r="A685" s="261">
        <v>226</v>
      </c>
      <c r="B685" s="262" t="s">
        <v>985</v>
      </c>
      <c r="C685" s="263" t="s">
        <v>986</v>
      </c>
      <c r="D685" s="264" t="s">
        <v>423</v>
      </c>
      <c r="E685" s="265">
        <v>70.95</v>
      </c>
      <c r="F685" s="265">
        <v>0</v>
      </c>
      <c r="G685" s="266">
        <f>E685*F685</f>
        <v>0</v>
      </c>
      <c r="H685" s="267">
        <v>2.0000000000000002E-5</v>
      </c>
      <c r="I685" s="268">
        <f>E685*H685</f>
        <v>1.4190000000000001E-3</v>
      </c>
      <c r="J685" s="267">
        <v>0</v>
      </c>
      <c r="K685" s="268">
        <f>E685*J685</f>
        <v>0</v>
      </c>
      <c r="O685" s="260">
        <v>2</v>
      </c>
      <c r="AA685" s="233">
        <v>1</v>
      </c>
      <c r="AB685" s="233">
        <v>7</v>
      </c>
      <c r="AC685" s="233">
        <v>7</v>
      </c>
      <c r="AZ685" s="233">
        <v>2</v>
      </c>
      <c r="BA685" s="233">
        <f>IF(AZ685=1,G685,0)</f>
        <v>0</v>
      </c>
      <c r="BB685" s="233">
        <f>IF(AZ685=2,G685,0)</f>
        <v>0</v>
      </c>
      <c r="BC685" s="233">
        <f>IF(AZ685=3,G685,0)</f>
        <v>0</v>
      </c>
      <c r="BD685" s="233">
        <f>IF(AZ685=4,G685,0)</f>
        <v>0</v>
      </c>
      <c r="BE685" s="233">
        <f>IF(AZ685=5,G685,0)</f>
        <v>0</v>
      </c>
      <c r="CA685" s="260">
        <v>1</v>
      </c>
      <c r="CB685" s="260">
        <v>7</v>
      </c>
    </row>
    <row r="686" spans="1:80" x14ac:dyDescent="0.25">
      <c r="A686" s="269"/>
      <c r="B686" s="272"/>
      <c r="C686" s="338" t="s">
        <v>987</v>
      </c>
      <c r="D686" s="339"/>
      <c r="E686" s="273">
        <v>61.95</v>
      </c>
      <c r="F686" s="274"/>
      <c r="G686" s="275"/>
      <c r="H686" s="276"/>
      <c r="I686" s="270"/>
      <c r="J686" s="277"/>
      <c r="K686" s="270"/>
      <c r="M686" s="271" t="s">
        <v>987</v>
      </c>
      <c r="O686" s="260"/>
    </row>
    <row r="687" spans="1:80" x14ac:dyDescent="0.25">
      <c r="A687" s="269"/>
      <c r="B687" s="272"/>
      <c r="C687" s="338" t="s">
        <v>584</v>
      </c>
      <c r="D687" s="339"/>
      <c r="E687" s="273">
        <v>9</v>
      </c>
      <c r="F687" s="274"/>
      <c r="G687" s="275"/>
      <c r="H687" s="276"/>
      <c r="I687" s="270"/>
      <c r="J687" s="277"/>
      <c r="K687" s="270"/>
      <c r="M687" s="271">
        <v>9</v>
      </c>
      <c r="O687" s="260"/>
    </row>
    <row r="688" spans="1:80" x14ac:dyDescent="0.25">
      <c r="A688" s="261">
        <v>227</v>
      </c>
      <c r="B688" s="262" t="s">
        <v>988</v>
      </c>
      <c r="C688" s="263" t="s">
        <v>989</v>
      </c>
      <c r="D688" s="264" t="s">
        <v>115</v>
      </c>
      <c r="E688" s="265">
        <v>3.2</v>
      </c>
      <c r="F688" s="265">
        <v>0</v>
      </c>
      <c r="G688" s="266">
        <f>E688*F688</f>
        <v>0</v>
      </c>
      <c r="H688" s="267">
        <v>9.4800000000000006E-3</v>
      </c>
      <c r="I688" s="268">
        <f>E688*H688</f>
        <v>3.0336000000000002E-2</v>
      </c>
      <c r="J688" s="267">
        <v>0</v>
      </c>
      <c r="K688" s="268">
        <f>E688*J688</f>
        <v>0</v>
      </c>
      <c r="O688" s="260">
        <v>2</v>
      </c>
      <c r="AA688" s="233">
        <v>1</v>
      </c>
      <c r="AB688" s="233">
        <v>7</v>
      </c>
      <c r="AC688" s="233">
        <v>7</v>
      </c>
      <c r="AZ688" s="233">
        <v>2</v>
      </c>
      <c r="BA688" s="233">
        <f>IF(AZ688=1,G688,0)</f>
        <v>0</v>
      </c>
      <c r="BB688" s="233">
        <f>IF(AZ688=2,G688,0)</f>
        <v>0</v>
      </c>
      <c r="BC688" s="233">
        <f>IF(AZ688=3,G688,0)</f>
        <v>0</v>
      </c>
      <c r="BD688" s="233">
        <f>IF(AZ688=4,G688,0)</f>
        <v>0</v>
      </c>
      <c r="BE688" s="233">
        <f>IF(AZ688=5,G688,0)</f>
        <v>0</v>
      </c>
      <c r="CA688" s="260">
        <v>1</v>
      </c>
      <c r="CB688" s="260">
        <v>7</v>
      </c>
    </row>
    <row r="689" spans="1:80" x14ac:dyDescent="0.25">
      <c r="A689" s="269"/>
      <c r="B689" s="272"/>
      <c r="C689" s="338" t="s">
        <v>990</v>
      </c>
      <c r="D689" s="339"/>
      <c r="E689" s="273">
        <v>3.2</v>
      </c>
      <c r="F689" s="274"/>
      <c r="G689" s="275"/>
      <c r="H689" s="276"/>
      <c r="I689" s="270"/>
      <c r="J689" s="277"/>
      <c r="K689" s="270"/>
      <c r="M689" s="271" t="s">
        <v>990</v>
      </c>
      <c r="O689" s="260"/>
    </row>
    <row r="690" spans="1:80" x14ac:dyDescent="0.25">
      <c r="A690" s="261">
        <v>228</v>
      </c>
      <c r="B690" s="262" t="s">
        <v>991</v>
      </c>
      <c r="C690" s="263" t="s">
        <v>992</v>
      </c>
      <c r="D690" s="264" t="s">
        <v>115</v>
      </c>
      <c r="E690" s="265">
        <v>0.81599999999999995</v>
      </c>
      <c r="F690" s="265">
        <v>0</v>
      </c>
      <c r="G690" s="266">
        <f>E690*F690</f>
        <v>0</v>
      </c>
      <c r="H690" s="267">
        <v>1.3429999999999999E-2</v>
      </c>
      <c r="I690" s="268">
        <f>E690*H690</f>
        <v>1.0958879999999999E-2</v>
      </c>
      <c r="J690" s="267">
        <v>0</v>
      </c>
      <c r="K690" s="268">
        <f>E690*J690</f>
        <v>0</v>
      </c>
      <c r="O690" s="260">
        <v>2</v>
      </c>
      <c r="AA690" s="233">
        <v>1</v>
      </c>
      <c r="AB690" s="233">
        <v>7</v>
      </c>
      <c r="AC690" s="233">
        <v>7</v>
      </c>
      <c r="AZ690" s="233">
        <v>2</v>
      </c>
      <c r="BA690" s="233">
        <f>IF(AZ690=1,G690,0)</f>
        <v>0</v>
      </c>
      <c r="BB690" s="233">
        <f>IF(AZ690=2,G690,0)</f>
        <v>0</v>
      </c>
      <c r="BC690" s="233">
        <f>IF(AZ690=3,G690,0)</f>
        <v>0</v>
      </c>
      <c r="BD690" s="233">
        <f>IF(AZ690=4,G690,0)</f>
        <v>0</v>
      </c>
      <c r="BE690" s="233">
        <f>IF(AZ690=5,G690,0)</f>
        <v>0</v>
      </c>
      <c r="CA690" s="260">
        <v>1</v>
      </c>
      <c r="CB690" s="260">
        <v>7</v>
      </c>
    </row>
    <row r="691" spans="1:80" x14ac:dyDescent="0.25">
      <c r="A691" s="269"/>
      <c r="B691" s="272"/>
      <c r="C691" s="338" t="s">
        <v>993</v>
      </c>
      <c r="D691" s="339"/>
      <c r="E691" s="273">
        <v>0.81599999999999995</v>
      </c>
      <c r="F691" s="274"/>
      <c r="G691" s="275"/>
      <c r="H691" s="276"/>
      <c r="I691" s="270"/>
      <c r="J691" s="277"/>
      <c r="K691" s="270"/>
      <c r="M691" s="271" t="s">
        <v>993</v>
      </c>
      <c r="O691" s="260"/>
    </row>
    <row r="692" spans="1:80" x14ac:dyDescent="0.25">
      <c r="A692" s="261">
        <v>229</v>
      </c>
      <c r="B692" s="262" t="s">
        <v>994</v>
      </c>
      <c r="C692" s="263" t="s">
        <v>995</v>
      </c>
      <c r="D692" s="264" t="s">
        <v>115</v>
      </c>
      <c r="E692" s="265">
        <v>72.45</v>
      </c>
      <c r="F692" s="265">
        <v>0</v>
      </c>
      <c r="G692" s="266">
        <f>E692*F692</f>
        <v>0</v>
      </c>
      <c r="H692" s="267">
        <v>2.4000000000000001E-4</v>
      </c>
      <c r="I692" s="268">
        <f>E692*H692</f>
        <v>1.7388000000000001E-2</v>
      </c>
      <c r="J692" s="267">
        <v>0</v>
      </c>
      <c r="K692" s="268">
        <f>E692*J692</f>
        <v>0</v>
      </c>
      <c r="O692" s="260">
        <v>2</v>
      </c>
      <c r="AA692" s="233">
        <v>1</v>
      </c>
      <c r="AB692" s="233">
        <v>7</v>
      </c>
      <c r="AC692" s="233">
        <v>7</v>
      </c>
      <c r="AZ692" s="233">
        <v>2</v>
      </c>
      <c r="BA692" s="233">
        <f>IF(AZ692=1,G692,0)</f>
        <v>0</v>
      </c>
      <c r="BB692" s="233">
        <f>IF(AZ692=2,G692,0)</f>
        <v>0</v>
      </c>
      <c r="BC692" s="233">
        <f>IF(AZ692=3,G692,0)</f>
        <v>0</v>
      </c>
      <c r="BD692" s="233">
        <f>IF(AZ692=4,G692,0)</f>
        <v>0</v>
      </c>
      <c r="BE692" s="233">
        <f>IF(AZ692=5,G692,0)</f>
        <v>0</v>
      </c>
      <c r="CA692" s="260">
        <v>1</v>
      </c>
      <c r="CB692" s="260">
        <v>7</v>
      </c>
    </row>
    <row r="693" spans="1:80" x14ac:dyDescent="0.25">
      <c r="A693" s="269"/>
      <c r="B693" s="272"/>
      <c r="C693" s="338" t="s">
        <v>996</v>
      </c>
      <c r="D693" s="339"/>
      <c r="E693" s="273">
        <v>44.85</v>
      </c>
      <c r="F693" s="274"/>
      <c r="G693" s="275"/>
      <c r="H693" s="276"/>
      <c r="I693" s="270"/>
      <c r="J693" s="277"/>
      <c r="K693" s="270"/>
      <c r="M693" s="271" t="s">
        <v>996</v>
      </c>
      <c r="O693" s="260"/>
    </row>
    <row r="694" spans="1:80" x14ac:dyDescent="0.25">
      <c r="A694" s="269"/>
      <c r="B694" s="272"/>
      <c r="C694" s="338" t="s">
        <v>997</v>
      </c>
      <c r="D694" s="339"/>
      <c r="E694" s="273">
        <v>19.5</v>
      </c>
      <c r="F694" s="274"/>
      <c r="G694" s="275"/>
      <c r="H694" s="276"/>
      <c r="I694" s="270"/>
      <c r="J694" s="277"/>
      <c r="K694" s="270"/>
      <c r="M694" s="271" t="s">
        <v>997</v>
      </c>
      <c r="O694" s="260"/>
    </row>
    <row r="695" spans="1:80" x14ac:dyDescent="0.25">
      <c r="A695" s="269"/>
      <c r="B695" s="272"/>
      <c r="C695" s="338" t="s">
        <v>998</v>
      </c>
      <c r="D695" s="339"/>
      <c r="E695" s="273">
        <v>8.1</v>
      </c>
      <c r="F695" s="274"/>
      <c r="G695" s="275"/>
      <c r="H695" s="276"/>
      <c r="I695" s="270"/>
      <c r="J695" s="277"/>
      <c r="K695" s="270"/>
      <c r="M695" s="271" t="s">
        <v>998</v>
      </c>
      <c r="O695" s="260"/>
    </row>
    <row r="696" spans="1:80" ht="20" x14ac:dyDescent="0.25">
      <c r="A696" s="261">
        <v>230</v>
      </c>
      <c r="B696" s="262" t="s">
        <v>999</v>
      </c>
      <c r="C696" s="263" t="s">
        <v>1000</v>
      </c>
      <c r="D696" s="264" t="s">
        <v>115</v>
      </c>
      <c r="E696" s="265">
        <v>32.549999999999997</v>
      </c>
      <c r="F696" s="265">
        <v>0</v>
      </c>
      <c r="G696" s="266">
        <f>E696*F696</f>
        <v>0</v>
      </c>
      <c r="H696" s="267">
        <v>2.257E-2</v>
      </c>
      <c r="I696" s="268">
        <f>E696*H696</f>
        <v>0.73465349999999996</v>
      </c>
      <c r="J696" s="267">
        <v>0</v>
      </c>
      <c r="K696" s="268">
        <f>E696*J696</f>
        <v>0</v>
      </c>
      <c r="O696" s="260">
        <v>2</v>
      </c>
      <c r="AA696" s="233">
        <v>1</v>
      </c>
      <c r="AB696" s="233">
        <v>7</v>
      </c>
      <c r="AC696" s="233">
        <v>7</v>
      </c>
      <c r="AZ696" s="233">
        <v>2</v>
      </c>
      <c r="BA696" s="233">
        <f>IF(AZ696=1,G696,0)</f>
        <v>0</v>
      </c>
      <c r="BB696" s="233">
        <f>IF(AZ696=2,G696,0)</f>
        <v>0</v>
      </c>
      <c r="BC696" s="233">
        <f>IF(AZ696=3,G696,0)</f>
        <v>0</v>
      </c>
      <c r="BD696" s="233">
        <f>IF(AZ696=4,G696,0)</f>
        <v>0</v>
      </c>
      <c r="BE696" s="233">
        <f>IF(AZ696=5,G696,0)</f>
        <v>0</v>
      </c>
      <c r="CA696" s="260">
        <v>1</v>
      </c>
      <c r="CB696" s="260">
        <v>7</v>
      </c>
    </row>
    <row r="697" spans="1:80" x14ac:dyDescent="0.25">
      <c r="A697" s="269"/>
      <c r="B697" s="272"/>
      <c r="C697" s="338" t="s">
        <v>1001</v>
      </c>
      <c r="D697" s="339"/>
      <c r="E697" s="273">
        <v>32.549999999999997</v>
      </c>
      <c r="F697" s="274"/>
      <c r="G697" s="275"/>
      <c r="H697" s="276"/>
      <c r="I697" s="270"/>
      <c r="J697" s="277"/>
      <c r="K697" s="270"/>
      <c r="M697" s="271" t="s">
        <v>1001</v>
      </c>
      <c r="O697" s="260"/>
    </row>
    <row r="698" spans="1:80" x14ac:dyDescent="0.25">
      <c r="A698" s="261">
        <v>231</v>
      </c>
      <c r="B698" s="262" t="s">
        <v>1002</v>
      </c>
      <c r="C698" s="263" t="s">
        <v>1003</v>
      </c>
      <c r="D698" s="264" t="s">
        <v>111</v>
      </c>
      <c r="E698" s="265">
        <v>2.1339999999999999</v>
      </c>
      <c r="F698" s="265">
        <v>0</v>
      </c>
      <c r="G698" s="266">
        <f>E698*F698</f>
        <v>0</v>
      </c>
      <c r="H698" s="267">
        <v>2.9499999999999999E-3</v>
      </c>
      <c r="I698" s="268">
        <f>E698*H698</f>
        <v>6.2952999999999993E-3</v>
      </c>
      <c r="J698" s="267">
        <v>0</v>
      </c>
      <c r="K698" s="268">
        <f>E698*J698</f>
        <v>0</v>
      </c>
      <c r="O698" s="260">
        <v>2</v>
      </c>
      <c r="AA698" s="233">
        <v>1</v>
      </c>
      <c r="AB698" s="233">
        <v>7</v>
      </c>
      <c r="AC698" s="233">
        <v>7</v>
      </c>
      <c r="AZ698" s="233">
        <v>2</v>
      </c>
      <c r="BA698" s="233">
        <f>IF(AZ698=1,G698,0)</f>
        <v>0</v>
      </c>
      <c r="BB698" s="233">
        <f>IF(AZ698=2,G698,0)</f>
        <v>0</v>
      </c>
      <c r="BC698" s="233">
        <f>IF(AZ698=3,G698,0)</f>
        <v>0</v>
      </c>
      <c r="BD698" s="233">
        <f>IF(AZ698=4,G698,0)</f>
        <v>0</v>
      </c>
      <c r="BE698" s="233">
        <f>IF(AZ698=5,G698,0)</f>
        <v>0</v>
      </c>
      <c r="CA698" s="260">
        <v>1</v>
      </c>
      <c r="CB698" s="260">
        <v>7</v>
      </c>
    </row>
    <row r="699" spans="1:80" x14ac:dyDescent="0.25">
      <c r="A699" s="269"/>
      <c r="B699" s="272"/>
      <c r="C699" s="338" t="s">
        <v>1004</v>
      </c>
      <c r="D699" s="339"/>
      <c r="E699" s="273">
        <v>1.4321999999999999</v>
      </c>
      <c r="F699" s="274"/>
      <c r="G699" s="275"/>
      <c r="H699" s="276"/>
      <c r="I699" s="270"/>
      <c r="J699" s="277"/>
      <c r="K699" s="270"/>
      <c r="M699" s="271" t="s">
        <v>1004</v>
      </c>
      <c r="O699" s="260"/>
    </row>
    <row r="700" spans="1:80" x14ac:dyDescent="0.25">
      <c r="A700" s="269"/>
      <c r="B700" s="272"/>
      <c r="C700" s="338" t="s">
        <v>1005</v>
      </c>
      <c r="D700" s="339"/>
      <c r="E700" s="273">
        <v>0.70179999999999998</v>
      </c>
      <c r="F700" s="274"/>
      <c r="G700" s="275"/>
      <c r="H700" s="276"/>
      <c r="I700" s="270"/>
      <c r="J700" s="277"/>
      <c r="K700" s="270"/>
      <c r="M700" s="271" t="s">
        <v>1005</v>
      </c>
      <c r="O700" s="260"/>
    </row>
    <row r="701" spans="1:80" x14ac:dyDescent="0.25">
      <c r="A701" s="261">
        <v>232</v>
      </c>
      <c r="B701" s="262" t="s">
        <v>1006</v>
      </c>
      <c r="C701" s="263" t="s">
        <v>1007</v>
      </c>
      <c r="D701" s="264" t="s">
        <v>115</v>
      </c>
      <c r="E701" s="265">
        <v>552.72</v>
      </c>
      <c r="F701" s="265">
        <v>0</v>
      </c>
      <c r="G701" s="266">
        <f>E701*F701</f>
        <v>0</v>
      </c>
      <c r="H701" s="267">
        <v>0</v>
      </c>
      <c r="I701" s="268">
        <f>E701*H701</f>
        <v>0</v>
      </c>
      <c r="J701" s="267">
        <v>-1.4E-2</v>
      </c>
      <c r="K701" s="268">
        <f>E701*J701</f>
        <v>-7.738080000000001</v>
      </c>
      <c r="O701" s="260">
        <v>2</v>
      </c>
      <c r="AA701" s="233">
        <v>1</v>
      </c>
      <c r="AB701" s="233">
        <v>7</v>
      </c>
      <c r="AC701" s="233">
        <v>7</v>
      </c>
      <c r="AZ701" s="233">
        <v>2</v>
      </c>
      <c r="BA701" s="233">
        <f>IF(AZ701=1,G701,0)</f>
        <v>0</v>
      </c>
      <c r="BB701" s="233">
        <f>IF(AZ701=2,G701,0)</f>
        <v>0</v>
      </c>
      <c r="BC701" s="233">
        <f>IF(AZ701=3,G701,0)</f>
        <v>0</v>
      </c>
      <c r="BD701" s="233">
        <f>IF(AZ701=4,G701,0)</f>
        <v>0</v>
      </c>
      <c r="BE701" s="233">
        <f>IF(AZ701=5,G701,0)</f>
        <v>0</v>
      </c>
      <c r="CA701" s="260">
        <v>1</v>
      </c>
      <c r="CB701" s="260">
        <v>7</v>
      </c>
    </row>
    <row r="702" spans="1:80" x14ac:dyDescent="0.25">
      <c r="A702" s="269"/>
      <c r="B702" s="272"/>
      <c r="C702" s="338" t="s">
        <v>847</v>
      </c>
      <c r="D702" s="339"/>
      <c r="E702" s="273">
        <v>552.72</v>
      </c>
      <c r="F702" s="274"/>
      <c r="G702" s="275"/>
      <c r="H702" s="276"/>
      <c r="I702" s="270"/>
      <c r="J702" s="277"/>
      <c r="K702" s="270"/>
      <c r="M702" s="271" t="s">
        <v>847</v>
      </c>
      <c r="O702" s="260"/>
    </row>
    <row r="703" spans="1:80" ht="20" x14ac:dyDescent="0.25">
      <c r="A703" s="261">
        <v>233</v>
      </c>
      <c r="B703" s="262" t="s">
        <v>1008</v>
      </c>
      <c r="C703" s="263" t="s">
        <v>1009</v>
      </c>
      <c r="D703" s="264" t="s">
        <v>423</v>
      </c>
      <c r="E703" s="265">
        <v>65.099999999999994</v>
      </c>
      <c r="F703" s="265">
        <v>0</v>
      </c>
      <c r="G703" s="266">
        <f>E703*F703</f>
        <v>0</v>
      </c>
      <c r="H703" s="267">
        <v>7.7600000000000004E-3</v>
      </c>
      <c r="I703" s="268">
        <f>E703*H703</f>
        <v>0.50517599999999996</v>
      </c>
      <c r="J703" s="267">
        <v>0</v>
      </c>
      <c r="K703" s="268">
        <f>E703*J703</f>
        <v>0</v>
      </c>
      <c r="O703" s="260">
        <v>2</v>
      </c>
      <c r="AA703" s="233">
        <v>1</v>
      </c>
      <c r="AB703" s="233">
        <v>7</v>
      </c>
      <c r="AC703" s="233">
        <v>7</v>
      </c>
      <c r="AZ703" s="233">
        <v>2</v>
      </c>
      <c r="BA703" s="233">
        <f>IF(AZ703=1,G703,0)</f>
        <v>0</v>
      </c>
      <c r="BB703" s="233">
        <f>IF(AZ703=2,G703,0)</f>
        <v>0</v>
      </c>
      <c r="BC703" s="233">
        <f>IF(AZ703=3,G703,0)</f>
        <v>0</v>
      </c>
      <c r="BD703" s="233">
        <f>IF(AZ703=4,G703,0)</f>
        <v>0</v>
      </c>
      <c r="BE703" s="233">
        <f>IF(AZ703=5,G703,0)</f>
        <v>0</v>
      </c>
      <c r="CA703" s="260">
        <v>1</v>
      </c>
      <c r="CB703" s="260">
        <v>7</v>
      </c>
    </row>
    <row r="704" spans="1:80" x14ac:dyDescent="0.25">
      <c r="A704" s="269"/>
      <c r="B704" s="272"/>
      <c r="C704" s="338" t="s">
        <v>1010</v>
      </c>
      <c r="D704" s="339"/>
      <c r="E704" s="273">
        <v>65.099999999999994</v>
      </c>
      <c r="F704" s="274"/>
      <c r="G704" s="275"/>
      <c r="H704" s="276"/>
      <c r="I704" s="270"/>
      <c r="J704" s="277"/>
      <c r="K704" s="270"/>
      <c r="M704" s="271" t="s">
        <v>1010</v>
      </c>
      <c r="O704" s="260"/>
    </row>
    <row r="705" spans="1:80" x14ac:dyDescent="0.25">
      <c r="A705" s="261">
        <v>234</v>
      </c>
      <c r="B705" s="262" t="s">
        <v>1011</v>
      </c>
      <c r="C705" s="263" t="s">
        <v>1012</v>
      </c>
      <c r="D705" s="264" t="s">
        <v>423</v>
      </c>
      <c r="E705" s="265">
        <v>28.2</v>
      </c>
      <c r="F705" s="265">
        <v>0</v>
      </c>
      <c r="G705" s="266">
        <f>E705*F705</f>
        <v>0</v>
      </c>
      <c r="H705" s="267">
        <v>1.6000000000000001E-4</v>
      </c>
      <c r="I705" s="268">
        <f>E705*H705</f>
        <v>4.5120000000000004E-3</v>
      </c>
      <c r="J705" s="267">
        <v>0</v>
      </c>
      <c r="K705" s="268">
        <f>E705*J705</f>
        <v>0</v>
      </c>
      <c r="O705" s="260">
        <v>2</v>
      </c>
      <c r="AA705" s="233">
        <v>1</v>
      </c>
      <c r="AB705" s="233">
        <v>7</v>
      </c>
      <c r="AC705" s="233">
        <v>7</v>
      </c>
      <c r="AZ705" s="233">
        <v>2</v>
      </c>
      <c r="BA705" s="233">
        <f>IF(AZ705=1,G705,0)</f>
        <v>0</v>
      </c>
      <c r="BB705" s="233">
        <f>IF(AZ705=2,G705,0)</f>
        <v>0</v>
      </c>
      <c r="BC705" s="233">
        <f>IF(AZ705=3,G705,0)</f>
        <v>0</v>
      </c>
      <c r="BD705" s="233">
        <f>IF(AZ705=4,G705,0)</f>
        <v>0</v>
      </c>
      <c r="BE705" s="233">
        <f>IF(AZ705=5,G705,0)</f>
        <v>0</v>
      </c>
      <c r="CA705" s="260">
        <v>1</v>
      </c>
      <c r="CB705" s="260">
        <v>7</v>
      </c>
    </row>
    <row r="706" spans="1:80" x14ac:dyDescent="0.25">
      <c r="A706" s="269"/>
      <c r="B706" s="272"/>
      <c r="C706" s="338" t="s">
        <v>1013</v>
      </c>
      <c r="D706" s="339"/>
      <c r="E706" s="273">
        <v>10.199999999999999</v>
      </c>
      <c r="F706" s="274"/>
      <c r="G706" s="275"/>
      <c r="H706" s="276"/>
      <c r="I706" s="270"/>
      <c r="J706" s="277"/>
      <c r="K706" s="270"/>
      <c r="M706" s="271" t="s">
        <v>1013</v>
      </c>
      <c r="O706" s="260"/>
    </row>
    <row r="707" spans="1:80" x14ac:dyDescent="0.25">
      <c r="A707" s="269"/>
      <c r="B707" s="272"/>
      <c r="C707" s="338" t="s">
        <v>1014</v>
      </c>
      <c r="D707" s="339"/>
      <c r="E707" s="273">
        <v>18</v>
      </c>
      <c r="F707" s="274"/>
      <c r="G707" s="275"/>
      <c r="H707" s="276"/>
      <c r="I707" s="270"/>
      <c r="J707" s="277"/>
      <c r="K707" s="270"/>
      <c r="M707" s="271" t="s">
        <v>1014</v>
      </c>
      <c r="O707" s="260"/>
    </row>
    <row r="708" spans="1:80" x14ac:dyDescent="0.25">
      <c r="A708" s="261">
        <v>235</v>
      </c>
      <c r="B708" s="262" t="s">
        <v>1015</v>
      </c>
      <c r="C708" s="263" t="s">
        <v>1016</v>
      </c>
      <c r="D708" s="264" t="s">
        <v>111</v>
      </c>
      <c r="E708" s="265">
        <v>0.42299999999999999</v>
      </c>
      <c r="F708" s="265">
        <v>0</v>
      </c>
      <c r="G708" s="266">
        <f>E708*F708</f>
        <v>0</v>
      </c>
      <c r="H708" s="267">
        <v>3.1099999999999999E-3</v>
      </c>
      <c r="I708" s="268">
        <f>E708*H708</f>
        <v>1.3155299999999999E-3</v>
      </c>
      <c r="J708" s="267">
        <v>0</v>
      </c>
      <c r="K708" s="268">
        <f>E708*J708</f>
        <v>0</v>
      </c>
      <c r="O708" s="260">
        <v>2</v>
      </c>
      <c r="AA708" s="233">
        <v>1</v>
      </c>
      <c r="AB708" s="233">
        <v>7</v>
      </c>
      <c r="AC708" s="233">
        <v>7</v>
      </c>
      <c r="AZ708" s="233">
        <v>2</v>
      </c>
      <c r="BA708" s="233">
        <f>IF(AZ708=1,G708,0)</f>
        <v>0</v>
      </c>
      <c r="BB708" s="233">
        <f>IF(AZ708=2,G708,0)</f>
        <v>0</v>
      </c>
      <c r="BC708" s="233">
        <f>IF(AZ708=3,G708,0)</f>
        <v>0</v>
      </c>
      <c r="BD708" s="233">
        <f>IF(AZ708=4,G708,0)</f>
        <v>0</v>
      </c>
      <c r="BE708" s="233">
        <f>IF(AZ708=5,G708,0)</f>
        <v>0</v>
      </c>
      <c r="CA708" s="260">
        <v>1</v>
      </c>
      <c r="CB708" s="260">
        <v>7</v>
      </c>
    </row>
    <row r="709" spans="1:80" x14ac:dyDescent="0.25">
      <c r="A709" s="269"/>
      <c r="B709" s="272"/>
      <c r="C709" s="338" t="s">
        <v>1017</v>
      </c>
      <c r="D709" s="339"/>
      <c r="E709" s="273">
        <v>0.16159999999999999</v>
      </c>
      <c r="F709" s="274"/>
      <c r="G709" s="275"/>
      <c r="H709" s="276"/>
      <c r="I709" s="270"/>
      <c r="J709" s="277"/>
      <c r="K709" s="270"/>
      <c r="M709" s="271" t="s">
        <v>1017</v>
      </c>
      <c r="O709" s="260"/>
    </row>
    <row r="710" spans="1:80" x14ac:dyDescent="0.25">
      <c r="A710" s="269"/>
      <c r="B710" s="272"/>
      <c r="C710" s="338" t="s">
        <v>1018</v>
      </c>
      <c r="D710" s="339"/>
      <c r="E710" s="273">
        <v>0.26140000000000002</v>
      </c>
      <c r="F710" s="274"/>
      <c r="G710" s="275"/>
      <c r="H710" s="276"/>
      <c r="I710" s="270"/>
      <c r="J710" s="277"/>
      <c r="K710" s="270"/>
      <c r="M710" s="271" t="s">
        <v>1018</v>
      </c>
      <c r="O710" s="260"/>
    </row>
    <row r="711" spans="1:80" x14ac:dyDescent="0.25">
      <c r="A711" s="261">
        <v>236</v>
      </c>
      <c r="B711" s="262" t="s">
        <v>1019</v>
      </c>
      <c r="C711" s="263" t="s">
        <v>1020</v>
      </c>
      <c r="D711" s="264" t="s">
        <v>423</v>
      </c>
      <c r="E711" s="265">
        <v>390.22500000000002</v>
      </c>
      <c r="F711" s="265">
        <v>0</v>
      </c>
      <c r="G711" s="266">
        <f>E711*F711</f>
        <v>0</v>
      </c>
      <c r="H711" s="267">
        <v>8.3000000000000001E-4</v>
      </c>
      <c r="I711" s="268">
        <f>E711*H711</f>
        <v>0.32388675</v>
      </c>
      <c r="J711" s="267"/>
      <c r="K711" s="268">
        <f>E711*J711</f>
        <v>0</v>
      </c>
      <c r="O711" s="260">
        <v>2</v>
      </c>
      <c r="AA711" s="233">
        <v>3</v>
      </c>
      <c r="AB711" s="233">
        <v>7</v>
      </c>
      <c r="AC711" s="233">
        <v>60510010</v>
      </c>
      <c r="AZ711" s="233">
        <v>2</v>
      </c>
      <c r="BA711" s="233">
        <f>IF(AZ711=1,G711,0)</f>
        <v>0</v>
      </c>
      <c r="BB711" s="233">
        <f>IF(AZ711=2,G711,0)</f>
        <v>0</v>
      </c>
      <c r="BC711" s="233">
        <f>IF(AZ711=3,G711,0)</f>
        <v>0</v>
      </c>
      <c r="BD711" s="233">
        <f>IF(AZ711=4,G711,0)</f>
        <v>0</v>
      </c>
      <c r="BE711" s="233">
        <f>IF(AZ711=5,G711,0)</f>
        <v>0</v>
      </c>
      <c r="CA711" s="260">
        <v>3</v>
      </c>
      <c r="CB711" s="260">
        <v>7</v>
      </c>
    </row>
    <row r="712" spans="1:80" x14ac:dyDescent="0.25">
      <c r="A712" s="269"/>
      <c r="B712" s="272"/>
      <c r="C712" s="338" t="s">
        <v>1021</v>
      </c>
      <c r="D712" s="339"/>
      <c r="E712" s="273">
        <v>340.72500000000002</v>
      </c>
      <c r="F712" s="274"/>
      <c r="G712" s="275"/>
      <c r="H712" s="276"/>
      <c r="I712" s="270"/>
      <c r="J712" s="277"/>
      <c r="K712" s="270"/>
      <c r="M712" s="271" t="s">
        <v>1021</v>
      </c>
      <c r="O712" s="260"/>
    </row>
    <row r="713" spans="1:80" x14ac:dyDescent="0.25">
      <c r="A713" s="269"/>
      <c r="B713" s="272"/>
      <c r="C713" s="338" t="s">
        <v>1022</v>
      </c>
      <c r="D713" s="339"/>
      <c r="E713" s="273">
        <v>49.5</v>
      </c>
      <c r="F713" s="274"/>
      <c r="G713" s="275"/>
      <c r="H713" s="276"/>
      <c r="I713" s="270"/>
      <c r="J713" s="277"/>
      <c r="K713" s="270"/>
      <c r="M713" s="271" t="s">
        <v>1022</v>
      </c>
      <c r="O713" s="260"/>
    </row>
    <row r="714" spans="1:80" x14ac:dyDescent="0.25">
      <c r="A714" s="261">
        <v>237</v>
      </c>
      <c r="B714" s="262" t="s">
        <v>1023</v>
      </c>
      <c r="C714" s="263" t="s">
        <v>1024</v>
      </c>
      <c r="D714" s="264" t="s">
        <v>111</v>
      </c>
      <c r="E714" s="265">
        <v>0.22489999999999999</v>
      </c>
      <c r="F714" s="265">
        <v>0</v>
      </c>
      <c r="G714" s="266">
        <f>E714*F714</f>
        <v>0</v>
      </c>
      <c r="H714" s="267">
        <v>0.5</v>
      </c>
      <c r="I714" s="268">
        <f>E714*H714</f>
        <v>0.11244999999999999</v>
      </c>
      <c r="J714" s="267"/>
      <c r="K714" s="268">
        <f>E714*J714</f>
        <v>0</v>
      </c>
      <c r="O714" s="260">
        <v>2</v>
      </c>
      <c r="AA714" s="233">
        <v>3</v>
      </c>
      <c r="AB714" s="233">
        <v>7</v>
      </c>
      <c r="AC714" s="233">
        <v>60515824</v>
      </c>
      <c r="AZ714" s="233">
        <v>2</v>
      </c>
      <c r="BA714" s="233">
        <f>IF(AZ714=1,G714,0)</f>
        <v>0</v>
      </c>
      <c r="BB714" s="233">
        <f>IF(AZ714=2,G714,0)</f>
        <v>0</v>
      </c>
      <c r="BC714" s="233">
        <f>IF(AZ714=3,G714,0)</f>
        <v>0</v>
      </c>
      <c r="BD714" s="233">
        <f>IF(AZ714=4,G714,0)</f>
        <v>0</v>
      </c>
      <c r="BE714" s="233">
        <f>IF(AZ714=5,G714,0)</f>
        <v>0</v>
      </c>
      <c r="CA714" s="260">
        <v>3</v>
      </c>
      <c r="CB714" s="260">
        <v>7</v>
      </c>
    </row>
    <row r="715" spans="1:80" x14ac:dyDescent="0.25">
      <c r="A715" s="269"/>
      <c r="B715" s="272"/>
      <c r="C715" s="338" t="s">
        <v>1025</v>
      </c>
      <c r="D715" s="339"/>
      <c r="E715" s="273">
        <v>4.7899999999999998E-2</v>
      </c>
      <c r="F715" s="274"/>
      <c r="G715" s="275"/>
      <c r="H715" s="276"/>
      <c r="I715" s="270"/>
      <c r="J715" s="277"/>
      <c r="K715" s="270"/>
      <c r="M715" s="271" t="s">
        <v>1025</v>
      </c>
      <c r="O715" s="260"/>
    </row>
    <row r="716" spans="1:80" x14ac:dyDescent="0.25">
      <c r="A716" s="269"/>
      <c r="B716" s="272"/>
      <c r="C716" s="338" t="s">
        <v>1026</v>
      </c>
      <c r="D716" s="339"/>
      <c r="E716" s="273">
        <v>5.3900000000000003E-2</v>
      </c>
      <c r="F716" s="274"/>
      <c r="G716" s="275"/>
      <c r="H716" s="276"/>
      <c r="I716" s="270"/>
      <c r="J716" s="277"/>
      <c r="K716" s="270"/>
      <c r="M716" s="271" t="s">
        <v>1026</v>
      </c>
      <c r="O716" s="260"/>
    </row>
    <row r="717" spans="1:80" x14ac:dyDescent="0.25">
      <c r="A717" s="269"/>
      <c r="B717" s="272"/>
      <c r="C717" s="338" t="s">
        <v>1027</v>
      </c>
      <c r="D717" s="339"/>
      <c r="E717" s="273">
        <v>5.9799999999999999E-2</v>
      </c>
      <c r="F717" s="274"/>
      <c r="G717" s="275"/>
      <c r="H717" s="276"/>
      <c r="I717" s="270"/>
      <c r="J717" s="277"/>
      <c r="K717" s="270"/>
      <c r="M717" s="271" t="s">
        <v>1027</v>
      </c>
      <c r="O717" s="260"/>
    </row>
    <row r="718" spans="1:80" x14ac:dyDescent="0.25">
      <c r="A718" s="269"/>
      <c r="B718" s="272"/>
      <c r="C718" s="338" t="s">
        <v>1028</v>
      </c>
      <c r="D718" s="339"/>
      <c r="E718" s="273">
        <v>6.3399999999999998E-2</v>
      </c>
      <c r="F718" s="274"/>
      <c r="G718" s="275"/>
      <c r="H718" s="276"/>
      <c r="I718" s="270"/>
      <c r="J718" s="277"/>
      <c r="K718" s="270"/>
      <c r="M718" s="271" t="s">
        <v>1028</v>
      </c>
      <c r="O718" s="260"/>
    </row>
    <row r="719" spans="1:80" x14ac:dyDescent="0.25">
      <c r="A719" s="261">
        <v>238</v>
      </c>
      <c r="B719" s="262" t="s">
        <v>1029</v>
      </c>
      <c r="C719" s="263" t="s">
        <v>1030</v>
      </c>
      <c r="D719" s="264" t="s">
        <v>111</v>
      </c>
      <c r="E719" s="265">
        <v>1.1836</v>
      </c>
      <c r="F719" s="265">
        <v>0</v>
      </c>
      <c r="G719" s="266">
        <f>E719*F719</f>
        <v>0</v>
      </c>
      <c r="H719" s="267">
        <v>0.5</v>
      </c>
      <c r="I719" s="268">
        <f>E719*H719</f>
        <v>0.59179999999999999</v>
      </c>
      <c r="J719" s="267"/>
      <c r="K719" s="268">
        <f>E719*J719</f>
        <v>0</v>
      </c>
      <c r="O719" s="260">
        <v>2</v>
      </c>
      <c r="AA719" s="233">
        <v>3</v>
      </c>
      <c r="AB719" s="233">
        <v>7</v>
      </c>
      <c r="AC719" s="233">
        <v>60515835</v>
      </c>
      <c r="AZ719" s="233">
        <v>2</v>
      </c>
      <c r="BA719" s="233">
        <f>IF(AZ719=1,G719,0)</f>
        <v>0</v>
      </c>
      <c r="BB719" s="233">
        <f>IF(AZ719=2,G719,0)</f>
        <v>0</v>
      </c>
      <c r="BC719" s="233">
        <f>IF(AZ719=3,G719,0)</f>
        <v>0</v>
      </c>
      <c r="BD719" s="233">
        <f>IF(AZ719=4,G719,0)</f>
        <v>0</v>
      </c>
      <c r="BE719" s="233">
        <f>IF(AZ719=5,G719,0)</f>
        <v>0</v>
      </c>
      <c r="CA719" s="260">
        <v>3</v>
      </c>
      <c r="CB719" s="260">
        <v>7</v>
      </c>
    </row>
    <row r="720" spans="1:80" x14ac:dyDescent="0.25">
      <c r="A720" s="269"/>
      <c r="B720" s="272"/>
      <c r="C720" s="338" t="s">
        <v>1031</v>
      </c>
      <c r="D720" s="339"/>
      <c r="E720" s="273">
        <v>0.79200000000000004</v>
      </c>
      <c r="F720" s="274"/>
      <c r="G720" s="275"/>
      <c r="H720" s="276"/>
      <c r="I720" s="270"/>
      <c r="J720" s="277"/>
      <c r="K720" s="270"/>
      <c r="M720" s="271" t="s">
        <v>1031</v>
      </c>
      <c r="O720" s="260"/>
    </row>
    <row r="721" spans="1:80" x14ac:dyDescent="0.25">
      <c r="A721" s="269"/>
      <c r="B721" s="272"/>
      <c r="C721" s="338" t="s">
        <v>980</v>
      </c>
      <c r="D721" s="339"/>
      <c r="E721" s="273">
        <v>0.19359999999999999</v>
      </c>
      <c r="F721" s="274"/>
      <c r="G721" s="275"/>
      <c r="H721" s="276"/>
      <c r="I721" s="270"/>
      <c r="J721" s="277"/>
      <c r="K721" s="270"/>
      <c r="M721" s="271" t="s">
        <v>980</v>
      </c>
      <c r="O721" s="260"/>
    </row>
    <row r="722" spans="1:80" x14ac:dyDescent="0.25">
      <c r="A722" s="269"/>
      <c r="B722" s="272"/>
      <c r="C722" s="338" t="s">
        <v>1032</v>
      </c>
      <c r="D722" s="339"/>
      <c r="E722" s="273">
        <v>0.19800000000000001</v>
      </c>
      <c r="F722" s="274"/>
      <c r="G722" s="275"/>
      <c r="H722" s="276"/>
      <c r="I722" s="270"/>
      <c r="J722" s="277"/>
      <c r="K722" s="270"/>
      <c r="M722" s="271" t="s">
        <v>1032</v>
      </c>
      <c r="O722" s="260"/>
    </row>
    <row r="723" spans="1:80" x14ac:dyDescent="0.25">
      <c r="A723" s="261">
        <v>239</v>
      </c>
      <c r="B723" s="262" t="s">
        <v>1033</v>
      </c>
      <c r="C723" s="263" t="s">
        <v>1034</v>
      </c>
      <c r="D723" s="264" t="s">
        <v>111</v>
      </c>
      <c r="E723" s="265">
        <v>0.17580000000000001</v>
      </c>
      <c r="F723" s="265">
        <v>0</v>
      </c>
      <c r="G723" s="266">
        <f>E723*F723</f>
        <v>0</v>
      </c>
      <c r="H723" s="267">
        <v>0.5</v>
      </c>
      <c r="I723" s="268">
        <f>E723*H723</f>
        <v>8.7900000000000006E-2</v>
      </c>
      <c r="J723" s="267"/>
      <c r="K723" s="268">
        <f>E723*J723</f>
        <v>0</v>
      </c>
      <c r="O723" s="260">
        <v>2</v>
      </c>
      <c r="AA723" s="233">
        <v>3</v>
      </c>
      <c r="AB723" s="233">
        <v>7</v>
      </c>
      <c r="AC723" s="233">
        <v>60515891</v>
      </c>
      <c r="AZ723" s="233">
        <v>2</v>
      </c>
      <c r="BA723" s="233">
        <f>IF(AZ723=1,G723,0)</f>
        <v>0</v>
      </c>
      <c r="BB723" s="233">
        <f>IF(AZ723=2,G723,0)</f>
        <v>0</v>
      </c>
      <c r="BC723" s="233">
        <f>IF(AZ723=3,G723,0)</f>
        <v>0</v>
      </c>
      <c r="BD723" s="233">
        <f>IF(AZ723=4,G723,0)</f>
        <v>0</v>
      </c>
      <c r="BE723" s="233">
        <f>IF(AZ723=5,G723,0)</f>
        <v>0</v>
      </c>
      <c r="CA723" s="260">
        <v>3</v>
      </c>
      <c r="CB723" s="260">
        <v>7</v>
      </c>
    </row>
    <row r="724" spans="1:80" x14ac:dyDescent="0.25">
      <c r="A724" s="269"/>
      <c r="B724" s="272"/>
      <c r="C724" s="338" t="s">
        <v>978</v>
      </c>
      <c r="D724" s="339"/>
      <c r="E724" s="273">
        <v>0.17580000000000001</v>
      </c>
      <c r="F724" s="274"/>
      <c r="G724" s="275"/>
      <c r="H724" s="276"/>
      <c r="I724" s="270"/>
      <c r="J724" s="277"/>
      <c r="K724" s="270"/>
      <c r="M724" s="271" t="s">
        <v>978</v>
      </c>
      <c r="O724" s="260"/>
    </row>
    <row r="725" spans="1:80" x14ac:dyDescent="0.25">
      <c r="A725" s="261">
        <v>240</v>
      </c>
      <c r="B725" s="262" t="s">
        <v>1035</v>
      </c>
      <c r="C725" s="263" t="s">
        <v>1036</v>
      </c>
      <c r="D725" s="264" t="s">
        <v>12</v>
      </c>
      <c r="E725" s="265"/>
      <c r="F725" s="265">
        <v>0</v>
      </c>
      <c r="G725" s="266">
        <f>E725*F725</f>
        <v>0</v>
      </c>
      <c r="H725" s="267">
        <v>0</v>
      </c>
      <c r="I725" s="268">
        <f>E725*H725</f>
        <v>0</v>
      </c>
      <c r="J725" s="267"/>
      <c r="K725" s="268">
        <f>E725*J725</f>
        <v>0</v>
      </c>
      <c r="O725" s="260">
        <v>2</v>
      </c>
      <c r="AA725" s="233">
        <v>7</v>
      </c>
      <c r="AB725" s="233">
        <v>1002</v>
      </c>
      <c r="AC725" s="233">
        <v>5</v>
      </c>
      <c r="AZ725" s="233">
        <v>2</v>
      </c>
      <c r="BA725" s="233">
        <f>IF(AZ725=1,G725,0)</f>
        <v>0</v>
      </c>
      <c r="BB725" s="233">
        <f>IF(AZ725=2,G725,0)</f>
        <v>0</v>
      </c>
      <c r="BC725" s="233">
        <f>IF(AZ725=3,G725,0)</f>
        <v>0</v>
      </c>
      <c r="BD725" s="233">
        <f>IF(AZ725=4,G725,0)</f>
        <v>0</v>
      </c>
      <c r="BE725" s="233">
        <f>IF(AZ725=5,G725,0)</f>
        <v>0</v>
      </c>
      <c r="CA725" s="260">
        <v>7</v>
      </c>
      <c r="CB725" s="260">
        <v>1002</v>
      </c>
    </row>
    <row r="726" spans="1:80" ht="13" x14ac:dyDescent="0.3">
      <c r="A726" s="278"/>
      <c r="B726" s="279" t="s">
        <v>101</v>
      </c>
      <c r="C726" s="280" t="s">
        <v>955</v>
      </c>
      <c r="D726" s="281"/>
      <c r="E726" s="282"/>
      <c r="F726" s="283"/>
      <c r="G726" s="284">
        <f>SUM(G660:G725)</f>
        <v>0</v>
      </c>
      <c r="H726" s="285"/>
      <c r="I726" s="286">
        <f>SUM(I660:I725)</f>
        <v>7.1952298320000008</v>
      </c>
      <c r="J726" s="285"/>
      <c r="K726" s="286">
        <f>SUM(K660:K725)</f>
        <v>-17.109539999999999</v>
      </c>
      <c r="O726" s="260">
        <v>4</v>
      </c>
      <c r="BA726" s="287">
        <f>SUM(BA660:BA725)</f>
        <v>0</v>
      </c>
      <c r="BB726" s="287">
        <f>SUM(BB660:BB725)</f>
        <v>0</v>
      </c>
      <c r="BC726" s="287">
        <f>SUM(BC660:BC725)</f>
        <v>0</v>
      </c>
      <c r="BD726" s="287">
        <f>SUM(BD660:BD725)</f>
        <v>0</v>
      </c>
      <c r="BE726" s="287">
        <f>SUM(BE660:BE725)</f>
        <v>0</v>
      </c>
    </row>
    <row r="727" spans="1:80" ht="13" x14ac:dyDescent="0.3">
      <c r="A727" s="250" t="s">
        <v>97</v>
      </c>
      <c r="B727" s="251" t="s">
        <v>1037</v>
      </c>
      <c r="C727" s="252" t="s">
        <v>1038</v>
      </c>
      <c r="D727" s="253"/>
      <c r="E727" s="254"/>
      <c r="F727" s="254"/>
      <c r="G727" s="255"/>
      <c r="H727" s="256"/>
      <c r="I727" s="257"/>
      <c r="J727" s="258"/>
      <c r="K727" s="259"/>
      <c r="O727" s="260">
        <v>1</v>
      </c>
    </row>
    <row r="728" spans="1:80" ht="20" x14ac:dyDescent="0.25">
      <c r="A728" s="261">
        <v>241</v>
      </c>
      <c r="B728" s="262" t="s">
        <v>1040</v>
      </c>
      <c r="C728" s="263" t="s">
        <v>1041</v>
      </c>
      <c r="D728" s="264" t="s">
        <v>423</v>
      </c>
      <c r="E728" s="265">
        <v>470.4</v>
      </c>
      <c r="F728" s="265">
        <v>0</v>
      </c>
      <c r="G728" s="266">
        <f>E728*F728</f>
        <v>0</v>
      </c>
      <c r="H728" s="267">
        <v>0</v>
      </c>
      <c r="I728" s="268">
        <f>E728*H728</f>
        <v>0</v>
      </c>
      <c r="J728" s="267">
        <v>0</v>
      </c>
      <c r="K728" s="268">
        <f>E728*J728</f>
        <v>0</v>
      </c>
      <c r="O728" s="260">
        <v>2</v>
      </c>
      <c r="AA728" s="233">
        <v>1</v>
      </c>
      <c r="AB728" s="233">
        <v>7</v>
      </c>
      <c r="AC728" s="233">
        <v>7</v>
      </c>
      <c r="AZ728" s="233">
        <v>2</v>
      </c>
      <c r="BA728" s="233">
        <f>IF(AZ728=1,G728,0)</f>
        <v>0</v>
      </c>
      <c r="BB728" s="233">
        <f>IF(AZ728=2,G728,0)</f>
        <v>0</v>
      </c>
      <c r="BC728" s="233">
        <f>IF(AZ728=3,G728,0)</f>
        <v>0</v>
      </c>
      <c r="BD728" s="233">
        <f>IF(AZ728=4,G728,0)</f>
        <v>0</v>
      </c>
      <c r="BE728" s="233">
        <f>IF(AZ728=5,G728,0)</f>
        <v>0</v>
      </c>
      <c r="CA728" s="260">
        <v>1</v>
      </c>
      <c r="CB728" s="260">
        <v>7</v>
      </c>
    </row>
    <row r="729" spans="1:80" x14ac:dyDescent="0.25">
      <c r="A729" s="269"/>
      <c r="B729" s="272"/>
      <c r="C729" s="338" t="s">
        <v>1042</v>
      </c>
      <c r="D729" s="339"/>
      <c r="E729" s="273">
        <v>470.4</v>
      </c>
      <c r="F729" s="274"/>
      <c r="G729" s="275"/>
      <c r="H729" s="276"/>
      <c r="I729" s="270"/>
      <c r="J729" s="277"/>
      <c r="K729" s="270"/>
      <c r="M729" s="271" t="s">
        <v>1042</v>
      </c>
      <c r="O729" s="260"/>
    </row>
    <row r="730" spans="1:80" ht="20" x14ac:dyDescent="0.25">
      <c r="A730" s="261">
        <v>242</v>
      </c>
      <c r="B730" s="262" t="s">
        <v>1043</v>
      </c>
      <c r="C730" s="263" t="s">
        <v>1044</v>
      </c>
      <c r="D730" s="264" t="s">
        <v>423</v>
      </c>
      <c r="E730" s="265">
        <v>470.4</v>
      </c>
      <c r="F730" s="265">
        <v>0</v>
      </c>
      <c r="G730" s="266">
        <f>E730*F730</f>
        <v>0</v>
      </c>
      <c r="H730" s="267">
        <v>0</v>
      </c>
      <c r="I730" s="268">
        <f>E730*H730</f>
        <v>0</v>
      </c>
      <c r="J730" s="267">
        <v>0</v>
      </c>
      <c r="K730" s="268">
        <f>E730*J730</f>
        <v>0</v>
      </c>
      <c r="O730" s="260">
        <v>2</v>
      </c>
      <c r="AA730" s="233">
        <v>1</v>
      </c>
      <c r="AB730" s="233">
        <v>0</v>
      </c>
      <c r="AC730" s="233">
        <v>0</v>
      </c>
      <c r="AZ730" s="233">
        <v>2</v>
      </c>
      <c r="BA730" s="233">
        <f>IF(AZ730=1,G730,0)</f>
        <v>0</v>
      </c>
      <c r="BB730" s="233">
        <f>IF(AZ730=2,G730,0)</f>
        <v>0</v>
      </c>
      <c r="BC730" s="233">
        <f>IF(AZ730=3,G730,0)</f>
        <v>0</v>
      </c>
      <c r="BD730" s="233">
        <f>IF(AZ730=4,G730,0)</f>
        <v>0</v>
      </c>
      <c r="BE730" s="233">
        <f>IF(AZ730=5,G730,0)</f>
        <v>0</v>
      </c>
      <c r="CA730" s="260">
        <v>1</v>
      </c>
      <c r="CB730" s="260">
        <v>0</v>
      </c>
    </row>
    <row r="731" spans="1:80" x14ac:dyDescent="0.25">
      <c r="A731" s="269"/>
      <c r="B731" s="272"/>
      <c r="C731" s="338" t="s">
        <v>1045</v>
      </c>
      <c r="D731" s="339"/>
      <c r="E731" s="273">
        <v>470.4</v>
      </c>
      <c r="F731" s="274"/>
      <c r="G731" s="275"/>
      <c r="H731" s="276"/>
      <c r="I731" s="270"/>
      <c r="J731" s="277"/>
      <c r="K731" s="270"/>
      <c r="M731" s="271" t="s">
        <v>1045</v>
      </c>
      <c r="O731" s="260"/>
    </row>
    <row r="732" spans="1:80" x14ac:dyDescent="0.25">
      <c r="A732" s="261">
        <v>243</v>
      </c>
      <c r="B732" s="262" t="s">
        <v>1046</v>
      </c>
      <c r="C732" s="263" t="s">
        <v>1047</v>
      </c>
      <c r="D732" s="264" t="s">
        <v>100</v>
      </c>
      <c r="E732" s="265">
        <v>5</v>
      </c>
      <c r="F732" s="265">
        <v>0</v>
      </c>
      <c r="G732" s="266">
        <f>E732*F732</f>
        <v>0</v>
      </c>
      <c r="H732" s="267">
        <v>0.10050000000000001</v>
      </c>
      <c r="I732" s="268">
        <f>E732*H732</f>
        <v>0.50250000000000006</v>
      </c>
      <c r="J732" s="267"/>
      <c r="K732" s="268">
        <f>E732*J732</f>
        <v>0</v>
      </c>
      <c r="O732" s="260">
        <v>2</v>
      </c>
      <c r="AA732" s="233">
        <v>3</v>
      </c>
      <c r="AB732" s="233">
        <v>7</v>
      </c>
      <c r="AC732" s="233" t="s">
        <v>1046</v>
      </c>
      <c r="AZ732" s="233">
        <v>2</v>
      </c>
      <c r="BA732" s="233">
        <f>IF(AZ732=1,G732,0)</f>
        <v>0</v>
      </c>
      <c r="BB732" s="233">
        <f>IF(AZ732=2,G732,0)</f>
        <v>0</v>
      </c>
      <c r="BC732" s="233">
        <f>IF(AZ732=3,G732,0)</f>
        <v>0</v>
      </c>
      <c r="BD732" s="233">
        <f>IF(AZ732=4,G732,0)</f>
        <v>0</v>
      </c>
      <c r="BE732" s="233">
        <f>IF(AZ732=5,G732,0)</f>
        <v>0</v>
      </c>
      <c r="CA732" s="260">
        <v>3</v>
      </c>
      <c r="CB732" s="260">
        <v>7</v>
      </c>
    </row>
    <row r="733" spans="1:80" x14ac:dyDescent="0.25">
      <c r="A733" s="261">
        <v>244</v>
      </c>
      <c r="B733" s="262" t="s">
        <v>1048</v>
      </c>
      <c r="C733" s="263" t="s">
        <v>1049</v>
      </c>
      <c r="D733" s="264" t="s">
        <v>158</v>
      </c>
      <c r="E733" s="265">
        <v>1</v>
      </c>
      <c r="F733" s="265">
        <v>0</v>
      </c>
      <c r="G733" s="266">
        <f>E733*F733</f>
        <v>0</v>
      </c>
      <c r="H733" s="267">
        <v>0.10050000000000001</v>
      </c>
      <c r="I733" s="268">
        <f>E733*H733</f>
        <v>0.10050000000000001</v>
      </c>
      <c r="J733" s="267"/>
      <c r="K733" s="268">
        <f>E733*J733</f>
        <v>0</v>
      </c>
      <c r="O733" s="260">
        <v>2</v>
      </c>
      <c r="AA733" s="233">
        <v>3</v>
      </c>
      <c r="AB733" s="233">
        <v>7</v>
      </c>
      <c r="AC733" s="233" t="s">
        <v>1048</v>
      </c>
      <c r="AZ733" s="233">
        <v>2</v>
      </c>
      <c r="BA733" s="233">
        <f>IF(AZ733=1,G733,0)</f>
        <v>0</v>
      </c>
      <c r="BB733" s="233">
        <f>IF(AZ733=2,G733,0)</f>
        <v>0</v>
      </c>
      <c r="BC733" s="233">
        <f>IF(AZ733=3,G733,0)</f>
        <v>0</v>
      </c>
      <c r="BD733" s="233">
        <f>IF(AZ733=4,G733,0)</f>
        <v>0</v>
      </c>
      <c r="BE733" s="233">
        <f>IF(AZ733=5,G733,0)</f>
        <v>0</v>
      </c>
      <c r="CA733" s="260">
        <v>3</v>
      </c>
      <c r="CB733" s="260">
        <v>7</v>
      </c>
    </row>
    <row r="734" spans="1:80" x14ac:dyDescent="0.25">
      <c r="A734" s="261">
        <v>245</v>
      </c>
      <c r="B734" s="262" t="s">
        <v>1050</v>
      </c>
      <c r="C734" s="263" t="s">
        <v>1051</v>
      </c>
      <c r="D734" s="264" t="s">
        <v>12</v>
      </c>
      <c r="E734" s="265"/>
      <c r="F734" s="265">
        <v>0</v>
      </c>
      <c r="G734" s="266">
        <f>E734*F734</f>
        <v>0</v>
      </c>
      <c r="H734" s="267">
        <v>0</v>
      </c>
      <c r="I734" s="268">
        <f>E734*H734</f>
        <v>0</v>
      </c>
      <c r="J734" s="267"/>
      <c r="K734" s="268">
        <f>E734*J734</f>
        <v>0</v>
      </c>
      <c r="O734" s="260">
        <v>2</v>
      </c>
      <c r="AA734" s="233">
        <v>7</v>
      </c>
      <c r="AB734" s="233">
        <v>1002</v>
      </c>
      <c r="AC734" s="233">
        <v>5</v>
      </c>
      <c r="AZ734" s="233">
        <v>2</v>
      </c>
      <c r="BA734" s="233">
        <f>IF(AZ734=1,G734,0)</f>
        <v>0</v>
      </c>
      <c r="BB734" s="233">
        <f>IF(AZ734=2,G734,0)</f>
        <v>0</v>
      </c>
      <c r="BC734" s="233">
        <f>IF(AZ734=3,G734,0)</f>
        <v>0</v>
      </c>
      <c r="BD734" s="233">
        <f>IF(AZ734=4,G734,0)</f>
        <v>0</v>
      </c>
      <c r="BE734" s="233">
        <f>IF(AZ734=5,G734,0)</f>
        <v>0</v>
      </c>
      <c r="CA734" s="260">
        <v>7</v>
      </c>
      <c r="CB734" s="260">
        <v>1002</v>
      </c>
    </row>
    <row r="735" spans="1:80" ht="13" x14ac:dyDescent="0.3">
      <c r="A735" s="278"/>
      <c r="B735" s="279" t="s">
        <v>101</v>
      </c>
      <c r="C735" s="280" t="s">
        <v>1039</v>
      </c>
      <c r="D735" s="281"/>
      <c r="E735" s="282"/>
      <c r="F735" s="283"/>
      <c r="G735" s="284">
        <f>SUM(G727:G734)</f>
        <v>0</v>
      </c>
      <c r="H735" s="285"/>
      <c r="I735" s="286">
        <f>SUM(I727:I734)</f>
        <v>0.60300000000000009</v>
      </c>
      <c r="J735" s="285"/>
      <c r="K735" s="286">
        <f>SUM(K727:K734)</f>
        <v>0</v>
      </c>
      <c r="O735" s="260">
        <v>4</v>
      </c>
      <c r="BA735" s="287">
        <f>SUM(BA727:BA734)</f>
        <v>0</v>
      </c>
      <c r="BB735" s="287">
        <f>SUM(BB727:BB734)</f>
        <v>0</v>
      </c>
      <c r="BC735" s="287">
        <f>SUM(BC727:BC734)</f>
        <v>0</v>
      </c>
      <c r="BD735" s="287">
        <f>SUM(BD727:BD734)</f>
        <v>0</v>
      </c>
      <c r="BE735" s="287">
        <f>SUM(BE727:BE734)</f>
        <v>0</v>
      </c>
    </row>
    <row r="736" spans="1:80" ht="13" x14ac:dyDescent="0.3">
      <c r="A736" s="250" t="s">
        <v>97</v>
      </c>
      <c r="B736" s="251" t="s">
        <v>1052</v>
      </c>
      <c r="C736" s="252" t="s">
        <v>1053</v>
      </c>
      <c r="D736" s="253"/>
      <c r="E736" s="254"/>
      <c r="F736" s="254"/>
      <c r="G736" s="255"/>
      <c r="H736" s="256"/>
      <c r="I736" s="257"/>
      <c r="J736" s="258"/>
      <c r="K736" s="259"/>
      <c r="O736" s="260">
        <v>1</v>
      </c>
    </row>
    <row r="737" spans="1:80" x14ac:dyDescent="0.25">
      <c r="A737" s="261">
        <v>246</v>
      </c>
      <c r="B737" s="262" t="s">
        <v>1055</v>
      </c>
      <c r="C737" s="263" t="s">
        <v>1056</v>
      </c>
      <c r="D737" s="264" t="s">
        <v>423</v>
      </c>
      <c r="E737" s="265">
        <v>9.4</v>
      </c>
      <c r="F737" s="265">
        <v>0</v>
      </c>
      <c r="G737" s="266">
        <f>E737*F737</f>
        <v>0</v>
      </c>
      <c r="H737" s="267">
        <v>3.5300000000000002E-3</v>
      </c>
      <c r="I737" s="268">
        <f>E737*H737</f>
        <v>3.3182000000000003E-2</v>
      </c>
      <c r="J737" s="267">
        <v>0</v>
      </c>
      <c r="K737" s="268">
        <f>E737*J737</f>
        <v>0</v>
      </c>
      <c r="O737" s="260">
        <v>2</v>
      </c>
      <c r="AA737" s="233">
        <v>1</v>
      </c>
      <c r="AB737" s="233">
        <v>7</v>
      </c>
      <c r="AC737" s="233">
        <v>7</v>
      </c>
      <c r="AZ737" s="233">
        <v>2</v>
      </c>
      <c r="BA737" s="233">
        <f>IF(AZ737=1,G737,0)</f>
        <v>0</v>
      </c>
      <c r="BB737" s="233">
        <f>IF(AZ737=2,G737,0)</f>
        <v>0</v>
      </c>
      <c r="BC737" s="233">
        <f>IF(AZ737=3,G737,0)</f>
        <v>0</v>
      </c>
      <c r="BD737" s="233">
        <f>IF(AZ737=4,G737,0)</f>
        <v>0</v>
      </c>
      <c r="BE737" s="233">
        <f>IF(AZ737=5,G737,0)</f>
        <v>0</v>
      </c>
      <c r="CA737" s="260">
        <v>1</v>
      </c>
      <c r="CB737" s="260">
        <v>7</v>
      </c>
    </row>
    <row r="738" spans="1:80" x14ac:dyDescent="0.25">
      <c r="A738" s="269"/>
      <c r="B738" s="272"/>
      <c r="C738" s="338" t="s">
        <v>1057</v>
      </c>
      <c r="D738" s="339"/>
      <c r="E738" s="273">
        <v>9.4</v>
      </c>
      <c r="F738" s="274"/>
      <c r="G738" s="275"/>
      <c r="H738" s="276"/>
      <c r="I738" s="270"/>
      <c r="J738" s="277"/>
      <c r="K738" s="270"/>
      <c r="M738" s="271" t="s">
        <v>1057</v>
      </c>
      <c r="O738" s="260"/>
    </row>
    <row r="739" spans="1:80" x14ac:dyDescent="0.25">
      <c r="A739" s="261">
        <v>247</v>
      </c>
      <c r="B739" s="262" t="s">
        <v>1058</v>
      </c>
      <c r="C739" s="263" t="s">
        <v>1059</v>
      </c>
      <c r="D739" s="264" t="s">
        <v>423</v>
      </c>
      <c r="E739" s="265">
        <v>9.4</v>
      </c>
      <c r="F739" s="265">
        <v>0</v>
      </c>
      <c r="G739" s="266">
        <f>E739*F739</f>
        <v>0</v>
      </c>
      <c r="H739" s="267">
        <v>4.47E-3</v>
      </c>
      <c r="I739" s="268">
        <f>E739*H739</f>
        <v>4.2018E-2</v>
      </c>
      <c r="J739" s="267">
        <v>0</v>
      </c>
      <c r="K739" s="268">
        <f>E739*J739</f>
        <v>0</v>
      </c>
      <c r="O739" s="260">
        <v>2</v>
      </c>
      <c r="AA739" s="233">
        <v>1</v>
      </c>
      <c r="AB739" s="233">
        <v>7</v>
      </c>
      <c r="AC739" s="233">
        <v>7</v>
      </c>
      <c r="AZ739" s="233">
        <v>2</v>
      </c>
      <c r="BA739" s="233">
        <f>IF(AZ739=1,G739,0)</f>
        <v>0</v>
      </c>
      <c r="BB739" s="233">
        <f>IF(AZ739=2,G739,0)</f>
        <v>0</v>
      </c>
      <c r="BC739" s="233">
        <f>IF(AZ739=3,G739,0)</f>
        <v>0</v>
      </c>
      <c r="BD739" s="233">
        <f>IF(AZ739=4,G739,0)</f>
        <v>0</v>
      </c>
      <c r="BE739" s="233">
        <f>IF(AZ739=5,G739,0)</f>
        <v>0</v>
      </c>
      <c r="CA739" s="260">
        <v>1</v>
      </c>
      <c r="CB739" s="260">
        <v>7</v>
      </c>
    </row>
    <row r="740" spans="1:80" x14ac:dyDescent="0.25">
      <c r="A740" s="269"/>
      <c r="B740" s="272"/>
      <c r="C740" s="338" t="s">
        <v>1060</v>
      </c>
      <c r="D740" s="339"/>
      <c r="E740" s="273">
        <v>9.4</v>
      </c>
      <c r="F740" s="274"/>
      <c r="G740" s="275"/>
      <c r="H740" s="276"/>
      <c r="I740" s="270"/>
      <c r="J740" s="277"/>
      <c r="K740" s="270"/>
      <c r="M740" s="271" t="s">
        <v>1060</v>
      </c>
      <c r="O740" s="260"/>
    </row>
    <row r="741" spans="1:80" x14ac:dyDescent="0.25">
      <c r="A741" s="261">
        <v>248</v>
      </c>
      <c r="B741" s="262" t="s">
        <v>1061</v>
      </c>
      <c r="C741" s="263" t="s">
        <v>1062</v>
      </c>
      <c r="D741" s="264" t="s">
        <v>423</v>
      </c>
      <c r="E741" s="265">
        <v>9.4</v>
      </c>
      <c r="F741" s="265">
        <v>0</v>
      </c>
      <c r="G741" s="266">
        <f>E741*F741</f>
        <v>0</v>
      </c>
      <c r="H741" s="267">
        <v>4.4000000000000003E-3</v>
      </c>
      <c r="I741" s="268">
        <f>E741*H741</f>
        <v>4.1360000000000001E-2</v>
      </c>
      <c r="J741" s="267">
        <v>0</v>
      </c>
      <c r="K741" s="268">
        <f>E741*J741</f>
        <v>0</v>
      </c>
      <c r="O741" s="260">
        <v>2</v>
      </c>
      <c r="AA741" s="233">
        <v>1</v>
      </c>
      <c r="AB741" s="233">
        <v>7</v>
      </c>
      <c r="AC741" s="233">
        <v>7</v>
      </c>
      <c r="AZ741" s="233">
        <v>2</v>
      </c>
      <c r="BA741" s="233">
        <f>IF(AZ741=1,G741,0)</f>
        <v>0</v>
      </c>
      <c r="BB741" s="233">
        <f>IF(AZ741=2,G741,0)</f>
        <v>0</v>
      </c>
      <c r="BC741" s="233">
        <f>IF(AZ741=3,G741,0)</f>
        <v>0</v>
      </c>
      <c r="BD741" s="233">
        <f>IF(AZ741=4,G741,0)</f>
        <v>0</v>
      </c>
      <c r="BE741" s="233">
        <f>IF(AZ741=5,G741,0)</f>
        <v>0</v>
      </c>
      <c r="CA741" s="260">
        <v>1</v>
      </c>
      <c r="CB741" s="260">
        <v>7</v>
      </c>
    </row>
    <row r="742" spans="1:80" x14ac:dyDescent="0.25">
      <c r="A742" s="269"/>
      <c r="B742" s="272"/>
      <c r="C742" s="338" t="s">
        <v>1060</v>
      </c>
      <c r="D742" s="339"/>
      <c r="E742" s="273">
        <v>9.4</v>
      </c>
      <c r="F742" s="274"/>
      <c r="G742" s="275"/>
      <c r="H742" s="276"/>
      <c r="I742" s="270"/>
      <c r="J742" s="277"/>
      <c r="K742" s="270"/>
      <c r="M742" s="271" t="s">
        <v>1060</v>
      </c>
      <c r="O742" s="260"/>
    </row>
    <row r="743" spans="1:80" x14ac:dyDescent="0.25">
      <c r="A743" s="261">
        <v>249</v>
      </c>
      <c r="B743" s="262" t="s">
        <v>1063</v>
      </c>
      <c r="C743" s="263" t="s">
        <v>1064</v>
      </c>
      <c r="D743" s="264" t="s">
        <v>423</v>
      </c>
      <c r="E743" s="265">
        <v>17.7</v>
      </c>
      <c r="F743" s="265">
        <v>0</v>
      </c>
      <c r="G743" s="266">
        <f>E743*F743</f>
        <v>0</v>
      </c>
      <c r="H743" s="267">
        <v>2.8800000000000002E-3</v>
      </c>
      <c r="I743" s="268">
        <f>E743*H743</f>
        <v>5.0976E-2</v>
      </c>
      <c r="J743" s="267">
        <v>0</v>
      </c>
      <c r="K743" s="268">
        <f>E743*J743</f>
        <v>0</v>
      </c>
      <c r="O743" s="260">
        <v>2</v>
      </c>
      <c r="AA743" s="233">
        <v>1</v>
      </c>
      <c r="AB743" s="233">
        <v>0</v>
      </c>
      <c r="AC743" s="233">
        <v>0</v>
      </c>
      <c r="AZ743" s="233">
        <v>2</v>
      </c>
      <c r="BA743" s="233">
        <f>IF(AZ743=1,G743,0)</f>
        <v>0</v>
      </c>
      <c r="BB743" s="233">
        <f>IF(AZ743=2,G743,0)</f>
        <v>0</v>
      </c>
      <c r="BC743" s="233">
        <f>IF(AZ743=3,G743,0)</f>
        <v>0</v>
      </c>
      <c r="BD743" s="233">
        <f>IF(AZ743=4,G743,0)</f>
        <v>0</v>
      </c>
      <c r="BE743" s="233">
        <f>IF(AZ743=5,G743,0)</f>
        <v>0</v>
      </c>
      <c r="CA743" s="260">
        <v>1</v>
      </c>
      <c r="CB743" s="260">
        <v>0</v>
      </c>
    </row>
    <row r="744" spans="1:80" x14ac:dyDescent="0.25">
      <c r="A744" s="269"/>
      <c r="B744" s="272"/>
      <c r="C744" s="338" t="s">
        <v>1065</v>
      </c>
      <c r="D744" s="339"/>
      <c r="E744" s="273">
        <v>17.7</v>
      </c>
      <c r="F744" s="274"/>
      <c r="G744" s="275"/>
      <c r="H744" s="276"/>
      <c r="I744" s="270"/>
      <c r="J744" s="277"/>
      <c r="K744" s="270"/>
      <c r="M744" s="271" t="s">
        <v>1065</v>
      </c>
      <c r="O744" s="260"/>
    </row>
    <row r="745" spans="1:80" x14ac:dyDescent="0.25">
      <c r="A745" s="261">
        <v>250</v>
      </c>
      <c r="B745" s="262" t="s">
        <v>1066</v>
      </c>
      <c r="C745" s="263" t="s">
        <v>1067</v>
      </c>
      <c r="D745" s="264" t="s">
        <v>423</v>
      </c>
      <c r="E745" s="265">
        <v>74.25</v>
      </c>
      <c r="F745" s="265">
        <v>0</v>
      </c>
      <c r="G745" s="266">
        <f>E745*F745</f>
        <v>0</v>
      </c>
      <c r="H745" s="267">
        <v>0</v>
      </c>
      <c r="I745" s="268">
        <f>E745*H745</f>
        <v>0</v>
      </c>
      <c r="J745" s="267">
        <v>-3.3600000000000001E-3</v>
      </c>
      <c r="K745" s="268">
        <f>E745*J745</f>
        <v>-0.24948000000000001</v>
      </c>
      <c r="O745" s="260">
        <v>2</v>
      </c>
      <c r="AA745" s="233">
        <v>1</v>
      </c>
      <c r="AB745" s="233">
        <v>7</v>
      </c>
      <c r="AC745" s="233">
        <v>7</v>
      </c>
      <c r="AZ745" s="233">
        <v>2</v>
      </c>
      <c r="BA745" s="233">
        <f>IF(AZ745=1,G745,0)</f>
        <v>0</v>
      </c>
      <c r="BB745" s="233">
        <f>IF(AZ745=2,G745,0)</f>
        <v>0</v>
      </c>
      <c r="BC745" s="233">
        <f>IF(AZ745=3,G745,0)</f>
        <v>0</v>
      </c>
      <c r="BD745" s="233">
        <f>IF(AZ745=4,G745,0)</f>
        <v>0</v>
      </c>
      <c r="BE745" s="233">
        <f>IF(AZ745=5,G745,0)</f>
        <v>0</v>
      </c>
      <c r="CA745" s="260">
        <v>1</v>
      </c>
      <c r="CB745" s="260">
        <v>7</v>
      </c>
    </row>
    <row r="746" spans="1:80" x14ac:dyDescent="0.25">
      <c r="A746" s="269"/>
      <c r="B746" s="272"/>
      <c r="C746" s="338" t="s">
        <v>1068</v>
      </c>
      <c r="D746" s="339"/>
      <c r="E746" s="273">
        <v>74.25</v>
      </c>
      <c r="F746" s="274"/>
      <c r="G746" s="275"/>
      <c r="H746" s="276"/>
      <c r="I746" s="270"/>
      <c r="J746" s="277"/>
      <c r="K746" s="270"/>
      <c r="M746" s="271" t="s">
        <v>1068</v>
      </c>
      <c r="O746" s="260"/>
    </row>
    <row r="747" spans="1:80" x14ac:dyDescent="0.25">
      <c r="A747" s="261">
        <v>251</v>
      </c>
      <c r="B747" s="262" t="s">
        <v>1069</v>
      </c>
      <c r="C747" s="263" t="s">
        <v>1070</v>
      </c>
      <c r="D747" s="264" t="s">
        <v>223</v>
      </c>
      <c r="E747" s="265">
        <v>5</v>
      </c>
      <c r="F747" s="265">
        <v>0</v>
      </c>
      <c r="G747" s="266">
        <f>E747*F747</f>
        <v>0</v>
      </c>
      <c r="H747" s="267">
        <v>0</v>
      </c>
      <c r="I747" s="268">
        <f>E747*H747</f>
        <v>0</v>
      </c>
      <c r="J747" s="267">
        <v>-1.15E-3</v>
      </c>
      <c r="K747" s="268">
        <f>E747*J747</f>
        <v>-5.7499999999999999E-3</v>
      </c>
      <c r="O747" s="260">
        <v>2</v>
      </c>
      <c r="AA747" s="233">
        <v>1</v>
      </c>
      <c r="AB747" s="233">
        <v>7</v>
      </c>
      <c r="AC747" s="233">
        <v>7</v>
      </c>
      <c r="AZ747" s="233">
        <v>2</v>
      </c>
      <c r="BA747" s="233">
        <f>IF(AZ747=1,G747,0)</f>
        <v>0</v>
      </c>
      <c r="BB747" s="233">
        <f>IF(AZ747=2,G747,0)</f>
        <v>0</v>
      </c>
      <c r="BC747" s="233">
        <f>IF(AZ747=3,G747,0)</f>
        <v>0</v>
      </c>
      <c r="BD747" s="233">
        <f>IF(AZ747=4,G747,0)</f>
        <v>0</v>
      </c>
      <c r="BE747" s="233">
        <f>IF(AZ747=5,G747,0)</f>
        <v>0</v>
      </c>
      <c r="CA747" s="260">
        <v>1</v>
      </c>
      <c r="CB747" s="260">
        <v>7</v>
      </c>
    </row>
    <row r="748" spans="1:80" x14ac:dyDescent="0.25">
      <c r="A748" s="269"/>
      <c r="B748" s="272"/>
      <c r="C748" s="338" t="s">
        <v>337</v>
      </c>
      <c r="D748" s="339"/>
      <c r="E748" s="273">
        <v>5</v>
      </c>
      <c r="F748" s="274"/>
      <c r="G748" s="275"/>
      <c r="H748" s="276"/>
      <c r="I748" s="270"/>
      <c r="J748" s="277"/>
      <c r="K748" s="270"/>
      <c r="M748" s="271">
        <v>5</v>
      </c>
      <c r="O748" s="260"/>
    </row>
    <row r="749" spans="1:80" x14ac:dyDescent="0.25">
      <c r="A749" s="261">
        <v>252</v>
      </c>
      <c r="B749" s="262" t="s">
        <v>1071</v>
      </c>
      <c r="C749" s="263" t="s">
        <v>1072</v>
      </c>
      <c r="D749" s="264" t="s">
        <v>423</v>
      </c>
      <c r="E749" s="265">
        <v>32.700000000000003</v>
      </c>
      <c r="F749" s="265">
        <v>0</v>
      </c>
      <c r="G749" s="266">
        <f>E749*F749</f>
        <v>0</v>
      </c>
      <c r="H749" s="267">
        <v>1.3699999999999999E-3</v>
      </c>
      <c r="I749" s="268">
        <f>E749*H749</f>
        <v>4.4798999999999999E-2</v>
      </c>
      <c r="J749" s="267">
        <v>0</v>
      </c>
      <c r="K749" s="268">
        <f>E749*J749</f>
        <v>0</v>
      </c>
      <c r="O749" s="260">
        <v>2</v>
      </c>
      <c r="AA749" s="233">
        <v>1</v>
      </c>
      <c r="AB749" s="233">
        <v>7</v>
      </c>
      <c r="AC749" s="233">
        <v>7</v>
      </c>
      <c r="AZ749" s="233">
        <v>2</v>
      </c>
      <c r="BA749" s="233">
        <f>IF(AZ749=1,G749,0)</f>
        <v>0</v>
      </c>
      <c r="BB749" s="233">
        <f>IF(AZ749=2,G749,0)</f>
        <v>0</v>
      </c>
      <c r="BC749" s="233">
        <f>IF(AZ749=3,G749,0)</f>
        <v>0</v>
      </c>
      <c r="BD749" s="233">
        <f>IF(AZ749=4,G749,0)</f>
        <v>0</v>
      </c>
      <c r="BE749" s="233">
        <f>IF(AZ749=5,G749,0)</f>
        <v>0</v>
      </c>
      <c r="CA749" s="260">
        <v>1</v>
      </c>
      <c r="CB749" s="260">
        <v>7</v>
      </c>
    </row>
    <row r="750" spans="1:80" x14ac:dyDescent="0.25">
      <c r="A750" s="269"/>
      <c r="B750" s="272"/>
      <c r="C750" s="338" t="s">
        <v>1073</v>
      </c>
      <c r="D750" s="339"/>
      <c r="E750" s="273">
        <v>32.700000000000003</v>
      </c>
      <c r="F750" s="274"/>
      <c r="G750" s="275"/>
      <c r="H750" s="276"/>
      <c r="I750" s="270"/>
      <c r="J750" s="277"/>
      <c r="K750" s="270"/>
      <c r="M750" s="271" t="s">
        <v>1073</v>
      </c>
      <c r="O750" s="260"/>
    </row>
    <row r="751" spans="1:80" x14ac:dyDescent="0.25">
      <c r="A751" s="261">
        <v>253</v>
      </c>
      <c r="B751" s="262" t="s">
        <v>1074</v>
      </c>
      <c r="C751" s="263" t="s">
        <v>1075</v>
      </c>
      <c r="D751" s="264" t="s">
        <v>423</v>
      </c>
      <c r="E751" s="265">
        <v>19.5</v>
      </c>
      <c r="F751" s="265">
        <v>0</v>
      </c>
      <c r="G751" s="266">
        <f>E751*F751</f>
        <v>0</v>
      </c>
      <c r="H751" s="267">
        <v>0</v>
      </c>
      <c r="I751" s="268">
        <f>E751*H751</f>
        <v>0</v>
      </c>
      <c r="J751" s="267">
        <v>-2.8500000000000001E-3</v>
      </c>
      <c r="K751" s="268">
        <f>E751*J751</f>
        <v>-5.5574999999999999E-2</v>
      </c>
      <c r="O751" s="260">
        <v>2</v>
      </c>
      <c r="AA751" s="233">
        <v>1</v>
      </c>
      <c r="AB751" s="233">
        <v>7</v>
      </c>
      <c r="AC751" s="233">
        <v>7</v>
      </c>
      <c r="AZ751" s="233">
        <v>2</v>
      </c>
      <c r="BA751" s="233">
        <f>IF(AZ751=1,G751,0)</f>
        <v>0</v>
      </c>
      <c r="BB751" s="233">
        <f>IF(AZ751=2,G751,0)</f>
        <v>0</v>
      </c>
      <c r="BC751" s="233">
        <f>IF(AZ751=3,G751,0)</f>
        <v>0</v>
      </c>
      <c r="BD751" s="233">
        <f>IF(AZ751=4,G751,0)</f>
        <v>0</v>
      </c>
      <c r="BE751" s="233">
        <f>IF(AZ751=5,G751,0)</f>
        <v>0</v>
      </c>
      <c r="CA751" s="260">
        <v>1</v>
      </c>
      <c r="CB751" s="260">
        <v>7</v>
      </c>
    </row>
    <row r="752" spans="1:80" x14ac:dyDescent="0.25">
      <c r="A752" s="269"/>
      <c r="B752" s="272"/>
      <c r="C752" s="338" t="s">
        <v>1076</v>
      </c>
      <c r="D752" s="339"/>
      <c r="E752" s="273">
        <v>19.5</v>
      </c>
      <c r="F752" s="274"/>
      <c r="G752" s="275"/>
      <c r="H752" s="276"/>
      <c r="I752" s="270"/>
      <c r="J752" s="277"/>
      <c r="K752" s="270"/>
      <c r="M752" s="271" t="s">
        <v>1076</v>
      </c>
      <c r="O752" s="260"/>
    </row>
    <row r="753" spans="1:80" x14ac:dyDescent="0.25">
      <c r="A753" s="261">
        <v>254</v>
      </c>
      <c r="B753" s="262" t="s">
        <v>1077</v>
      </c>
      <c r="C753" s="263" t="s">
        <v>1078</v>
      </c>
      <c r="D753" s="264" t="s">
        <v>423</v>
      </c>
      <c r="E753" s="265">
        <v>2.6</v>
      </c>
      <c r="F753" s="265">
        <v>0</v>
      </c>
      <c r="G753" s="266">
        <f>E753*F753</f>
        <v>0</v>
      </c>
      <c r="H753" s="267">
        <v>4.64E-3</v>
      </c>
      <c r="I753" s="268">
        <f>E753*H753</f>
        <v>1.2064E-2</v>
      </c>
      <c r="J753" s="267">
        <v>0</v>
      </c>
      <c r="K753" s="268">
        <f>E753*J753</f>
        <v>0</v>
      </c>
      <c r="O753" s="260">
        <v>2</v>
      </c>
      <c r="AA753" s="233">
        <v>1</v>
      </c>
      <c r="AB753" s="233">
        <v>7</v>
      </c>
      <c r="AC753" s="233">
        <v>7</v>
      </c>
      <c r="AZ753" s="233">
        <v>2</v>
      </c>
      <c r="BA753" s="233">
        <f>IF(AZ753=1,G753,0)</f>
        <v>0</v>
      </c>
      <c r="BB753" s="233">
        <f>IF(AZ753=2,G753,0)</f>
        <v>0</v>
      </c>
      <c r="BC753" s="233">
        <f>IF(AZ753=3,G753,0)</f>
        <v>0</v>
      </c>
      <c r="BD753" s="233">
        <f>IF(AZ753=4,G753,0)</f>
        <v>0</v>
      </c>
      <c r="BE753" s="233">
        <f>IF(AZ753=5,G753,0)</f>
        <v>0</v>
      </c>
      <c r="CA753" s="260">
        <v>1</v>
      </c>
      <c r="CB753" s="260">
        <v>7</v>
      </c>
    </row>
    <row r="754" spans="1:80" x14ac:dyDescent="0.25">
      <c r="A754" s="269"/>
      <c r="B754" s="272"/>
      <c r="C754" s="338" t="s">
        <v>1079</v>
      </c>
      <c r="D754" s="339"/>
      <c r="E754" s="273">
        <v>2.6</v>
      </c>
      <c r="F754" s="274"/>
      <c r="G754" s="275"/>
      <c r="H754" s="276"/>
      <c r="I754" s="270"/>
      <c r="J754" s="277"/>
      <c r="K754" s="270"/>
      <c r="M754" s="271" t="s">
        <v>1079</v>
      </c>
      <c r="O754" s="260"/>
    </row>
    <row r="755" spans="1:80" x14ac:dyDescent="0.25">
      <c r="A755" s="261">
        <v>255</v>
      </c>
      <c r="B755" s="262" t="s">
        <v>1080</v>
      </c>
      <c r="C755" s="263" t="s">
        <v>1081</v>
      </c>
      <c r="D755" s="264" t="s">
        <v>423</v>
      </c>
      <c r="E755" s="265">
        <v>61.95</v>
      </c>
      <c r="F755" s="265">
        <v>0</v>
      </c>
      <c r="G755" s="266">
        <f>E755*F755</f>
        <v>0</v>
      </c>
      <c r="H755" s="267">
        <v>0</v>
      </c>
      <c r="I755" s="268">
        <f>E755*H755</f>
        <v>0</v>
      </c>
      <c r="J755" s="267">
        <v>0</v>
      </c>
      <c r="K755" s="268">
        <f>E755*J755</f>
        <v>0</v>
      </c>
      <c r="O755" s="260">
        <v>2</v>
      </c>
      <c r="AA755" s="233">
        <v>1</v>
      </c>
      <c r="AB755" s="233">
        <v>7</v>
      </c>
      <c r="AC755" s="233">
        <v>7</v>
      </c>
      <c r="AZ755" s="233">
        <v>2</v>
      </c>
      <c r="BA755" s="233">
        <f>IF(AZ755=1,G755,0)</f>
        <v>0</v>
      </c>
      <c r="BB755" s="233">
        <f>IF(AZ755=2,G755,0)</f>
        <v>0</v>
      </c>
      <c r="BC755" s="233">
        <f>IF(AZ755=3,G755,0)</f>
        <v>0</v>
      </c>
      <c r="BD755" s="233">
        <f>IF(AZ755=4,G755,0)</f>
        <v>0</v>
      </c>
      <c r="BE755" s="233">
        <f>IF(AZ755=5,G755,0)</f>
        <v>0</v>
      </c>
      <c r="CA755" s="260">
        <v>1</v>
      </c>
      <c r="CB755" s="260">
        <v>7</v>
      </c>
    </row>
    <row r="756" spans="1:80" x14ac:dyDescent="0.25">
      <c r="A756" s="269"/>
      <c r="B756" s="272"/>
      <c r="C756" s="338" t="s">
        <v>1082</v>
      </c>
      <c r="D756" s="339"/>
      <c r="E756" s="273">
        <v>61.95</v>
      </c>
      <c r="F756" s="274"/>
      <c r="G756" s="275"/>
      <c r="H756" s="276"/>
      <c r="I756" s="270"/>
      <c r="J756" s="277"/>
      <c r="K756" s="270"/>
      <c r="M756" s="271" t="s">
        <v>1082</v>
      </c>
      <c r="O756" s="260"/>
    </row>
    <row r="757" spans="1:80" x14ac:dyDescent="0.25">
      <c r="A757" s="261">
        <v>256</v>
      </c>
      <c r="B757" s="262" t="s">
        <v>1083</v>
      </c>
      <c r="C757" s="263" t="s">
        <v>1084</v>
      </c>
      <c r="D757" s="264" t="s">
        <v>423</v>
      </c>
      <c r="E757" s="265">
        <v>123.9</v>
      </c>
      <c r="F757" s="265">
        <v>0</v>
      </c>
      <c r="G757" s="266">
        <f>E757*F757</f>
        <v>0</v>
      </c>
      <c r="H757" s="267">
        <v>8.4999999999999995E-4</v>
      </c>
      <c r="I757" s="268">
        <f>E757*H757</f>
        <v>0.10531500000000001</v>
      </c>
      <c r="J757" s="267">
        <v>0</v>
      </c>
      <c r="K757" s="268">
        <f>E757*J757</f>
        <v>0</v>
      </c>
      <c r="O757" s="260">
        <v>2</v>
      </c>
      <c r="AA757" s="233">
        <v>1</v>
      </c>
      <c r="AB757" s="233">
        <v>7</v>
      </c>
      <c r="AC757" s="233">
        <v>7</v>
      </c>
      <c r="AZ757" s="233">
        <v>2</v>
      </c>
      <c r="BA757" s="233">
        <f>IF(AZ757=1,G757,0)</f>
        <v>0</v>
      </c>
      <c r="BB757" s="233">
        <f>IF(AZ757=2,G757,0)</f>
        <v>0</v>
      </c>
      <c r="BC757" s="233">
        <f>IF(AZ757=3,G757,0)</f>
        <v>0</v>
      </c>
      <c r="BD757" s="233">
        <f>IF(AZ757=4,G757,0)</f>
        <v>0</v>
      </c>
      <c r="BE757" s="233">
        <f>IF(AZ757=5,G757,0)</f>
        <v>0</v>
      </c>
      <c r="CA757" s="260">
        <v>1</v>
      </c>
      <c r="CB757" s="260">
        <v>7</v>
      </c>
    </row>
    <row r="758" spans="1:80" x14ac:dyDescent="0.25">
      <c r="A758" s="269"/>
      <c r="B758" s="272"/>
      <c r="C758" s="338" t="s">
        <v>987</v>
      </c>
      <c r="D758" s="339"/>
      <c r="E758" s="273">
        <v>61.95</v>
      </c>
      <c r="F758" s="274"/>
      <c r="G758" s="275"/>
      <c r="H758" s="276"/>
      <c r="I758" s="270"/>
      <c r="J758" s="277"/>
      <c r="K758" s="270"/>
      <c r="M758" s="271" t="s">
        <v>987</v>
      </c>
      <c r="O758" s="260"/>
    </row>
    <row r="759" spans="1:80" x14ac:dyDescent="0.25">
      <c r="A759" s="269"/>
      <c r="B759" s="272"/>
      <c r="C759" s="338" t="s">
        <v>987</v>
      </c>
      <c r="D759" s="339"/>
      <c r="E759" s="273">
        <v>61.95</v>
      </c>
      <c r="F759" s="274"/>
      <c r="G759" s="275"/>
      <c r="H759" s="276"/>
      <c r="I759" s="270"/>
      <c r="J759" s="277"/>
      <c r="K759" s="270"/>
      <c r="M759" s="271" t="s">
        <v>987</v>
      </c>
      <c r="O759" s="260"/>
    </row>
    <row r="760" spans="1:80" ht="20" x14ac:dyDescent="0.25">
      <c r="A760" s="261">
        <v>257</v>
      </c>
      <c r="B760" s="262" t="s">
        <v>1085</v>
      </c>
      <c r="C760" s="263" t="s">
        <v>1086</v>
      </c>
      <c r="D760" s="264" t="s">
        <v>115</v>
      </c>
      <c r="E760" s="265">
        <v>583.21500000000003</v>
      </c>
      <c r="F760" s="265">
        <v>0</v>
      </c>
      <c r="G760" s="266">
        <f>E760*F760</f>
        <v>0</v>
      </c>
      <c r="H760" s="267">
        <v>5.4799999999999996E-3</v>
      </c>
      <c r="I760" s="268">
        <f>E760*H760</f>
        <v>3.1960182000000001</v>
      </c>
      <c r="J760" s="267">
        <v>0</v>
      </c>
      <c r="K760" s="268">
        <f>E760*J760</f>
        <v>0</v>
      </c>
      <c r="O760" s="260">
        <v>2</v>
      </c>
      <c r="AA760" s="233">
        <v>1</v>
      </c>
      <c r="AB760" s="233">
        <v>0</v>
      </c>
      <c r="AC760" s="233">
        <v>0</v>
      </c>
      <c r="AZ760" s="233">
        <v>2</v>
      </c>
      <c r="BA760" s="233">
        <f>IF(AZ760=1,G760,0)</f>
        <v>0</v>
      </c>
      <c r="BB760" s="233">
        <f>IF(AZ760=2,G760,0)</f>
        <v>0</v>
      </c>
      <c r="BC760" s="233">
        <f>IF(AZ760=3,G760,0)</f>
        <v>0</v>
      </c>
      <c r="BD760" s="233">
        <f>IF(AZ760=4,G760,0)</f>
        <v>0</v>
      </c>
      <c r="BE760" s="233">
        <f>IF(AZ760=5,G760,0)</f>
        <v>0</v>
      </c>
      <c r="CA760" s="260">
        <v>1</v>
      </c>
      <c r="CB760" s="260">
        <v>0</v>
      </c>
    </row>
    <row r="761" spans="1:80" x14ac:dyDescent="0.25">
      <c r="A761" s="269"/>
      <c r="B761" s="272"/>
      <c r="C761" s="338" t="s">
        <v>971</v>
      </c>
      <c r="D761" s="339"/>
      <c r="E761" s="273">
        <v>583.21500000000003</v>
      </c>
      <c r="F761" s="274"/>
      <c r="G761" s="275"/>
      <c r="H761" s="276"/>
      <c r="I761" s="270"/>
      <c r="J761" s="277"/>
      <c r="K761" s="270"/>
      <c r="M761" s="271" t="s">
        <v>971</v>
      </c>
      <c r="O761" s="260"/>
    </row>
    <row r="762" spans="1:80" ht="20" x14ac:dyDescent="0.25">
      <c r="A762" s="261">
        <v>258</v>
      </c>
      <c r="B762" s="262" t="s">
        <v>1087</v>
      </c>
      <c r="C762" s="263" t="s">
        <v>1088</v>
      </c>
      <c r="D762" s="264" t="s">
        <v>423</v>
      </c>
      <c r="E762" s="265">
        <v>32.950000000000003</v>
      </c>
      <c r="F762" s="265">
        <v>0</v>
      </c>
      <c r="G762" s="266">
        <f>E762*F762</f>
        <v>0</v>
      </c>
      <c r="H762" s="267">
        <v>2.4599999999999999E-3</v>
      </c>
      <c r="I762" s="268">
        <f>E762*H762</f>
        <v>8.1057000000000004E-2</v>
      </c>
      <c r="J762" s="267">
        <v>0</v>
      </c>
      <c r="K762" s="268">
        <f>E762*J762</f>
        <v>0</v>
      </c>
      <c r="O762" s="260">
        <v>2</v>
      </c>
      <c r="AA762" s="233">
        <v>1</v>
      </c>
      <c r="AB762" s="233">
        <v>7</v>
      </c>
      <c r="AC762" s="233">
        <v>7</v>
      </c>
      <c r="AZ762" s="233">
        <v>2</v>
      </c>
      <c r="BA762" s="233">
        <f>IF(AZ762=1,G762,0)</f>
        <v>0</v>
      </c>
      <c r="BB762" s="233">
        <f>IF(AZ762=2,G762,0)</f>
        <v>0</v>
      </c>
      <c r="BC762" s="233">
        <f>IF(AZ762=3,G762,0)</f>
        <v>0</v>
      </c>
      <c r="BD762" s="233">
        <f>IF(AZ762=4,G762,0)</f>
        <v>0</v>
      </c>
      <c r="BE762" s="233">
        <f>IF(AZ762=5,G762,0)</f>
        <v>0</v>
      </c>
      <c r="CA762" s="260">
        <v>1</v>
      </c>
      <c r="CB762" s="260">
        <v>7</v>
      </c>
    </row>
    <row r="763" spans="1:80" x14ac:dyDescent="0.25">
      <c r="A763" s="269"/>
      <c r="B763" s="272"/>
      <c r="C763" s="338" t="s">
        <v>1089</v>
      </c>
      <c r="D763" s="339"/>
      <c r="E763" s="273">
        <v>32.950000000000003</v>
      </c>
      <c r="F763" s="274"/>
      <c r="G763" s="275"/>
      <c r="H763" s="276"/>
      <c r="I763" s="270"/>
      <c r="J763" s="277"/>
      <c r="K763" s="270"/>
      <c r="M763" s="271" t="s">
        <v>1089</v>
      </c>
      <c r="O763" s="260"/>
    </row>
    <row r="764" spans="1:80" x14ac:dyDescent="0.25">
      <c r="A764" s="261">
        <v>259</v>
      </c>
      <c r="B764" s="262" t="s">
        <v>1090</v>
      </c>
      <c r="C764" s="263" t="s">
        <v>1091</v>
      </c>
      <c r="D764" s="264" t="s">
        <v>223</v>
      </c>
      <c r="E764" s="265">
        <v>5</v>
      </c>
      <c r="F764" s="265">
        <v>0</v>
      </c>
      <c r="G764" s="266">
        <f>E764*F764</f>
        <v>0</v>
      </c>
      <c r="H764" s="267">
        <v>0</v>
      </c>
      <c r="I764" s="268">
        <f>E764*H764</f>
        <v>0</v>
      </c>
      <c r="J764" s="267">
        <v>0</v>
      </c>
      <c r="K764" s="268">
        <f>E764*J764</f>
        <v>0</v>
      </c>
      <c r="O764" s="260">
        <v>2</v>
      </c>
      <c r="AA764" s="233">
        <v>1</v>
      </c>
      <c r="AB764" s="233">
        <v>0</v>
      </c>
      <c r="AC764" s="233">
        <v>0</v>
      </c>
      <c r="AZ764" s="233">
        <v>2</v>
      </c>
      <c r="BA764" s="233">
        <f>IF(AZ764=1,G764,0)</f>
        <v>0</v>
      </c>
      <c r="BB764" s="233">
        <f>IF(AZ764=2,G764,0)</f>
        <v>0</v>
      </c>
      <c r="BC764" s="233">
        <f>IF(AZ764=3,G764,0)</f>
        <v>0</v>
      </c>
      <c r="BD764" s="233">
        <f>IF(AZ764=4,G764,0)</f>
        <v>0</v>
      </c>
      <c r="BE764" s="233">
        <f>IF(AZ764=5,G764,0)</f>
        <v>0</v>
      </c>
      <c r="CA764" s="260">
        <v>1</v>
      </c>
      <c r="CB764" s="260">
        <v>0</v>
      </c>
    </row>
    <row r="765" spans="1:80" x14ac:dyDescent="0.25">
      <c r="A765" s="269"/>
      <c r="B765" s="272"/>
      <c r="C765" s="338" t="s">
        <v>337</v>
      </c>
      <c r="D765" s="339"/>
      <c r="E765" s="273">
        <v>5</v>
      </c>
      <c r="F765" s="274"/>
      <c r="G765" s="275"/>
      <c r="H765" s="276"/>
      <c r="I765" s="270"/>
      <c r="J765" s="277"/>
      <c r="K765" s="270"/>
      <c r="M765" s="271">
        <v>5</v>
      </c>
      <c r="O765" s="260"/>
    </row>
    <row r="766" spans="1:80" x14ac:dyDescent="0.25">
      <c r="A766" s="261">
        <v>260</v>
      </c>
      <c r="B766" s="262" t="s">
        <v>1092</v>
      </c>
      <c r="C766" s="263" t="s">
        <v>1093</v>
      </c>
      <c r="D766" s="264" t="s">
        <v>423</v>
      </c>
      <c r="E766" s="265">
        <v>13.6</v>
      </c>
      <c r="F766" s="265">
        <v>0</v>
      </c>
      <c r="G766" s="266">
        <f>E766*F766</f>
        <v>0</v>
      </c>
      <c r="H766" s="267">
        <v>1.2800000000000001E-3</v>
      </c>
      <c r="I766" s="268">
        <f>E766*H766</f>
        <v>1.7408E-2</v>
      </c>
      <c r="J766" s="267">
        <v>0</v>
      </c>
      <c r="K766" s="268">
        <f>E766*J766</f>
        <v>0</v>
      </c>
      <c r="O766" s="260">
        <v>2</v>
      </c>
      <c r="AA766" s="233">
        <v>1</v>
      </c>
      <c r="AB766" s="233">
        <v>7</v>
      </c>
      <c r="AC766" s="233">
        <v>7</v>
      </c>
      <c r="AZ766" s="233">
        <v>2</v>
      </c>
      <c r="BA766" s="233">
        <f>IF(AZ766=1,G766,0)</f>
        <v>0</v>
      </c>
      <c r="BB766" s="233">
        <f>IF(AZ766=2,G766,0)</f>
        <v>0</v>
      </c>
      <c r="BC766" s="233">
        <f>IF(AZ766=3,G766,0)</f>
        <v>0</v>
      </c>
      <c r="BD766" s="233">
        <f>IF(AZ766=4,G766,0)</f>
        <v>0</v>
      </c>
      <c r="BE766" s="233">
        <f>IF(AZ766=5,G766,0)</f>
        <v>0</v>
      </c>
      <c r="CA766" s="260">
        <v>1</v>
      </c>
      <c r="CB766" s="260">
        <v>7</v>
      </c>
    </row>
    <row r="767" spans="1:80" x14ac:dyDescent="0.25">
      <c r="A767" s="269"/>
      <c r="B767" s="272"/>
      <c r="C767" s="338" t="s">
        <v>1094</v>
      </c>
      <c r="D767" s="339"/>
      <c r="E767" s="273">
        <v>13.6</v>
      </c>
      <c r="F767" s="274"/>
      <c r="G767" s="275"/>
      <c r="H767" s="276"/>
      <c r="I767" s="270"/>
      <c r="J767" s="277"/>
      <c r="K767" s="270"/>
      <c r="M767" s="271" t="s">
        <v>1094</v>
      </c>
      <c r="O767" s="260"/>
    </row>
    <row r="768" spans="1:80" x14ac:dyDescent="0.25">
      <c r="A768" s="261">
        <v>261</v>
      </c>
      <c r="B768" s="262" t="s">
        <v>1095</v>
      </c>
      <c r="C768" s="263" t="s">
        <v>1096</v>
      </c>
      <c r="D768" s="264" t="s">
        <v>423</v>
      </c>
      <c r="E768" s="265">
        <v>29.8</v>
      </c>
      <c r="F768" s="265">
        <v>0</v>
      </c>
      <c r="G768" s="266">
        <f>E768*F768</f>
        <v>0</v>
      </c>
      <c r="H768" s="267">
        <v>1.2800000000000001E-3</v>
      </c>
      <c r="I768" s="268">
        <f>E768*H768</f>
        <v>3.8144000000000004E-2</v>
      </c>
      <c r="J768" s="267">
        <v>0</v>
      </c>
      <c r="K768" s="268">
        <f>E768*J768</f>
        <v>0</v>
      </c>
      <c r="O768" s="260">
        <v>2</v>
      </c>
      <c r="AA768" s="233">
        <v>1</v>
      </c>
      <c r="AB768" s="233">
        <v>7</v>
      </c>
      <c r="AC768" s="233">
        <v>7</v>
      </c>
      <c r="AZ768" s="233">
        <v>2</v>
      </c>
      <c r="BA768" s="233">
        <f>IF(AZ768=1,G768,0)</f>
        <v>0</v>
      </c>
      <c r="BB768" s="233">
        <f>IF(AZ768=2,G768,0)</f>
        <v>0</v>
      </c>
      <c r="BC768" s="233">
        <f>IF(AZ768=3,G768,0)</f>
        <v>0</v>
      </c>
      <c r="BD768" s="233">
        <f>IF(AZ768=4,G768,0)</f>
        <v>0</v>
      </c>
      <c r="BE768" s="233">
        <f>IF(AZ768=5,G768,0)</f>
        <v>0</v>
      </c>
      <c r="CA768" s="260">
        <v>1</v>
      </c>
      <c r="CB768" s="260">
        <v>7</v>
      </c>
    </row>
    <row r="769" spans="1:80" x14ac:dyDescent="0.25">
      <c r="A769" s="269"/>
      <c r="B769" s="272"/>
      <c r="C769" s="338" t="s">
        <v>1097</v>
      </c>
      <c r="D769" s="339"/>
      <c r="E769" s="273">
        <v>27.2</v>
      </c>
      <c r="F769" s="274"/>
      <c r="G769" s="275"/>
      <c r="H769" s="276"/>
      <c r="I769" s="270"/>
      <c r="J769" s="277"/>
      <c r="K769" s="270"/>
      <c r="M769" s="271" t="s">
        <v>1097</v>
      </c>
      <c r="O769" s="260"/>
    </row>
    <row r="770" spans="1:80" x14ac:dyDescent="0.25">
      <c r="A770" s="269"/>
      <c r="B770" s="272"/>
      <c r="C770" s="338" t="s">
        <v>1079</v>
      </c>
      <c r="D770" s="339"/>
      <c r="E770" s="273">
        <v>2.6</v>
      </c>
      <c r="F770" s="274"/>
      <c r="G770" s="275"/>
      <c r="H770" s="276"/>
      <c r="I770" s="270"/>
      <c r="J770" s="277"/>
      <c r="K770" s="270"/>
      <c r="M770" s="271" t="s">
        <v>1079</v>
      </c>
      <c r="O770" s="260"/>
    </row>
    <row r="771" spans="1:80" x14ac:dyDescent="0.25">
      <c r="A771" s="261">
        <v>262</v>
      </c>
      <c r="B771" s="262" t="s">
        <v>1098</v>
      </c>
      <c r="C771" s="263" t="s">
        <v>1099</v>
      </c>
      <c r="D771" s="264" t="s">
        <v>223</v>
      </c>
      <c r="E771" s="265">
        <v>6</v>
      </c>
      <c r="F771" s="265">
        <v>0</v>
      </c>
      <c r="G771" s="266">
        <f>E771*F771</f>
        <v>0</v>
      </c>
      <c r="H771" s="267">
        <v>4.0000000000000002E-4</v>
      </c>
      <c r="I771" s="268">
        <f>E771*H771</f>
        <v>2.4000000000000002E-3</v>
      </c>
      <c r="J771" s="267">
        <v>0</v>
      </c>
      <c r="K771" s="268">
        <f>E771*J771</f>
        <v>0</v>
      </c>
      <c r="O771" s="260">
        <v>2</v>
      </c>
      <c r="AA771" s="233">
        <v>1</v>
      </c>
      <c r="AB771" s="233">
        <v>7</v>
      </c>
      <c r="AC771" s="233">
        <v>7</v>
      </c>
      <c r="AZ771" s="233">
        <v>2</v>
      </c>
      <c r="BA771" s="233">
        <f>IF(AZ771=1,G771,0)</f>
        <v>0</v>
      </c>
      <c r="BB771" s="233">
        <f>IF(AZ771=2,G771,0)</f>
        <v>0</v>
      </c>
      <c r="BC771" s="233">
        <f>IF(AZ771=3,G771,0)</f>
        <v>0</v>
      </c>
      <c r="BD771" s="233">
        <f>IF(AZ771=4,G771,0)</f>
        <v>0</v>
      </c>
      <c r="BE771" s="233">
        <f>IF(AZ771=5,G771,0)</f>
        <v>0</v>
      </c>
      <c r="CA771" s="260">
        <v>1</v>
      </c>
      <c r="CB771" s="260">
        <v>7</v>
      </c>
    </row>
    <row r="772" spans="1:80" ht="20" x14ac:dyDescent="0.25">
      <c r="A772" s="261">
        <v>263</v>
      </c>
      <c r="B772" s="262" t="s">
        <v>1100</v>
      </c>
      <c r="C772" s="263" t="s">
        <v>1101</v>
      </c>
      <c r="D772" s="264" t="s">
        <v>423</v>
      </c>
      <c r="E772" s="265">
        <v>74.3</v>
      </c>
      <c r="F772" s="265">
        <v>0</v>
      </c>
      <c r="G772" s="266">
        <f>E772*F772</f>
        <v>0</v>
      </c>
      <c r="H772" s="267">
        <v>2.2499999999999998E-3</v>
      </c>
      <c r="I772" s="268">
        <f>E772*H772</f>
        <v>0.16717499999999999</v>
      </c>
      <c r="J772" s="267">
        <v>0</v>
      </c>
      <c r="K772" s="268">
        <f>E772*J772</f>
        <v>0</v>
      </c>
      <c r="O772" s="260">
        <v>2</v>
      </c>
      <c r="AA772" s="233">
        <v>1</v>
      </c>
      <c r="AB772" s="233">
        <v>7</v>
      </c>
      <c r="AC772" s="233">
        <v>7</v>
      </c>
      <c r="AZ772" s="233">
        <v>2</v>
      </c>
      <c r="BA772" s="233">
        <f>IF(AZ772=1,G772,0)</f>
        <v>0</v>
      </c>
      <c r="BB772" s="233">
        <f>IF(AZ772=2,G772,0)</f>
        <v>0</v>
      </c>
      <c r="BC772" s="233">
        <f>IF(AZ772=3,G772,0)</f>
        <v>0</v>
      </c>
      <c r="BD772" s="233">
        <f>IF(AZ772=4,G772,0)</f>
        <v>0</v>
      </c>
      <c r="BE772" s="233">
        <f>IF(AZ772=5,G772,0)</f>
        <v>0</v>
      </c>
      <c r="CA772" s="260">
        <v>1</v>
      </c>
      <c r="CB772" s="260">
        <v>7</v>
      </c>
    </row>
    <row r="773" spans="1:80" x14ac:dyDescent="0.25">
      <c r="A773" s="269"/>
      <c r="B773" s="272"/>
      <c r="C773" s="338" t="s">
        <v>1102</v>
      </c>
      <c r="D773" s="339"/>
      <c r="E773" s="273">
        <v>74.3</v>
      </c>
      <c r="F773" s="274"/>
      <c r="G773" s="275"/>
      <c r="H773" s="276"/>
      <c r="I773" s="270"/>
      <c r="J773" s="277"/>
      <c r="K773" s="270"/>
      <c r="M773" s="271" t="s">
        <v>1102</v>
      </c>
      <c r="O773" s="260"/>
    </row>
    <row r="774" spans="1:80" x14ac:dyDescent="0.25">
      <c r="A774" s="261">
        <v>264</v>
      </c>
      <c r="B774" s="262" t="s">
        <v>1103</v>
      </c>
      <c r="C774" s="263" t="s">
        <v>1104</v>
      </c>
      <c r="D774" s="264" t="s">
        <v>423</v>
      </c>
      <c r="E774" s="265">
        <v>27</v>
      </c>
      <c r="F774" s="265">
        <v>0</v>
      </c>
      <c r="G774" s="266">
        <f>E774*F774</f>
        <v>0</v>
      </c>
      <c r="H774" s="267">
        <v>3.4499999999999999E-3</v>
      </c>
      <c r="I774" s="268">
        <f>E774*H774</f>
        <v>9.3149999999999997E-2</v>
      </c>
      <c r="J774" s="267">
        <v>0</v>
      </c>
      <c r="K774" s="268">
        <f>E774*J774</f>
        <v>0</v>
      </c>
      <c r="O774" s="260">
        <v>2</v>
      </c>
      <c r="AA774" s="233">
        <v>1</v>
      </c>
      <c r="AB774" s="233">
        <v>7</v>
      </c>
      <c r="AC774" s="233">
        <v>7</v>
      </c>
      <c r="AZ774" s="233">
        <v>2</v>
      </c>
      <c r="BA774" s="233">
        <f>IF(AZ774=1,G774,0)</f>
        <v>0</v>
      </c>
      <c r="BB774" s="233">
        <f>IF(AZ774=2,G774,0)</f>
        <v>0</v>
      </c>
      <c r="BC774" s="233">
        <f>IF(AZ774=3,G774,0)</f>
        <v>0</v>
      </c>
      <c r="BD774" s="233">
        <f>IF(AZ774=4,G774,0)</f>
        <v>0</v>
      </c>
      <c r="BE774" s="233">
        <f>IF(AZ774=5,G774,0)</f>
        <v>0</v>
      </c>
      <c r="CA774" s="260">
        <v>1</v>
      </c>
      <c r="CB774" s="260">
        <v>7</v>
      </c>
    </row>
    <row r="775" spans="1:80" x14ac:dyDescent="0.25">
      <c r="A775" s="269"/>
      <c r="B775" s="272"/>
      <c r="C775" s="338" t="s">
        <v>1105</v>
      </c>
      <c r="D775" s="339"/>
      <c r="E775" s="273">
        <v>27</v>
      </c>
      <c r="F775" s="274"/>
      <c r="G775" s="275"/>
      <c r="H775" s="276"/>
      <c r="I775" s="270"/>
      <c r="J775" s="277"/>
      <c r="K775" s="270"/>
      <c r="M775" s="271" t="s">
        <v>1105</v>
      </c>
      <c r="O775" s="260"/>
    </row>
    <row r="776" spans="1:80" x14ac:dyDescent="0.25">
      <c r="A776" s="261">
        <v>265</v>
      </c>
      <c r="B776" s="262" t="s">
        <v>1106</v>
      </c>
      <c r="C776" s="263" t="s">
        <v>1107</v>
      </c>
      <c r="D776" s="264" t="s">
        <v>12</v>
      </c>
      <c r="E776" s="265"/>
      <c r="F776" s="265">
        <v>0</v>
      </c>
      <c r="G776" s="266">
        <f>E776*F776</f>
        <v>0</v>
      </c>
      <c r="H776" s="267">
        <v>0</v>
      </c>
      <c r="I776" s="268">
        <f>E776*H776</f>
        <v>0</v>
      </c>
      <c r="J776" s="267"/>
      <c r="K776" s="268">
        <f>E776*J776</f>
        <v>0</v>
      </c>
      <c r="O776" s="260">
        <v>2</v>
      </c>
      <c r="AA776" s="233">
        <v>7</v>
      </c>
      <c r="AB776" s="233">
        <v>1002</v>
      </c>
      <c r="AC776" s="233">
        <v>5</v>
      </c>
      <c r="AZ776" s="233">
        <v>2</v>
      </c>
      <c r="BA776" s="233">
        <f>IF(AZ776=1,G776,0)</f>
        <v>0</v>
      </c>
      <c r="BB776" s="233">
        <f>IF(AZ776=2,G776,0)</f>
        <v>0</v>
      </c>
      <c r="BC776" s="233">
        <f>IF(AZ776=3,G776,0)</f>
        <v>0</v>
      </c>
      <c r="BD776" s="233">
        <f>IF(AZ776=4,G776,0)</f>
        <v>0</v>
      </c>
      <c r="BE776" s="233">
        <f>IF(AZ776=5,G776,0)</f>
        <v>0</v>
      </c>
      <c r="CA776" s="260">
        <v>7</v>
      </c>
      <c r="CB776" s="260">
        <v>1002</v>
      </c>
    </row>
    <row r="777" spans="1:80" ht="13" x14ac:dyDescent="0.3">
      <c r="A777" s="278"/>
      <c r="B777" s="279" t="s">
        <v>101</v>
      </c>
      <c r="C777" s="280" t="s">
        <v>1054</v>
      </c>
      <c r="D777" s="281"/>
      <c r="E777" s="282"/>
      <c r="F777" s="283"/>
      <c r="G777" s="284">
        <f>SUM(G736:G776)</f>
        <v>0</v>
      </c>
      <c r="H777" s="285"/>
      <c r="I777" s="286">
        <f>SUM(I736:I776)</f>
        <v>3.9250662000000003</v>
      </c>
      <c r="J777" s="285"/>
      <c r="K777" s="286">
        <f>SUM(K736:K776)</f>
        <v>-0.310805</v>
      </c>
      <c r="O777" s="260">
        <v>4</v>
      </c>
      <c r="BA777" s="287">
        <f>SUM(BA736:BA776)</f>
        <v>0</v>
      </c>
      <c r="BB777" s="287">
        <f>SUM(BB736:BB776)</f>
        <v>0</v>
      </c>
      <c r="BC777" s="287">
        <f>SUM(BC736:BC776)</f>
        <v>0</v>
      </c>
      <c r="BD777" s="287">
        <f>SUM(BD736:BD776)</f>
        <v>0</v>
      </c>
      <c r="BE777" s="287">
        <f>SUM(BE736:BE776)</f>
        <v>0</v>
      </c>
    </row>
    <row r="778" spans="1:80" ht="13" x14ac:dyDescent="0.3">
      <c r="A778" s="250" t="s">
        <v>97</v>
      </c>
      <c r="B778" s="251" t="s">
        <v>1108</v>
      </c>
      <c r="C778" s="252" t="s">
        <v>1109</v>
      </c>
      <c r="D778" s="253"/>
      <c r="E778" s="254"/>
      <c r="F778" s="254"/>
      <c r="G778" s="255"/>
      <c r="H778" s="256"/>
      <c r="I778" s="257"/>
      <c r="J778" s="258"/>
      <c r="K778" s="259"/>
      <c r="O778" s="260">
        <v>1</v>
      </c>
    </row>
    <row r="779" spans="1:80" x14ac:dyDescent="0.25">
      <c r="A779" s="261">
        <v>266</v>
      </c>
      <c r="B779" s="262" t="s">
        <v>1111</v>
      </c>
      <c r="C779" s="263" t="s">
        <v>1112</v>
      </c>
      <c r="D779" s="264" t="s">
        <v>115</v>
      </c>
      <c r="E779" s="265">
        <v>21.84</v>
      </c>
      <c r="F779" s="265">
        <v>0</v>
      </c>
      <c r="G779" s="266">
        <f>E779*F779</f>
        <v>0</v>
      </c>
      <c r="H779" s="267">
        <v>0</v>
      </c>
      <c r="I779" s="268">
        <f>E779*H779</f>
        <v>0</v>
      </c>
      <c r="J779" s="267">
        <v>-1.4E-2</v>
      </c>
      <c r="K779" s="268">
        <f>E779*J779</f>
        <v>-0.30576000000000003</v>
      </c>
      <c r="O779" s="260">
        <v>2</v>
      </c>
      <c r="AA779" s="233">
        <v>1</v>
      </c>
      <c r="AB779" s="233">
        <v>7</v>
      </c>
      <c r="AC779" s="233">
        <v>7</v>
      </c>
      <c r="AZ779" s="233">
        <v>2</v>
      </c>
      <c r="BA779" s="233">
        <f>IF(AZ779=1,G779,0)</f>
        <v>0</v>
      </c>
      <c r="BB779" s="233">
        <f>IF(AZ779=2,G779,0)</f>
        <v>0</v>
      </c>
      <c r="BC779" s="233">
        <f>IF(AZ779=3,G779,0)</f>
        <v>0</v>
      </c>
      <c r="BD779" s="233">
        <f>IF(AZ779=4,G779,0)</f>
        <v>0</v>
      </c>
      <c r="BE779" s="233">
        <f>IF(AZ779=5,G779,0)</f>
        <v>0</v>
      </c>
      <c r="CA779" s="260">
        <v>1</v>
      </c>
      <c r="CB779" s="260">
        <v>7</v>
      </c>
    </row>
    <row r="780" spans="1:80" x14ac:dyDescent="0.25">
      <c r="A780" s="269"/>
      <c r="B780" s="272"/>
      <c r="C780" s="338" t="s">
        <v>958</v>
      </c>
      <c r="D780" s="339"/>
      <c r="E780" s="273">
        <v>21.84</v>
      </c>
      <c r="F780" s="274"/>
      <c r="G780" s="275"/>
      <c r="H780" s="276"/>
      <c r="I780" s="270"/>
      <c r="J780" s="277"/>
      <c r="K780" s="270"/>
      <c r="M780" s="271" t="s">
        <v>958</v>
      </c>
      <c r="O780" s="260"/>
    </row>
    <row r="781" spans="1:80" x14ac:dyDescent="0.25">
      <c r="A781" s="261">
        <v>267</v>
      </c>
      <c r="B781" s="262" t="s">
        <v>1113</v>
      </c>
      <c r="C781" s="263" t="s">
        <v>1114</v>
      </c>
      <c r="D781" s="264" t="s">
        <v>115</v>
      </c>
      <c r="E781" s="265">
        <v>583.21500000000003</v>
      </c>
      <c r="F781" s="265">
        <v>0</v>
      </c>
      <c r="G781" s="266">
        <f>E781*F781</f>
        <v>0</v>
      </c>
      <c r="H781" s="267">
        <v>1.3999999999999999E-4</v>
      </c>
      <c r="I781" s="268">
        <f>E781*H781</f>
        <v>8.1650100000000003E-2</v>
      </c>
      <c r="J781" s="267">
        <v>0</v>
      </c>
      <c r="K781" s="268">
        <f>E781*J781</f>
        <v>0</v>
      </c>
      <c r="O781" s="260">
        <v>2</v>
      </c>
      <c r="AA781" s="233">
        <v>1</v>
      </c>
      <c r="AB781" s="233">
        <v>7</v>
      </c>
      <c r="AC781" s="233">
        <v>7</v>
      </c>
      <c r="AZ781" s="233">
        <v>2</v>
      </c>
      <c r="BA781" s="233">
        <f>IF(AZ781=1,G781,0)</f>
        <v>0</v>
      </c>
      <c r="BB781" s="233">
        <f>IF(AZ781=2,G781,0)</f>
        <v>0</v>
      </c>
      <c r="BC781" s="233">
        <f>IF(AZ781=3,G781,0)</f>
        <v>0</v>
      </c>
      <c r="BD781" s="233">
        <f>IF(AZ781=4,G781,0)</f>
        <v>0</v>
      </c>
      <c r="BE781" s="233">
        <f>IF(AZ781=5,G781,0)</f>
        <v>0</v>
      </c>
      <c r="CA781" s="260">
        <v>1</v>
      </c>
      <c r="CB781" s="260">
        <v>7</v>
      </c>
    </row>
    <row r="782" spans="1:80" x14ac:dyDescent="0.25">
      <c r="A782" s="269"/>
      <c r="B782" s="272"/>
      <c r="C782" s="338" t="s">
        <v>971</v>
      </c>
      <c r="D782" s="339"/>
      <c r="E782" s="273">
        <v>583.21500000000003</v>
      </c>
      <c r="F782" s="274"/>
      <c r="G782" s="275"/>
      <c r="H782" s="276"/>
      <c r="I782" s="270"/>
      <c r="J782" s="277"/>
      <c r="K782" s="270"/>
      <c r="M782" s="271" t="s">
        <v>971</v>
      </c>
      <c r="O782" s="260"/>
    </row>
    <row r="783" spans="1:80" x14ac:dyDescent="0.25">
      <c r="A783" s="261">
        <v>268</v>
      </c>
      <c r="B783" s="262" t="s">
        <v>1115</v>
      </c>
      <c r="C783" s="263" t="s">
        <v>1116</v>
      </c>
      <c r="D783" s="264" t="s">
        <v>12</v>
      </c>
      <c r="E783" s="265"/>
      <c r="F783" s="265">
        <v>0</v>
      </c>
      <c r="G783" s="266">
        <f>E783*F783</f>
        <v>0</v>
      </c>
      <c r="H783" s="267">
        <v>0</v>
      </c>
      <c r="I783" s="268">
        <f>E783*H783</f>
        <v>0</v>
      </c>
      <c r="J783" s="267"/>
      <c r="K783" s="268">
        <f>E783*J783</f>
        <v>0</v>
      </c>
      <c r="O783" s="260">
        <v>2</v>
      </c>
      <c r="AA783" s="233">
        <v>7</v>
      </c>
      <c r="AB783" s="233">
        <v>1002</v>
      </c>
      <c r="AC783" s="233">
        <v>5</v>
      </c>
      <c r="AZ783" s="233">
        <v>2</v>
      </c>
      <c r="BA783" s="233">
        <f>IF(AZ783=1,G783,0)</f>
        <v>0</v>
      </c>
      <c r="BB783" s="233">
        <f>IF(AZ783=2,G783,0)</f>
        <v>0</v>
      </c>
      <c r="BC783" s="233">
        <f>IF(AZ783=3,G783,0)</f>
        <v>0</v>
      </c>
      <c r="BD783" s="233">
        <f>IF(AZ783=4,G783,0)</f>
        <v>0</v>
      </c>
      <c r="BE783" s="233">
        <f>IF(AZ783=5,G783,0)</f>
        <v>0</v>
      </c>
      <c r="CA783" s="260">
        <v>7</v>
      </c>
      <c r="CB783" s="260">
        <v>1002</v>
      </c>
    </row>
    <row r="784" spans="1:80" ht="13" x14ac:dyDescent="0.3">
      <c r="A784" s="278"/>
      <c r="B784" s="279" t="s">
        <v>101</v>
      </c>
      <c r="C784" s="280" t="s">
        <v>1110</v>
      </c>
      <c r="D784" s="281"/>
      <c r="E784" s="282"/>
      <c r="F784" s="283"/>
      <c r="G784" s="284">
        <f>SUM(G778:G783)</f>
        <v>0</v>
      </c>
      <c r="H784" s="285"/>
      <c r="I784" s="286">
        <f>SUM(I778:I783)</f>
        <v>8.1650100000000003E-2</v>
      </c>
      <c r="J784" s="285"/>
      <c r="K784" s="286">
        <f>SUM(K778:K783)</f>
        <v>-0.30576000000000003</v>
      </c>
      <c r="O784" s="260">
        <v>4</v>
      </c>
      <c r="BA784" s="287">
        <f>SUM(BA778:BA783)</f>
        <v>0</v>
      </c>
      <c r="BB784" s="287">
        <f>SUM(BB778:BB783)</f>
        <v>0</v>
      </c>
      <c r="BC784" s="287">
        <f>SUM(BC778:BC783)</f>
        <v>0</v>
      </c>
      <c r="BD784" s="287">
        <f>SUM(BD778:BD783)</f>
        <v>0</v>
      </c>
      <c r="BE784" s="287">
        <f>SUM(BE778:BE783)</f>
        <v>0</v>
      </c>
    </row>
    <row r="785" spans="1:80" ht="13" x14ac:dyDescent="0.3">
      <c r="A785" s="250" t="s">
        <v>97</v>
      </c>
      <c r="B785" s="251" t="s">
        <v>1117</v>
      </c>
      <c r="C785" s="252" t="s">
        <v>1118</v>
      </c>
      <c r="D785" s="253"/>
      <c r="E785" s="254"/>
      <c r="F785" s="254"/>
      <c r="G785" s="255"/>
      <c r="H785" s="256"/>
      <c r="I785" s="257"/>
      <c r="J785" s="258"/>
      <c r="K785" s="259"/>
      <c r="O785" s="260">
        <v>1</v>
      </c>
    </row>
    <row r="786" spans="1:80" x14ac:dyDescent="0.25">
      <c r="A786" s="261">
        <v>269</v>
      </c>
      <c r="B786" s="262" t="s">
        <v>1120</v>
      </c>
      <c r="C786" s="263" t="s">
        <v>1121</v>
      </c>
      <c r="D786" s="264" t="s">
        <v>223</v>
      </c>
      <c r="E786" s="265">
        <v>1</v>
      </c>
      <c r="F786" s="265">
        <v>0</v>
      </c>
      <c r="G786" s="266">
        <f>E786*F786</f>
        <v>0</v>
      </c>
      <c r="H786" s="267">
        <v>2.0000000000000001E-4</v>
      </c>
      <c r="I786" s="268">
        <f>E786*H786</f>
        <v>2.0000000000000001E-4</v>
      </c>
      <c r="J786" s="267">
        <v>0</v>
      </c>
      <c r="K786" s="268">
        <f>E786*J786</f>
        <v>0</v>
      </c>
      <c r="O786" s="260">
        <v>2</v>
      </c>
      <c r="AA786" s="233">
        <v>1</v>
      </c>
      <c r="AB786" s="233">
        <v>7</v>
      </c>
      <c r="AC786" s="233">
        <v>7</v>
      </c>
      <c r="AZ786" s="233">
        <v>2</v>
      </c>
      <c r="BA786" s="233">
        <f>IF(AZ786=1,G786,0)</f>
        <v>0</v>
      </c>
      <c r="BB786" s="233">
        <f>IF(AZ786=2,G786,0)</f>
        <v>0</v>
      </c>
      <c r="BC786" s="233">
        <f>IF(AZ786=3,G786,0)</f>
        <v>0</v>
      </c>
      <c r="BD786" s="233">
        <f>IF(AZ786=4,G786,0)</f>
        <v>0</v>
      </c>
      <c r="BE786" s="233">
        <f>IF(AZ786=5,G786,0)</f>
        <v>0</v>
      </c>
      <c r="CA786" s="260">
        <v>1</v>
      </c>
      <c r="CB786" s="260">
        <v>7</v>
      </c>
    </row>
    <row r="787" spans="1:80" x14ac:dyDescent="0.25">
      <c r="A787" s="261">
        <v>270</v>
      </c>
      <c r="B787" s="262" t="s">
        <v>1122</v>
      </c>
      <c r="C787" s="263" t="s">
        <v>1123</v>
      </c>
      <c r="D787" s="264" t="s">
        <v>115</v>
      </c>
      <c r="E787" s="265">
        <v>9.66</v>
      </c>
      <c r="F787" s="265">
        <v>0</v>
      </c>
      <c r="G787" s="266">
        <f>E787*F787</f>
        <v>0</v>
      </c>
      <c r="H787" s="267">
        <v>1.8000000000000001E-4</v>
      </c>
      <c r="I787" s="268">
        <f>E787*H787</f>
        <v>1.7388000000000002E-3</v>
      </c>
      <c r="J787" s="267">
        <v>0</v>
      </c>
      <c r="K787" s="268">
        <f>E787*J787</f>
        <v>0</v>
      </c>
      <c r="O787" s="260">
        <v>2</v>
      </c>
      <c r="AA787" s="233">
        <v>1</v>
      </c>
      <c r="AB787" s="233">
        <v>7</v>
      </c>
      <c r="AC787" s="233">
        <v>7</v>
      </c>
      <c r="AZ787" s="233">
        <v>2</v>
      </c>
      <c r="BA787" s="233">
        <f>IF(AZ787=1,G787,0)</f>
        <v>0</v>
      </c>
      <c r="BB787" s="233">
        <f>IF(AZ787=2,G787,0)</f>
        <v>0</v>
      </c>
      <c r="BC787" s="233">
        <f>IF(AZ787=3,G787,0)</f>
        <v>0</v>
      </c>
      <c r="BD787" s="233">
        <f>IF(AZ787=4,G787,0)</f>
        <v>0</v>
      </c>
      <c r="BE787" s="233">
        <f>IF(AZ787=5,G787,0)</f>
        <v>0</v>
      </c>
      <c r="CA787" s="260">
        <v>1</v>
      </c>
      <c r="CB787" s="260">
        <v>7</v>
      </c>
    </row>
    <row r="788" spans="1:80" x14ac:dyDescent="0.25">
      <c r="A788" s="269"/>
      <c r="B788" s="272"/>
      <c r="C788" s="338" t="s">
        <v>1124</v>
      </c>
      <c r="D788" s="339"/>
      <c r="E788" s="273">
        <v>9.66</v>
      </c>
      <c r="F788" s="274"/>
      <c r="G788" s="275"/>
      <c r="H788" s="276"/>
      <c r="I788" s="270"/>
      <c r="J788" s="277"/>
      <c r="K788" s="270"/>
      <c r="M788" s="271" t="s">
        <v>1124</v>
      </c>
      <c r="O788" s="260"/>
    </row>
    <row r="789" spans="1:80" x14ac:dyDescent="0.25">
      <c r="A789" s="261">
        <v>271</v>
      </c>
      <c r="B789" s="262" t="s">
        <v>1125</v>
      </c>
      <c r="C789" s="263" t="s">
        <v>1126</v>
      </c>
      <c r="D789" s="264" t="s">
        <v>115</v>
      </c>
      <c r="E789" s="265">
        <v>517.16</v>
      </c>
      <c r="F789" s="265">
        <v>0</v>
      </c>
      <c r="G789" s="266">
        <f>E789*F789</f>
        <v>0</v>
      </c>
      <c r="H789" s="267">
        <v>0</v>
      </c>
      <c r="I789" s="268">
        <f>E789*H789</f>
        <v>0</v>
      </c>
      <c r="J789" s="267">
        <v>-2.4649999999999998E-2</v>
      </c>
      <c r="K789" s="268">
        <f>E789*J789</f>
        <v>-12.747993999999998</v>
      </c>
      <c r="O789" s="260">
        <v>2</v>
      </c>
      <c r="AA789" s="233">
        <v>1</v>
      </c>
      <c r="AB789" s="233">
        <v>7</v>
      </c>
      <c r="AC789" s="233">
        <v>7</v>
      </c>
      <c r="AZ789" s="233">
        <v>2</v>
      </c>
      <c r="BA789" s="233">
        <f>IF(AZ789=1,G789,0)</f>
        <v>0</v>
      </c>
      <c r="BB789" s="233">
        <f>IF(AZ789=2,G789,0)</f>
        <v>0</v>
      </c>
      <c r="BC789" s="233">
        <f>IF(AZ789=3,G789,0)</f>
        <v>0</v>
      </c>
      <c r="BD789" s="233">
        <f>IF(AZ789=4,G789,0)</f>
        <v>0</v>
      </c>
      <c r="BE789" s="233">
        <f>IF(AZ789=5,G789,0)</f>
        <v>0</v>
      </c>
      <c r="CA789" s="260">
        <v>1</v>
      </c>
      <c r="CB789" s="260">
        <v>7</v>
      </c>
    </row>
    <row r="790" spans="1:80" x14ac:dyDescent="0.25">
      <c r="A790" s="269"/>
      <c r="B790" s="272"/>
      <c r="C790" s="338" t="s">
        <v>1127</v>
      </c>
      <c r="D790" s="339"/>
      <c r="E790" s="273">
        <v>517.16</v>
      </c>
      <c r="F790" s="274"/>
      <c r="G790" s="275"/>
      <c r="H790" s="276"/>
      <c r="I790" s="270"/>
      <c r="J790" s="277"/>
      <c r="K790" s="270"/>
      <c r="M790" s="271" t="s">
        <v>1127</v>
      </c>
      <c r="O790" s="260"/>
    </row>
    <row r="791" spans="1:80" x14ac:dyDescent="0.25">
      <c r="A791" s="261">
        <v>272</v>
      </c>
      <c r="B791" s="262" t="s">
        <v>1128</v>
      </c>
      <c r="C791" s="263" t="s">
        <v>1129</v>
      </c>
      <c r="D791" s="264" t="s">
        <v>423</v>
      </c>
      <c r="E791" s="265">
        <v>210.35</v>
      </c>
      <c r="F791" s="265">
        <v>0</v>
      </c>
      <c r="G791" s="266">
        <f>E791*F791</f>
        <v>0</v>
      </c>
      <c r="H791" s="267">
        <v>4.0000000000000003E-5</v>
      </c>
      <c r="I791" s="268">
        <f>E791*H791</f>
        <v>8.4139999999999996E-3</v>
      </c>
      <c r="J791" s="267">
        <v>0</v>
      </c>
      <c r="K791" s="268">
        <f>E791*J791</f>
        <v>0</v>
      </c>
      <c r="O791" s="260">
        <v>2</v>
      </c>
      <c r="AA791" s="233">
        <v>1</v>
      </c>
      <c r="AB791" s="233">
        <v>7</v>
      </c>
      <c r="AC791" s="233">
        <v>7</v>
      </c>
      <c r="AZ791" s="233">
        <v>2</v>
      </c>
      <c r="BA791" s="233">
        <f>IF(AZ791=1,G791,0)</f>
        <v>0</v>
      </c>
      <c r="BB791" s="233">
        <f>IF(AZ791=2,G791,0)</f>
        <v>0</v>
      </c>
      <c r="BC791" s="233">
        <f>IF(AZ791=3,G791,0)</f>
        <v>0</v>
      </c>
      <c r="BD791" s="233">
        <f>IF(AZ791=4,G791,0)</f>
        <v>0</v>
      </c>
      <c r="BE791" s="233">
        <f>IF(AZ791=5,G791,0)</f>
        <v>0</v>
      </c>
      <c r="CA791" s="260">
        <v>1</v>
      </c>
      <c r="CB791" s="260">
        <v>7</v>
      </c>
    </row>
    <row r="792" spans="1:80" x14ac:dyDescent="0.25">
      <c r="A792" s="269"/>
      <c r="B792" s="272"/>
      <c r="C792" s="338" t="s">
        <v>1130</v>
      </c>
      <c r="D792" s="339"/>
      <c r="E792" s="273">
        <v>198.05</v>
      </c>
      <c r="F792" s="274"/>
      <c r="G792" s="275"/>
      <c r="H792" s="276"/>
      <c r="I792" s="270"/>
      <c r="J792" s="277"/>
      <c r="K792" s="270"/>
      <c r="M792" s="271" t="s">
        <v>1130</v>
      </c>
      <c r="O792" s="260"/>
    </row>
    <row r="793" spans="1:80" x14ac:dyDescent="0.25">
      <c r="A793" s="269"/>
      <c r="B793" s="272"/>
      <c r="C793" s="338" t="s">
        <v>1131</v>
      </c>
      <c r="D793" s="339"/>
      <c r="E793" s="273">
        <v>12.3</v>
      </c>
      <c r="F793" s="274"/>
      <c r="G793" s="275"/>
      <c r="H793" s="276"/>
      <c r="I793" s="270"/>
      <c r="J793" s="277"/>
      <c r="K793" s="270"/>
      <c r="M793" s="271" t="s">
        <v>1131</v>
      </c>
      <c r="O793" s="260"/>
    </row>
    <row r="794" spans="1:80" ht="20" x14ac:dyDescent="0.25">
      <c r="A794" s="261">
        <v>273</v>
      </c>
      <c r="B794" s="262" t="s">
        <v>1132</v>
      </c>
      <c r="C794" s="263" t="s">
        <v>1133</v>
      </c>
      <c r="D794" s="264" t="s">
        <v>223</v>
      </c>
      <c r="E794" s="265">
        <v>1</v>
      </c>
      <c r="F794" s="265">
        <v>0</v>
      </c>
      <c r="G794" s="266">
        <f>E794*F794</f>
        <v>0</v>
      </c>
      <c r="H794" s="267">
        <v>2.4199999999999998E-3</v>
      </c>
      <c r="I794" s="268">
        <f>E794*H794</f>
        <v>2.4199999999999998E-3</v>
      </c>
      <c r="J794" s="267">
        <v>0</v>
      </c>
      <c r="K794" s="268">
        <f>E794*J794</f>
        <v>0</v>
      </c>
      <c r="O794" s="260">
        <v>2</v>
      </c>
      <c r="AA794" s="233">
        <v>1</v>
      </c>
      <c r="AB794" s="233">
        <v>7</v>
      </c>
      <c r="AC794" s="233">
        <v>7</v>
      </c>
      <c r="AZ794" s="233">
        <v>2</v>
      </c>
      <c r="BA794" s="233">
        <f>IF(AZ794=1,G794,0)</f>
        <v>0</v>
      </c>
      <c r="BB794" s="233">
        <f>IF(AZ794=2,G794,0)</f>
        <v>0</v>
      </c>
      <c r="BC794" s="233">
        <f>IF(AZ794=3,G794,0)</f>
        <v>0</v>
      </c>
      <c r="BD794" s="233">
        <f>IF(AZ794=4,G794,0)</f>
        <v>0</v>
      </c>
      <c r="BE794" s="233">
        <f>IF(AZ794=5,G794,0)</f>
        <v>0</v>
      </c>
      <c r="CA794" s="260">
        <v>1</v>
      </c>
      <c r="CB794" s="260">
        <v>7</v>
      </c>
    </row>
    <row r="795" spans="1:80" x14ac:dyDescent="0.25">
      <c r="A795" s="261">
        <v>274</v>
      </c>
      <c r="B795" s="262" t="s">
        <v>1134</v>
      </c>
      <c r="C795" s="263" t="s">
        <v>1135</v>
      </c>
      <c r="D795" s="264" t="s">
        <v>223</v>
      </c>
      <c r="E795" s="265">
        <v>11</v>
      </c>
      <c r="F795" s="265">
        <v>0</v>
      </c>
      <c r="G795" s="266">
        <f>E795*F795</f>
        <v>0</v>
      </c>
      <c r="H795" s="267">
        <v>1.1999999999999999E-3</v>
      </c>
      <c r="I795" s="268">
        <f>E795*H795</f>
        <v>1.3199999999999998E-2</v>
      </c>
      <c r="J795" s="267">
        <v>0</v>
      </c>
      <c r="K795" s="268">
        <f>E795*J795</f>
        <v>0</v>
      </c>
      <c r="O795" s="260">
        <v>2</v>
      </c>
      <c r="AA795" s="233">
        <v>1</v>
      </c>
      <c r="AB795" s="233">
        <v>0</v>
      </c>
      <c r="AC795" s="233">
        <v>0</v>
      </c>
      <c r="AZ795" s="233">
        <v>2</v>
      </c>
      <c r="BA795" s="233">
        <f>IF(AZ795=1,G795,0)</f>
        <v>0</v>
      </c>
      <c r="BB795" s="233">
        <f>IF(AZ795=2,G795,0)</f>
        <v>0</v>
      </c>
      <c r="BC795" s="233">
        <f>IF(AZ795=3,G795,0)</f>
        <v>0</v>
      </c>
      <c r="BD795" s="233">
        <f>IF(AZ795=4,G795,0)</f>
        <v>0</v>
      </c>
      <c r="BE795" s="233">
        <f>IF(AZ795=5,G795,0)</f>
        <v>0</v>
      </c>
      <c r="CA795" s="260">
        <v>1</v>
      </c>
      <c r="CB795" s="260">
        <v>0</v>
      </c>
    </row>
    <row r="796" spans="1:80" x14ac:dyDescent="0.25">
      <c r="A796" s="269"/>
      <c r="B796" s="272"/>
      <c r="C796" s="338" t="s">
        <v>1136</v>
      </c>
      <c r="D796" s="339"/>
      <c r="E796" s="273">
        <v>11</v>
      </c>
      <c r="F796" s="274"/>
      <c r="G796" s="275"/>
      <c r="H796" s="276"/>
      <c r="I796" s="270"/>
      <c r="J796" s="277"/>
      <c r="K796" s="270"/>
      <c r="M796" s="271" t="s">
        <v>1136</v>
      </c>
      <c r="O796" s="260"/>
    </row>
    <row r="797" spans="1:80" x14ac:dyDescent="0.25">
      <c r="A797" s="261">
        <v>275</v>
      </c>
      <c r="B797" s="262" t="s">
        <v>1137</v>
      </c>
      <c r="C797" s="263" t="s">
        <v>1138</v>
      </c>
      <c r="D797" s="264" t="s">
        <v>223</v>
      </c>
      <c r="E797" s="265">
        <v>11</v>
      </c>
      <c r="F797" s="265">
        <v>0</v>
      </c>
      <c r="G797" s="266">
        <f>E797*F797</f>
        <v>0</v>
      </c>
      <c r="H797" s="267">
        <v>1.65E-3</v>
      </c>
      <c r="I797" s="268">
        <f>E797*H797</f>
        <v>1.8149999999999999E-2</v>
      </c>
      <c r="J797" s="267">
        <v>0</v>
      </c>
      <c r="K797" s="268">
        <f>E797*J797</f>
        <v>0</v>
      </c>
      <c r="O797" s="260">
        <v>2</v>
      </c>
      <c r="AA797" s="233">
        <v>1</v>
      </c>
      <c r="AB797" s="233">
        <v>7</v>
      </c>
      <c r="AC797" s="233">
        <v>7</v>
      </c>
      <c r="AZ797" s="233">
        <v>2</v>
      </c>
      <c r="BA797" s="233">
        <f>IF(AZ797=1,G797,0)</f>
        <v>0</v>
      </c>
      <c r="BB797" s="233">
        <f>IF(AZ797=2,G797,0)</f>
        <v>0</v>
      </c>
      <c r="BC797" s="233">
        <f>IF(AZ797=3,G797,0)</f>
        <v>0</v>
      </c>
      <c r="BD797" s="233">
        <f>IF(AZ797=4,G797,0)</f>
        <v>0</v>
      </c>
      <c r="BE797" s="233">
        <f>IF(AZ797=5,G797,0)</f>
        <v>0</v>
      </c>
      <c r="CA797" s="260">
        <v>1</v>
      </c>
      <c r="CB797" s="260">
        <v>7</v>
      </c>
    </row>
    <row r="798" spans="1:80" x14ac:dyDescent="0.25">
      <c r="A798" s="269"/>
      <c r="B798" s="272"/>
      <c r="C798" s="338" t="s">
        <v>1139</v>
      </c>
      <c r="D798" s="339"/>
      <c r="E798" s="273">
        <v>11</v>
      </c>
      <c r="F798" s="274"/>
      <c r="G798" s="275"/>
      <c r="H798" s="276"/>
      <c r="I798" s="270"/>
      <c r="J798" s="277"/>
      <c r="K798" s="270"/>
      <c r="M798" s="271">
        <v>11</v>
      </c>
      <c r="O798" s="260"/>
    </row>
    <row r="799" spans="1:80" x14ac:dyDescent="0.25">
      <c r="A799" s="261">
        <v>276</v>
      </c>
      <c r="B799" s="262" t="s">
        <v>1140</v>
      </c>
      <c r="C799" s="263" t="s">
        <v>1141</v>
      </c>
      <c r="D799" s="264" t="s">
        <v>223</v>
      </c>
      <c r="E799" s="265">
        <v>3</v>
      </c>
      <c r="F799" s="265">
        <v>0</v>
      </c>
      <c r="G799" s="266">
        <f>E799*F799</f>
        <v>0</v>
      </c>
      <c r="H799" s="267">
        <v>1.6800000000000001E-3</v>
      </c>
      <c r="I799" s="268">
        <f>E799*H799</f>
        <v>5.0400000000000002E-3</v>
      </c>
      <c r="J799" s="267">
        <v>0</v>
      </c>
      <c r="K799" s="268">
        <f>E799*J799</f>
        <v>0</v>
      </c>
      <c r="O799" s="260">
        <v>2</v>
      </c>
      <c r="AA799" s="233">
        <v>1</v>
      </c>
      <c r="AB799" s="233">
        <v>7</v>
      </c>
      <c r="AC799" s="233">
        <v>7</v>
      </c>
      <c r="AZ799" s="233">
        <v>2</v>
      </c>
      <c r="BA799" s="233">
        <f>IF(AZ799=1,G799,0)</f>
        <v>0</v>
      </c>
      <c r="BB799" s="233">
        <f>IF(AZ799=2,G799,0)</f>
        <v>0</v>
      </c>
      <c r="BC799" s="233">
        <f>IF(AZ799=3,G799,0)</f>
        <v>0</v>
      </c>
      <c r="BD799" s="233">
        <f>IF(AZ799=4,G799,0)</f>
        <v>0</v>
      </c>
      <c r="BE799" s="233">
        <f>IF(AZ799=5,G799,0)</f>
        <v>0</v>
      </c>
      <c r="CA799" s="260">
        <v>1</v>
      </c>
      <c r="CB799" s="260">
        <v>7</v>
      </c>
    </row>
    <row r="800" spans="1:80" x14ac:dyDescent="0.25">
      <c r="A800" s="269"/>
      <c r="B800" s="272"/>
      <c r="C800" s="338" t="s">
        <v>1142</v>
      </c>
      <c r="D800" s="339"/>
      <c r="E800" s="273">
        <v>3</v>
      </c>
      <c r="F800" s="274"/>
      <c r="G800" s="275"/>
      <c r="H800" s="276"/>
      <c r="I800" s="270"/>
      <c r="J800" s="277"/>
      <c r="K800" s="270"/>
      <c r="M800" s="271" t="s">
        <v>1142</v>
      </c>
      <c r="O800" s="260"/>
    </row>
    <row r="801" spans="1:80" x14ac:dyDescent="0.25">
      <c r="A801" s="261">
        <v>277</v>
      </c>
      <c r="B801" s="262" t="s">
        <v>1143</v>
      </c>
      <c r="C801" s="263" t="s">
        <v>1144</v>
      </c>
      <c r="D801" s="264" t="s">
        <v>115</v>
      </c>
      <c r="E801" s="265">
        <v>6.8849999999999998</v>
      </c>
      <c r="F801" s="265">
        <v>0</v>
      </c>
      <c r="G801" s="266">
        <f>E801*F801</f>
        <v>0</v>
      </c>
      <c r="H801" s="267">
        <v>3.2000000000000003E-4</v>
      </c>
      <c r="I801" s="268">
        <f>E801*H801</f>
        <v>2.2032000000000002E-3</v>
      </c>
      <c r="J801" s="267">
        <v>0</v>
      </c>
      <c r="K801" s="268">
        <f>E801*J801</f>
        <v>0</v>
      </c>
      <c r="O801" s="260">
        <v>2</v>
      </c>
      <c r="AA801" s="233">
        <v>1</v>
      </c>
      <c r="AB801" s="233">
        <v>7</v>
      </c>
      <c r="AC801" s="233">
        <v>7</v>
      </c>
      <c r="AZ801" s="233">
        <v>2</v>
      </c>
      <c r="BA801" s="233">
        <f>IF(AZ801=1,G801,0)</f>
        <v>0</v>
      </c>
      <c r="BB801" s="233">
        <f>IF(AZ801=2,G801,0)</f>
        <v>0</v>
      </c>
      <c r="BC801" s="233">
        <f>IF(AZ801=3,G801,0)</f>
        <v>0</v>
      </c>
      <c r="BD801" s="233">
        <f>IF(AZ801=4,G801,0)</f>
        <v>0</v>
      </c>
      <c r="BE801" s="233">
        <f>IF(AZ801=5,G801,0)</f>
        <v>0</v>
      </c>
      <c r="CA801" s="260">
        <v>1</v>
      </c>
      <c r="CB801" s="260">
        <v>7</v>
      </c>
    </row>
    <row r="802" spans="1:80" x14ac:dyDescent="0.25">
      <c r="A802" s="269"/>
      <c r="B802" s="272"/>
      <c r="C802" s="338" t="s">
        <v>1145</v>
      </c>
      <c r="D802" s="339"/>
      <c r="E802" s="273">
        <v>6.8849999999999998</v>
      </c>
      <c r="F802" s="274"/>
      <c r="G802" s="275"/>
      <c r="H802" s="276"/>
      <c r="I802" s="270"/>
      <c r="J802" s="277"/>
      <c r="K802" s="270"/>
      <c r="M802" s="271" t="s">
        <v>1145</v>
      </c>
      <c r="O802" s="260"/>
    </row>
    <row r="803" spans="1:80" x14ac:dyDescent="0.25">
      <c r="A803" s="261">
        <v>278</v>
      </c>
      <c r="B803" s="262" t="s">
        <v>1146</v>
      </c>
      <c r="C803" s="263" t="s">
        <v>1147</v>
      </c>
      <c r="D803" s="264" t="s">
        <v>223</v>
      </c>
      <c r="E803" s="265">
        <v>10</v>
      </c>
      <c r="F803" s="265">
        <v>0</v>
      </c>
      <c r="G803" s="266">
        <f>E803*F803</f>
        <v>0</v>
      </c>
      <c r="H803" s="267">
        <v>0</v>
      </c>
      <c r="I803" s="268">
        <f>E803*H803</f>
        <v>0</v>
      </c>
      <c r="J803" s="267">
        <v>0</v>
      </c>
      <c r="K803" s="268">
        <f>E803*J803</f>
        <v>0</v>
      </c>
      <c r="O803" s="260">
        <v>2</v>
      </c>
      <c r="AA803" s="233">
        <v>1</v>
      </c>
      <c r="AB803" s="233">
        <v>7</v>
      </c>
      <c r="AC803" s="233">
        <v>7</v>
      </c>
      <c r="AZ803" s="233">
        <v>2</v>
      </c>
      <c r="BA803" s="233">
        <f>IF(AZ803=1,G803,0)</f>
        <v>0</v>
      </c>
      <c r="BB803" s="233">
        <f>IF(AZ803=2,G803,0)</f>
        <v>0</v>
      </c>
      <c r="BC803" s="233">
        <f>IF(AZ803=3,G803,0)</f>
        <v>0</v>
      </c>
      <c r="BD803" s="233">
        <f>IF(AZ803=4,G803,0)</f>
        <v>0</v>
      </c>
      <c r="BE803" s="233">
        <f>IF(AZ803=5,G803,0)</f>
        <v>0</v>
      </c>
      <c r="CA803" s="260">
        <v>1</v>
      </c>
      <c r="CB803" s="260">
        <v>7</v>
      </c>
    </row>
    <row r="804" spans="1:80" x14ac:dyDescent="0.25">
      <c r="A804" s="269"/>
      <c r="B804" s="272"/>
      <c r="C804" s="338" t="s">
        <v>1148</v>
      </c>
      <c r="D804" s="339"/>
      <c r="E804" s="273">
        <v>10</v>
      </c>
      <c r="F804" s="274"/>
      <c r="G804" s="275"/>
      <c r="H804" s="276"/>
      <c r="I804" s="270"/>
      <c r="J804" s="277"/>
      <c r="K804" s="270"/>
      <c r="M804" s="271" t="s">
        <v>1148</v>
      </c>
      <c r="O804" s="260"/>
    </row>
    <row r="805" spans="1:80" x14ac:dyDescent="0.25">
      <c r="A805" s="261">
        <v>279</v>
      </c>
      <c r="B805" s="262" t="s">
        <v>1149</v>
      </c>
      <c r="C805" s="263" t="s">
        <v>1150</v>
      </c>
      <c r="D805" s="264" t="s">
        <v>223</v>
      </c>
      <c r="E805" s="265">
        <v>18</v>
      </c>
      <c r="F805" s="265">
        <v>0</v>
      </c>
      <c r="G805" s="266">
        <f>E805*F805</f>
        <v>0</v>
      </c>
      <c r="H805" s="267">
        <v>0</v>
      </c>
      <c r="I805" s="268">
        <f>E805*H805</f>
        <v>0</v>
      </c>
      <c r="J805" s="267">
        <v>0</v>
      </c>
      <c r="K805" s="268">
        <f>E805*J805</f>
        <v>0</v>
      </c>
      <c r="O805" s="260">
        <v>2</v>
      </c>
      <c r="AA805" s="233">
        <v>1</v>
      </c>
      <c r="AB805" s="233">
        <v>7</v>
      </c>
      <c r="AC805" s="233">
        <v>7</v>
      </c>
      <c r="AZ805" s="233">
        <v>2</v>
      </c>
      <c r="BA805" s="233">
        <f>IF(AZ805=1,G805,0)</f>
        <v>0</v>
      </c>
      <c r="BB805" s="233">
        <f>IF(AZ805=2,G805,0)</f>
        <v>0</v>
      </c>
      <c r="BC805" s="233">
        <f>IF(AZ805=3,G805,0)</f>
        <v>0</v>
      </c>
      <c r="BD805" s="233">
        <f>IF(AZ805=4,G805,0)</f>
        <v>0</v>
      </c>
      <c r="BE805" s="233">
        <f>IF(AZ805=5,G805,0)</f>
        <v>0</v>
      </c>
      <c r="CA805" s="260">
        <v>1</v>
      </c>
      <c r="CB805" s="260">
        <v>7</v>
      </c>
    </row>
    <row r="806" spans="1:80" x14ac:dyDescent="0.25">
      <c r="A806" s="269"/>
      <c r="B806" s="272"/>
      <c r="C806" s="338" t="s">
        <v>1151</v>
      </c>
      <c r="D806" s="339"/>
      <c r="E806" s="273">
        <v>18</v>
      </c>
      <c r="F806" s="274"/>
      <c r="G806" s="275"/>
      <c r="H806" s="276"/>
      <c r="I806" s="270"/>
      <c r="J806" s="277"/>
      <c r="K806" s="270"/>
      <c r="M806" s="271" t="s">
        <v>1151</v>
      </c>
      <c r="O806" s="260"/>
    </row>
    <row r="807" spans="1:80" x14ac:dyDescent="0.25">
      <c r="A807" s="261">
        <v>280</v>
      </c>
      <c r="B807" s="262" t="s">
        <v>1152</v>
      </c>
      <c r="C807" s="263" t="s">
        <v>1153</v>
      </c>
      <c r="D807" s="264" t="s">
        <v>223</v>
      </c>
      <c r="E807" s="265">
        <v>1</v>
      </c>
      <c r="F807" s="265">
        <v>0</v>
      </c>
      <c r="G807" s="266">
        <f>E807*F807</f>
        <v>0</v>
      </c>
      <c r="H807" s="267">
        <v>0</v>
      </c>
      <c r="I807" s="268">
        <f>E807*H807</f>
        <v>0</v>
      </c>
      <c r="J807" s="267">
        <v>0</v>
      </c>
      <c r="K807" s="268">
        <f>E807*J807</f>
        <v>0</v>
      </c>
      <c r="O807" s="260">
        <v>2</v>
      </c>
      <c r="AA807" s="233">
        <v>1</v>
      </c>
      <c r="AB807" s="233">
        <v>7</v>
      </c>
      <c r="AC807" s="233">
        <v>7</v>
      </c>
      <c r="AZ807" s="233">
        <v>2</v>
      </c>
      <c r="BA807" s="233">
        <f>IF(AZ807=1,G807,0)</f>
        <v>0</v>
      </c>
      <c r="BB807" s="233">
        <f>IF(AZ807=2,G807,0)</f>
        <v>0</v>
      </c>
      <c r="BC807" s="233">
        <f>IF(AZ807=3,G807,0)</f>
        <v>0</v>
      </c>
      <c r="BD807" s="233">
        <f>IF(AZ807=4,G807,0)</f>
        <v>0</v>
      </c>
      <c r="BE807" s="233">
        <f>IF(AZ807=5,G807,0)</f>
        <v>0</v>
      </c>
      <c r="CA807" s="260">
        <v>1</v>
      </c>
      <c r="CB807" s="260">
        <v>7</v>
      </c>
    </row>
    <row r="808" spans="1:80" x14ac:dyDescent="0.25">
      <c r="A808" s="269"/>
      <c r="B808" s="272"/>
      <c r="C808" s="338" t="s">
        <v>98</v>
      </c>
      <c r="D808" s="339"/>
      <c r="E808" s="273">
        <v>1</v>
      </c>
      <c r="F808" s="274"/>
      <c r="G808" s="275"/>
      <c r="H808" s="276"/>
      <c r="I808" s="270"/>
      <c r="J808" s="277"/>
      <c r="K808" s="270"/>
      <c r="M808" s="271">
        <v>1</v>
      </c>
      <c r="O808" s="260"/>
    </row>
    <row r="809" spans="1:80" x14ac:dyDescent="0.25">
      <c r="A809" s="261">
        <v>281</v>
      </c>
      <c r="B809" s="262" t="s">
        <v>1154</v>
      </c>
      <c r="C809" s="263" t="s">
        <v>1155</v>
      </c>
      <c r="D809" s="264" t="s">
        <v>223</v>
      </c>
      <c r="E809" s="265">
        <v>1</v>
      </c>
      <c r="F809" s="265">
        <v>0</v>
      </c>
      <c r="G809" s="266">
        <f>E809*F809</f>
        <v>0</v>
      </c>
      <c r="H809" s="267">
        <v>0</v>
      </c>
      <c r="I809" s="268">
        <f>E809*H809</f>
        <v>0</v>
      </c>
      <c r="J809" s="267">
        <v>0</v>
      </c>
      <c r="K809" s="268">
        <f>E809*J809</f>
        <v>0</v>
      </c>
      <c r="O809" s="260">
        <v>2</v>
      </c>
      <c r="AA809" s="233">
        <v>1</v>
      </c>
      <c r="AB809" s="233">
        <v>7</v>
      </c>
      <c r="AC809" s="233">
        <v>7</v>
      </c>
      <c r="AZ809" s="233">
        <v>2</v>
      </c>
      <c r="BA809" s="233">
        <f>IF(AZ809=1,G809,0)</f>
        <v>0</v>
      </c>
      <c r="BB809" s="233">
        <f>IF(AZ809=2,G809,0)</f>
        <v>0</v>
      </c>
      <c r="BC809" s="233">
        <f>IF(AZ809=3,G809,0)</f>
        <v>0</v>
      </c>
      <c r="BD809" s="233">
        <f>IF(AZ809=4,G809,0)</f>
        <v>0</v>
      </c>
      <c r="BE809" s="233">
        <f>IF(AZ809=5,G809,0)</f>
        <v>0</v>
      </c>
      <c r="CA809" s="260">
        <v>1</v>
      </c>
      <c r="CB809" s="260">
        <v>7</v>
      </c>
    </row>
    <row r="810" spans="1:80" x14ac:dyDescent="0.25">
      <c r="A810" s="269"/>
      <c r="B810" s="272"/>
      <c r="C810" s="338" t="s">
        <v>98</v>
      </c>
      <c r="D810" s="339"/>
      <c r="E810" s="273">
        <v>1</v>
      </c>
      <c r="F810" s="274"/>
      <c r="G810" s="275"/>
      <c r="H810" s="276"/>
      <c r="I810" s="270"/>
      <c r="J810" s="277"/>
      <c r="K810" s="270"/>
      <c r="M810" s="271">
        <v>1</v>
      </c>
      <c r="O810" s="260"/>
    </row>
    <row r="811" spans="1:80" x14ac:dyDescent="0.25">
      <c r="A811" s="261">
        <v>282</v>
      </c>
      <c r="B811" s="262" t="s">
        <v>1156</v>
      </c>
      <c r="C811" s="263" t="s">
        <v>1157</v>
      </c>
      <c r="D811" s="264" t="s">
        <v>223</v>
      </c>
      <c r="E811" s="265">
        <v>1</v>
      </c>
      <c r="F811" s="265">
        <v>0</v>
      </c>
      <c r="G811" s="266">
        <f>E811*F811</f>
        <v>0</v>
      </c>
      <c r="H811" s="267">
        <v>0</v>
      </c>
      <c r="I811" s="268">
        <f>E811*H811</f>
        <v>0</v>
      </c>
      <c r="J811" s="267">
        <v>0</v>
      </c>
      <c r="K811" s="268">
        <f>E811*J811</f>
        <v>0</v>
      </c>
      <c r="O811" s="260">
        <v>2</v>
      </c>
      <c r="AA811" s="233">
        <v>1</v>
      </c>
      <c r="AB811" s="233">
        <v>7</v>
      </c>
      <c r="AC811" s="233">
        <v>7</v>
      </c>
      <c r="AZ811" s="233">
        <v>2</v>
      </c>
      <c r="BA811" s="233">
        <f>IF(AZ811=1,G811,0)</f>
        <v>0</v>
      </c>
      <c r="BB811" s="233">
        <f>IF(AZ811=2,G811,0)</f>
        <v>0</v>
      </c>
      <c r="BC811" s="233">
        <f>IF(AZ811=3,G811,0)</f>
        <v>0</v>
      </c>
      <c r="BD811" s="233">
        <f>IF(AZ811=4,G811,0)</f>
        <v>0</v>
      </c>
      <c r="BE811" s="233">
        <f>IF(AZ811=5,G811,0)</f>
        <v>0</v>
      </c>
      <c r="CA811" s="260">
        <v>1</v>
      </c>
      <c r="CB811" s="260">
        <v>7</v>
      </c>
    </row>
    <row r="812" spans="1:80" x14ac:dyDescent="0.25">
      <c r="A812" s="269"/>
      <c r="B812" s="272"/>
      <c r="C812" s="338" t="s">
        <v>98</v>
      </c>
      <c r="D812" s="339"/>
      <c r="E812" s="273">
        <v>1</v>
      </c>
      <c r="F812" s="274"/>
      <c r="G812" s="275"/>
      <c r="H812" s="276"/>
      <c r="I812" s="270"/>
      <c r="J812" s="277"/>
      <c r="K812" s="270"/>
      <c r="M812" s="271">
        <v>1</v>
      </c>
      <c r="O812" s="260"/>
    </row>
    <row r="813" spans="1:80" x14ac:dyDescent="0.25">
      <c r="A813" s="261">
        <v>283</v>
      </c>
      <c r="B813" s="262" t="s">
        <v>1158</v>
      </c>
      <c r="C813" s="263" t="s">
        <v>1159</v>
      </c>
      <c r="D813" s="264" t="s">
        <v>223</v>
      </c>
      <c r="E813" s="265">
        <v>3</v>
      </c>
      <c r="F813" s="265">
        <v>0</v>
      </c>
      <c r="G813" s="266">
        <f>E813*F813</f>
        <v>0</v>
      </c>
      <c r="H813" s="267">
        <v>4.0000000000000002E-4</v>
      </c>
      <c r="I813" s="268">
        <f>E813*H813</f>
        <v>1.2000000000000001E-3</v>
      </c>
      <c r="J813" s="267">
        <v>0</v>
      </c>
      <c r="K813" s="268">
        <f>E813*J813</f>
        <v>0</v>
      </c>
      <c r="O813" s="260">
        <v>2</v>
      </c>
      <c r="AA813" s="233">
        <v>1</v>
      </c>
      <c r="AB813" s="233">
        <v>7</v>
      </c>
      <c r="AC813" s="233">
        <v>7</v>
      </c>
      <c r="AZ813" s="233">
        <v>2</v>
      </c>
      <c r="BA813" s="233">
        <f>IF(AZ813=1,G813,0)</f>
        <v>0</v>
      </c>
      <c r="BB813" s="233">
        <f>IF(AZ813=2,G813,0)</f>
        <v>0</v>
      </c>
      <c r="BC813" s="233">
        <f>IF(AZ813=3,G813,0)</f>
        <v>0</v>
      </c>
      <c r="BD813" s="233">
        <f>IF(AZ813=4,G813,0)</f>
        <v>0</v>
      </c>
      <c r="BE813" s="233">
        <f>IF(AZ813=5,G813,0)</f>
        <v>0</v>
      </c>
      <c r="CA813" s="260">
        <v>1</v>
      </c>
      <c r="CB813" s="260">
        <v>7</v>
      </c>
    </row>
    <row r="814" spans="1:80" x14ac:dyDescent="0.25">
      <c r="A814" s="269"/>
      <c r="B814" s="272"/>
      <c r="C814" s="338" t="s">
        <v>202</v>
      </c>
      <c r="D814" s="339"/>
      <c r="E814" s="273">
        <v>3</v>
      </c>
      <c r="F814" s="274"/>
      <c r="G814" s="275"/>
      <c r="H814" s="276"/>
      <c r="I814" s="270"/>
      <c r="J814" s="277"/>
      <c r="K814" s="270"/>
      <c r="M814" s="271">
        <v>3</v>
      </c>
      <c r="O814" s="260"/>
    </row>
    <row r="815" spans="1:80" x14ac:dyDescent="0.25">
      <c r="A815" s="261">
        <v>284</v>
      </c>
      <c r="B815" s="262" t="s">
        <v>1160</v>
      </c>
      <c r="C815" s="263" t="s">
        <v>1161</v>
      </c>
      <c r="D815" s="264" t="s">
        <v>223</v>
      </c>
      <c r="E815" s="265">
        <v>2</v>
      </c>
      <c r="F815" s="265">
        <v>0</v>
      </c>
      <c r="G815" s="266">
        <f>E815*F815</f>
        <v>0</v>
      </c>
      <c r="H815" s="267">
        <v>4.8000000000000001E-4</v>
      </c>
      <c r="I815" s="268">
        <f>E815*H815</f>
        <v>9.6000000000000002E-4</v>
      </c>
      <c r="J815" s="267">
        <v>0</v>
      </c>
      <c r="K815" s="268">
        <f>E815*J815</f>
        <v>0</v>
      </c>
      <c r="O815" s="260">
        <v>2</v>
      </c>
      <c r="AA815" s="233">
        <v>1</v>
      </c>
      <c r="AB815" s="233">
        <v>7</v>
      </c>
      <c r="AC815" s="233">
        <v>7</v>
      </c>
      <c r="AZ815" s="233">
        <v>2</v>
      </c>
      <c r="BA815" s="233">
        <f>IF(AZ815=1,G815,0)</f>
        <v>0</v>
      </c>
      <c r="BB815" s="233">
        <f>IF(AZ815=2,G815,0)</f>
        <v>0</v>
      </c>
      <c r="BC815" s="233">
        <f>IF(AZ815=3,G815,0)</f>
        <v>0</v>
      </c>
      <c r="BD815" s="233">
        <f>IF(AZ815=4,G815,0)</f>
        <v>0</v>
      </c>
      <c r="BE815" s="233">
        <f>IF(AZ815=5,G815,0)</f>
        <v>0</v>
      </c>
      <c r="CA815" s="260">
        <v>1</v>
      </c>
      <c r="CB815" s="260">
        <v>7</v>
      </c>
    </row>
    <row r="816" spans="1:80" x14ac:dyDescent="0.25">
      <c r="A816" s="269"/>
      <c r="B816" s="272"/>
      <c r="C816" s="338" t="s">
        <v>159</v>
      </c>
      <c r="D816" s="339"/>
      <c r="E816" s="273">
        <v>2</v>
      </c>
      <c r="F816" s="274"/>
      <c r="G816" s="275"/>
      <c r="H816" s="276"/>
      <c r="I816" s="270"/>
      <c r="J816" s="277"/>
      <c r="K816" s="270"/>
      <c r="M816" s="271">
        <v>2</v>
      </c>
      <c r="O816" s="260"/>
    </row>
    <row r="817" spans="1:80" x14ac:dyDescent="0.25">
      <c r="A817" s="261">
        <v>285</v>
      </c>
      <c r="B817" s="262" t="s">
        <v>1162</v>
      </c>
      <c r="C817" s="263" t="s">
        <v>1163</v>
      </c>
      <c r="D817" s="264" t="s">
        <v>223</v>
      </c>
      <c r="E817" s="265">
        <v>1</v>
      </c>
      <c r="F817" s="265">
        <v>0</v>
      </c>
      <c r="G817" s="266">
        <f>E817*F817</f>
        <v>0</v>
      </c>
      <c r="H817" s="267">
        <v>1.0000000000000001E-5</v>
      </c>
      <c r="I817" s="268">
        <f>E817*H817</f>
        <v>1.0000000000000001E-5</v>
      </c>
      <c r="J817" s="267">
        <v>0</v>
      </c>
      <c r="K817" s="268">
        <f>E817*J817</f>
        <v>0</v>
      </c>
      <c r="O817" s="260">
        <v>2</v>
      </c>
      <c r="AA817" s="233">
        <v>1</v>
      </c>
      <c r="AB817" s="233">
        <v>7</v>
      </c>
      <c r="AC817" s="233">
        <v>7</v>
      </c>
      <c r="AZ817" s="233">
        <v>2</v>
      </c>
      <c r="BA817" s="233">
        <f>IF(AZ817=1,G817,0)</f>
        <v>0</v>
      </c>
      <c r="BB817" s="233">
        <f>IF(AZ817=2,G817,0)</f>
        <v>0</v>
      </c>
      <c r="BC817" s="233">
        <f>IF(AZ817=3,G817,0)</f>
        <v>0</v>
      </c>
      <c r="BD817" s="233">
        <f>IF(AZ817=4,G817,0)</f>
        <v>0</v>
      </c>
      <c r="BE817" s="233">
        <f>IF(AZ817=5,G817,0)</f>
        <v>0</v>
      </c>
      <c r="CA817" s="260">
        <v>1</v>
      </c>
      <c r="CB817" s="260">
        <v>7</v>
      </c>
    </row>
    <row r="818" spans="1:80" x14ac:dyDescent="0.25">
      <c r="A818" s="261">
        <v>286</v>
      </c>
      <c r="B818" s="262" t="s">
        <v>1164</v>
      </c>
      <c r="C818" s="263" t="s">
        <v>1165</v>
      </c>
      <c r="D818" s="264" t="s">
        <v>223</v>
      </c>
      <c r="E818" s="265">
        <v>1</v>
      </c>
      <c r="F818" s="265">
        <v>0</v>
      </c>
      <c r="G818" s="266">
        <f>E818*F818</f>
        <v>0</v>
      </c>
      <c r="H818" s="267">
        <v>2.0000000000000002E-5</v>
      </c>
      <c r="I818" s="268">
        <f>E818*H818</f>
        <v>2.0000000000000002E-5</v>
      </c>
      <c r="J818" s="267">
        <v>0</v>
      </c>
      <c r="K818" s="268">
        <f>E818*J818</f>
        <v>0</v>
      </c>
      <c r="O818" s="260">
        <v>2</v>
      </c>
      <c r="AA818" s="233">
        <v>1</v>
      </c>
      <c r="AB818" s="233">
        <v>7</v>
      </c>
      <c r="AC818" s="233">
        <v>7</v>
      </c>
      <c r="AZ818" s="233">
        <v>2</v>
      </c>
      <c r="BA818" s="233">
        <f>IF(AZ818=1,G818,0)</f>
        <v>0</v>
      </c>
      <c r="BB818" s="233">
        <f>IF(AZ818=2,G818,0)</f>
        <v>0</v>
      </c>
      <c r="BC818" s="233">
        <f>IF(AZ818=3,G818,0)</f>
        <v>0</v>
      </c>
      <c r="BD818" s="233">
        <f>IF(AZ818=4,G818,0)</f>
        <v>0</v>
      </c>
      <c r="BE818" s="233">
        <f>IF(AZ818=5,G818,0)</f>
        <v>0</v>
      </c>
      <c r="CA818" s="260">
        <v>1</v>
      </c>
      <c r="CB818" s="260">
        <v>7</v>
      </c>
    </row>
    <row r="819" spans="1:80" x14ac:dyDescent="0.25">
      <c r="A819" s="299">
        <v>287</v>
      </c>
      <c r="B819" s="300" t="s">
        <v>1166</v>
      </c>
      <c r="C819" s="301" t="s">
        <v>1167</v>
      </c>
      <c r="D819" s="302" t="s">
        <v>223</v>
      </c>
      <c r="E819" s="303">
        <v>1</v>
      </c>
      <c r="F819" s="303">
        <v>0</v>
      </c>
      <c r="G819" s="304">
        <f>E819*F819</f>
        <v>0</v>
      </c>
      <c r="H819" s="267">
        <v>0</v>
      </c>
      <c r="I819" s="268">
        <f>E819*H819</f>
        <v>0</v>
      </c>
      <c r="J819" s="267">
        <v>-0.17399999999999999</v>
      </c>
      <c r="K819" s="268">
        <f>E819*J819</f>
        <v>-0.17399999999999999</v>
      </c>
      <c r="O819" s="260">
        <v>2</v>
      </c>
      <c r="AA819" s="233">
        <v>1</v>
      </c>
      <c r="AB819" s="233">
        <v>7</v>
      </c>
      <c r="AC819" s="233">
        <v>7</v>
      </c>
      <c r="AZ819" s="233">
        <v>2</v>
      </c>
      <c r="BA819" s="233">
        <f>IF(AZ819=1,G819,0)</f>
        <v>0</v>
      </c>
      <c r="BB819" s="233">
        <f>IF(AZ819=2,G819,0)</f>
        <v>0</v>
      </c>
      <c r="BC819" s="233">
        <f>IF(AZ819=3,G819,0)</f>
        <v>0</v>
      </c>
      <c r="BD819" s="233">
        <f>IF(AZ819=4,G819,0)</f>
        <v>0</v>
      </c>
      <c r="BE819" s="233">
        <f>IF(AZ819=5,G819,0)</f>
        <v>0</v>
      </c>
      <c r="CA819" s="260">
        <v>1</v>
      </c>
      <c r="CB819" s="260">
        <v>7</v>
      </c>
    </row>
    <row r="820" spans="1:80" x14ac:dyDescent="0.25">
      <c r="A820" s="261">
        <v>288</v>
      </c>
      <c r="B820" s="262" t="s">
        <v>1168</v>
      </c>
      <c r="C820" s="263" t="s">
        <v>1169</v>
      </c>
      <c r="D820" s="264" t="s">
        <v>223</v>
      </c>
      <c r="E820" s="265">
        <v>10</v>
      </c>
      <c r="F820" s="265">
        <v>0</v>
      </c>
      <c r="G820" s="266">
        <f>E820*F820</f>
        <v>0</v>
      </c>
      <c r="H820" s="267">
        <v>5.5799999999999999E-3</v>
      </c>
      <c r="I820" s="268">
        <f>E820*H820</f>
        <v>5.5800000000000002E-2</v>
      </c>
      <c r="J820" s="267"/>
      <c r="K820" s="268">
        <f>E820*J820</f>
        <v>0</v>
      </c>
      <c r="O820" s="260">
        <v>2</v>
      </c>
      <c r="AA820" s="233">
        <v>3</v>
      </c>
      <c r="AB820" s="233">
        <v>7</v>
      </c>
      <c r="AC820" s="233">
        <v>54917025</v>
      </c>
      <c r="AZ820" s="233">
        <v>2</v>
      </c>
      <c r="BA820" s="233">
        <f>IF(AZ820=1,G820,0)</f>
        <v>0</v>
      </c>
      <c r="BB820" s="233">
        <f>IF(AZ820=2,G820,0)</f>
        <v>0</v>
      </c>
      <c r="BC820" s="233">
        <f>IF(AZ820=3,G820,0)</f>
        <v>0</v>
      </c>
      <c r="BD820" s="233">
        <f>IF(AZ820=4,G820,0)</f>
        <v>0</v>
      </c>
      <c r="BE820" s="233">
        <f>IF(AZ820=5,G820,0)</f>
        <v>0</v>
      </c>
      <c r="CA820" s="260">
        <v>3</v>
      </c>
      <c r="CB820" s="260">
        <v>7</v>
      </c>
    </row>
    <row r="821" spans="1:80" x14ac:dyDescent="0.25">
      <c r="A821" s="269"/>
      <c r="B821" s="272"/>
      <c r="C821" s="338" t="s">
        <v>1148</v>
      </c>
      <c r="D821" s="339"/>
      <c r="E821" s="273">
        <v>10</v>
      </c>
      <c r="F821" s="274"/>
      <c r="G821" s="275"/>
      <c r="H821" s="276"/>
      <c r="I821" s="270"/>
      <c r="J821" s="277"/>
      <c r="K821" s="270"/>
      <c r="M821" s="271" t="s">
        <v>1148</v>
      </c>
      <c r="O821" s="260"/>
    </row>
    <row r="822" spans="1:80" ht="20" x14ac:dyDescent="0.25">
      <c r="A822" s="261">
        <v>289</v>
      </c>
      <c r="B822" s="262" t="s">
        <v>1170</v>
      </c>
      <c r="C822" s="263" t="s">
        <v>1171</v>
      </c>
      <c r="D822" s="264" t="s">
        <v>223</v>
      </c>
      <c r="E822" s="265">
        <v>1</v>
      </c>
      <c r="F822" s="265">
        <v>0</v>
      </c>
      <c r="G822" s="266">
        <f>E822*F822</f>
        <v>0</v>
      </c>
      <c r="H822" s="267">
        <v>4.2999999999999997E-2</v>
      </c>
      <c r="I822" s="268">
        <f>E822*H822</f>
        <v>4.2999999999999997E-2</v>
      </c>
      <c r="J822" s="267"/>
      <c r="K822" s="268">
        <f>E822*J822</f>
        <v>0</v>
      </c>
      <c r="O822" s="260">
        <v>2</v>
      </c>
      <c r="AA822" s="233">
        <v>3</v>
      </c>
      <c r="AB822" s="233">
        <v>7</v>
      </c>
      <c r="AC822" s="233">
        <v>61130926</v>
      </c>
      <c r="AZ822" s="233">
        <v>2</v>
      </c>
      <c r="BA822" s="233">
        <f>IF(AZ822=1,G822,0)</f>
        <v>0</v>
      </c>
      <c r="BB822" s="233">
        <f>IF(AZ822=2,G822,0)</f>
        <v>0</v>
      </c>
      <c r="BC822" s="233">
        <f>IF(AZ822=3,G822,0)</f>
        <v>0</v>
      </c>
      <c r="BD822" s="233">
        <f>IF(AZ822=4,G822,0)</f>
        <v>0</v>
      </c>
      <c r="BE822" s="233">
        <f>IF(AZ822=5,G822,0)</f>
        <v>0</v>
      </c>
      <c r="CA822" s="260">
        <v>3</v>
      </c>
      <c r="CB822" s="260">
        <v>7</v>
      </c>
    </row>
    <row r="823" spans="1:80" ht="20" x14ac:dyDescent="0.25">
      <c r="A823" s="261">
        <v>290</v>
      </c>
      <c r="B823" s="262" t="s">
        <v>1172</v>
      </c>
      <c r="C823" s="263" t="s">
        <v>1173</v>
      </c>
      <c r="D823" s="264" t="s">
        <v>223</v>
      </c>
      <c r="E823" s="265">
        <v>1</v>
      </c>
      <c r="F823" s="265">
        <v>0</v>
      </c>
      <c r="G823" s="266">
        <f>E823*F823</f>
        <v>0</v>
      </c>
      <c r="H823" s="267">
        <v>4.2000000000000003E-2</v>
      </c>
      <c r="I823" s="268">
        <f>E823*H823</f>
        <v>4.2000000000000003E-2</v>
      </c>
      <c r="J823" s="267"/>
      <c r="K823" s="268">
        <f>E823*J823</f>
        <v>0</v>
      </c>
      <c r="O823" s="260">
        <v>2</v>
      </c>
      <c r="AA823" s="233">
        <v>3</v>
      </c>
      <c r="AB823" s="233">
        <v>7</v>
      </c>
      <c r="AC823" s="233">
        <v>61143257</v>
      </c>
      <c r="AZ823" s="233">
        <v>2</v>
      </c>
      <c r="BA823" s="233">
        <f>IF(AZ823=1,G823,0)</f>
        <v>0</v>
      </c>
      <c r="BB823" s="233">
        <f>IF(AZ823=2,G823,0)</f>
        <v>0</v>
      </c>
      <c r="BC823" s="233">
        <f>IF(AZ823=3,G823,0)</f>
        <v>0</v>
      </c>
      <c r="BD823" s="233">
        <f>IF(AZ823=4,G823,0)</f>
        <v>0</v>
      </c>
      <c r="BE823" s="233">
        <f>IF(AZ823=5,G823,0)</f>
        <v>0</v>
      </c>
      <c r="CA823" s="260">
        <v>3</v>
      </c>
      <c r="CB823" s="260">
        <v>7</v>
      </c>
    </row>
    <row r="824" spans="1:80" x14ac:dyDescent="0.25">
      <c r="A824" s="269"/>
      <c r="B824" s="272"/>
      <c r="C824" s="338" t="s">
        <v>1174</v>
      </c>
      <c r="D824" s="339"/>
      <c r="E824" s="273">
        <v>1</v>
      </c>
      <c r="F824" s="274"/>
      <c r="G824" s="275"/>
      <c r="H824" s="276"/>
      <c r="I824" s="270"/>
      <c r="J824" s="277"/>
      <c r="K824" s="270"/>
      <c r="M824" s="271" t="s">
        <v>1174</v>
      </c>
      <c r="O824" s="260"/>
    </row>
    <row r="825" spans="1:80" x14ac:dyDescent="0.25">
      <c r="A825" s="269"/>
      <c r="B825" s="272"/>
      <c r="C825" s="338" t="s">
        <v>1175</v>
      </c>
      <c r="D825" s="339"/>
      <c r="E825" s="273">
        <v>0</v>
      </c>
      <c r="F825" s="274"/>
      <c r="G825" s="275"/>
      <c r="H825" s="276"/>
      <c r="I825" s="270"/>
      <c r="J825" s="277"/>
      <c r="K825" s="270"/>
      <c r="M825" s="271" t="s">
        <v>1175</v>
      </c>
      <c r="O825" s="260"/>
    </row>
    <row r="826" spans="1:80" x14ac:dyDescent="0.25">
      <c r="A826" s="269"/>
      <c r="B826" s="272"/>
      <c r="C826" s="338" t="s">
        <v>1176</v>
      </c>
      <c r="D826" s="339"/>
      <c r="E826" s="273">
        <v>0</v>
      </c>
      <c r="F826" s="274"/>
      <c r="G826" s="275"/>
      <c r="H826" s="276"/>
      <c r="I826" s="270"/>
      <c r="J826" s="277"/>
      <c r="K826" s="270"/>
      <c r="M826" s="271" t="s">
        <v>1176</v>
      </c>
      <c r="O826" s="260"/>
    </row>
    <row r="827" spans="1:80" x14ac:dyDescent="0.25">
      <c r="A827" s="269"/>
      <c r="B827" s="272"/>
      <c r="C827" s="338" t="s">
        <v>1177</v>
      </c>
      <c r="D827" s="339"/>
      <c r="E827" s="273">
        <v>0</v>
      </c>
      <c r="F827" s="274"/>
      <c r="G827" s="275"/>
      <c r="H827" s="276"/>
      <c r="I827" s="270"/>
      <c r="J827" s="277"/>
      <c r="K827" s="270"/>
      <c r="M827" s="271" t="s">
        <v>1177</v>
      </c>
      <c r="O827" s="260"/>
    </row>
    <row r="828" spans="1:80" x14ac:dyDescent="0.25">
      <c r="A828" s="269"/>
      <c r="B828" s="272"/>
      <c r="C828" s="338" t="s">
        <v>1178</v>
      </c>
      <c r="D828" s="339"/>
      <c r="E828" s="273">
        <v>0</v>
      </c>
      <c r="F828" s="274"/>
      <c r="G828" s="275"/>
      <c r="H828" s="276"/>
      <c r="I828" s="270"/>
      <c r="J828" s="277"/>
      <c r="K828" s="270"/>
      <c r="M828" s="271" t="s">
        <v>1178</v>
      </c>
      <c r="O828" s="260"/>
    </row>
    <row r="829" spans="1:80" x14ac:dyDescent="0.25">
      <c r="A829" s="269"/>
      <c r="B829" s="272"/>
      <c r="C829" s="338" t="s">
        <v>1179</v>
      </c>
      <c r="D829" s="339"/>
      <c r="E829" s="273">
        <v>0</v>
      </c>
      <c r="F829" s="274"/>
      <c r="G829" s="275"/>
      <c r="H829" s="276"/>
      <c r="I829" s="270"/>
      <c r="J829" s="277"/>
      <c r="K829" s="270"/>
      <c r="M829" s="271" t="s">
        <v>1179</v>
      </c>
      <c r="O829" s="260"/>
    </row>
    <row r="830" spans="1:80" ht="20" x14ac:dyDescent="0.25">
      <c r="A830" s="261">
        <v>291</v>
      </c>
      <c r="B830" s="262" t="s">
        <v>1180</v>
      </c>
      <c r="C830" s="263" t="s">
        <v>1181</v>
      </c>
      <c r="D830" s="264" t="s">
        <v>223</v>
      </c>
      <c r="E830" s="265">
        <v>2</v>
      </c>
      <c r="F830" s="265">
        <v>0</v>
      </c>
      <c r="G830" s="266">
        <f>E830*F830</f>
        <v>0</v>
      </c>
      <c r="H830" s="267">
        <v>8.5000000000000006E-2</v>
      </c>
      <c r="I830" s="268">
        <f>E830*H830</f>
        <v>0.17</v>
      </c>
      <c r="J830" s="267"/>
      <c r="K830" s="268">
        <f>E830*J830</f>
        <v>0</v>
      </c>
      <c r="O830" s="260">
        <v>2</v>
      </c>
      <c r="AA830" s="233">
        <v>3</v>
      </c>
      <c r="AB830" s="233">
        <v>7</v>
      </c>
      <c r="AC830" s="233">
        <v>61143262</v>
      </c>
      <c r="AZ830" s="233">
        <v>2</v>
      </c>
      <c r="BA830" s="233">
        <f>IF(AZ830=1,G830,0)</f>
        <v>0</v>
      </c>
      <c r="BB830" s="233">
        <f>IF(AZ830=2,G830,0)</f>
        <v>0</v>
      </c>
      <c r="BC830" s="233">
        <f>IF(AZ830=3,G830,0)</f>
        <v>0</v>
      </c>
      <c r="BD830" s="233">
        <f>IF(AZ830=4,G830,0)</f>
        <v>0</v>
      </c>
      <c r="BE830" s="233">
        <f>IF(AZ830=5,G830,0)</f>
        <v>0</v>
      </c>
      <c r="CA830" s="260">
        <v>3</v>
      </c>
      <c r="CB830" s="260">
        <v>7</v>
      </c>
    </row>
    <row r="831" spans="1:80" x14ac:dyDescent="0.25">
      <c r="A831" s="269"/>
      <c r="B831" s="272"/>
      <c r="C831" s="338" t="s">
        <v>1182</v>
      </c>
      <c r="D831" s="339"/>
      <c r="E831" s="273">
        <v>2</v>
      </c>
      <c r="F831" s="274"/>
      <c r="G831" s="275"/>
      <c r="H831" s="276"/>
      <c r="I831" s="270"/>
      <c r="J831" s="277"/>
      <c r="K831" s="270"/>
      <c r="M831" s="271" t="s">
        <v>1182</v>
      </c>
      <c r="O831" s="260"/>
    </row>
    <row r="832" spans="1:80" x14ac:dyDescent="0.25">
      <c r="A832" s="269"/>
      <c r="B832" s="272"/>
      <c r="C832" s="338" t="s">
        <v>1183</v>
      </c>
      <c r="D832" s="339"/>
      <c r="E832" s="273">
        <v>0</v>
      </c>
      <c r="F832" s="274"/>
      <c r="G832" s="275"/>
      <c r="H832" s="276"/>
      <c r="I832" s="270"/>
      <c r="J832" s="277"/>
      <c r="K832" s="270"/>
      <c r="M832" s="271" t="s">
        <v>1183</v>
      </c>
      <c r="O832" s="260"/>
    </row>
    <row r="833" spans="1:80" x14ac:dyDescent="0.25">
      <c r="A833" s="269"/>
      <c r="B833" s="272"/>
      <c r="C833" s="338" t="s">
        <v>1178</v>
      </c>
      <c r="D833" s="339"/>
      <c r="E833" s="273">
        <v>0</v>
      </c>
      <c r="F833" s="274"/>
      <c r="G833" s="275"/>
      <c r="H833" s="276"/>
      <c r="I833" s="270"/>
      <c r="J833" s="277"/>
      <c r="K833" s="270"/>
      <c r="M833" s="271" t="s">
        <v>1178</v>
      </c>
      <c r="O833" s="260"/>
    </row>
    <row r="834" spans="1:80" x14ac:dyDescent="0.25">
      <c r="A834" s="269"/>
      <c r="B834" s="272"/>
      <c r="C834" s="338" t="s">
        <v>1184</v>
      </c>
      <c r="D834" s="339"/>
      <c r="E834" s="273">
        <v>0</v>
      </c>
      <c r="F834" s="274"/>
      <c r="G834" s="275"/>
      <c r="H834" s="276"/>
      <c r="I834" s="270"/>
      <c r="J834" s="277"/>
      <c r="K834" s="270"/>
      <c r="M834" s="271" t="s">
        <v>1184</v>
      </c>
      <c r="O834" s="260"/>
    </row>
    <row r="835" spans="1:80" ht="20" x14ac:dyDescent="0.25">
      <c r="A835" s="261">
        <v>292</v>
      </c>
      <c r="B835" s="262" t="s">
        <v>1185</v>
      </c>
      <c r="C835" s="263" t="s">
        <v>1186</v>
      </c>
      <c r="D835" s="264" t="s">
        <v>223</v>
      </c>
      <c r="E835" s="265">
        <v>1</v>
      </c>
      <c r="F835" s="265">
        <v>0</v>
      </c>
      <c r="G835" s="266">
        <f>E835*F835</f>
        <v>0</v>
      </c>
      <c r="H835" s="267">
        <v>0.02</v>
      </c>
      <c r="I835" s="268">
        <f>E835*H835</f>
        <v>0.02</v>
      </c>
      <c r="J835" s="267"/>
      <c r="K835" s="268">
        <f>E835*J835</f>
        <v>0</v>
      </c>
      <c r="O835" s="260">
        <v>2</v>
      </c>
      <c r="AA835" s="233">
        <v>3</v>
      </c>
      <c r="AB835" s="233">
        <v>7</v>
      </c>
      <c r="AC835" s="233">
        <v>61143591</v>
      </c>
      <c r="AZ835" s="233">
        <v>2</v>
      </c>
      <c r="BA835" s="233">
        <f>IF(AZ835=1,G835,0)</f>
        <v>0</v>
      </c>
      <c r="BB835" s="233">
        <f>IF(AZ835=2,G835,0)</f>
        <v>0</v>
      </c>
      <c r="BC835" s="233">
        <f>IF(AZ835=3,G835,0)</f>
        <v>0</v>
      </c>
      <c r="BD835" s="233">
        <f>IF(AZ835=4,G835,0)</f>
        <v>0</v>
      </c>
      <c r="BE835" s="233">
        <f>IF(AZ835=5,G835,0)</f>
        <v>0</v>
      </c>
      <c r="CA835" s="260">
        <v>3</v>
      </c>
      <c r="CB835" s="260">
        <v>7</v>
      </c>
    </row>
    <row r="836" spans="1:80" x14ac:dyDescent="0.25">
      <c r="A836" s="269"/>
      <c r="B836" s="272"/>
      <c r="C836" s="338" t="s">
        <v>1187</v>
      </c>
      <c r="D836" s="339"/>
      <c r="E836" s="273">
        <v>1</v>
      </c>
      <c r="F836" s="274"/>
      <c r="G836" s="275"/>
      <c r="H836" s="276"/>
      <c r="I836" s="270"/>
      <c r="J836" s="277"/>
      <c r="K836" s="270"/>
      <c r="M836" s="271" t="s">
        <v>1187</v>
      </c>
      <c r="O836" s="260"/>
    </row>
    <row r="837" spans="1:80" x14ac:dyDescent="0.25">
      <c r="A837" s="269"/>
      <c r="B837" s="272"/>
      <c r="C837" s="338" t="s">
        <v>1188</v>
      </c>
      <c r="D837" s="339"/>
      <c r="E837" s="273">
        <v>0</v>
      </c>
      <c r="F837" s="274"/>
      <c r="G837" s="275"/>
      <c r="H837" s="276"/>
      <c r="I837" s="270"/>
      <c r="J837" s="277"/>
      <c r="K837" s="270"/>
      <c r="M837" s="271" t="s">
        <v>1188</v>
      </c>
      <c r="O837" s="260"/>
    </row>
    <row r="838" spans="1:80" ht="20" x14ac:dyDescent="0.25">
      <c r="A838" s="261">
        <v>293</v>
      </c>
      <c r="B838" s="262" t="s">
        <v>1189</v>
      </c>
      <c r="C838" s="263" t="s">
        <v>1190</v>
      </c>
      <c r="D838" s="264" t="s">
        <v>223</v>
      </c>
      <c r="E838" s="265">
        <v>8</v>
      </c>
      <c r="F838" s="265">
        <v>0</v>
      </c>
      <c r="G838" s="266">
        <f>E838*F838</f>
        <v>0</v>
      </c>
      <c r="H838" s="267">
        <v>2.4E-2</v>
      </c>
      <c r="I838" s="268">
        <f>E838*H838</f>
        <v>0.192</v>
      </c>
      <c r="J838" s="267"/>
      <c r="K838" s="268">
        <f>E838*J838</f>
        <v>0</v>
      </c>
      <c r="O838" s="260">
        <v>2</v>
      </c>
      <c r="AA838" s="233">
        <v>3</v>
      </c>
      <c r="AB838" s="233">
        <v>7</v>
      </c>
      <c r="AC838" s="233">
        <v>61143592</v>
      </c>
      <c r="AZ838" s="233">
        <v>2</v>
      </c>
      <c r="BA838" s="233">
        <f>IF(AZ838=1,G838,0)</f>
        <v>0</v>
      </c>
      <c r="BB838" s="233">
        <f>IF(AZ838=2,G838,0)</f>
        <v>0</v>
      </c>
      <c r="BC838" s="233">
        <f>IF(AZ838=3,G838,0)</f>
        <v>0</v>
      </c>
      <c r="BD838" s="233">
        <f>IF(AZ838=4,G838,0)</f>
        <v>0</v>
      </c>
      <c r="BE838" s="233">
        <f>IF(AZ838=5,G838,0)</f>
        <v>0</v>
      </c>
      <c r="CA838" s="260">
        <v>3</v>
      </c>
      <c r="CB838" s="260">
        <v>7</v>
      </c>
    </row>
    <row r="839" spans="1:80" x14ac:dyDescent="0.25">
      <c r="A839" s="269"/>
      <c r="B839" s="272"/>
      <c r="C839" s="338" t="s">
        <v>1191</v>
      </c>
      <c r="D839" s="339"/>
      <c r="E839" s="273">
        <v>8</v>
      </c>
      <c r="F839" s="274"/>
      <c r="G839" s="275"/>
      <c r="H839" s="276"/>
      <c r="I839" s="270"/>
      <c r="J839" s="277"/>
      <c r="K839" s="270"/>
      <c r="M839" s="271" t="s">
        <v>1191</v>
      </c>
      <c r="O839" s="260"/>
    </row>
    <row r="840" spans="1:80" x14ac:dyDescent="0.25">
      <c r="A840" s="269"/>
      <c r="B840" s="272"/>
      <c r="C840" s="338" t="s">
        <v>1192</v>
      </c>
      <c r="D840" s="339"/>
      <c r="E840" s="273">
        <v>0</v>
      </c>
      <c r="F840" s="274"/>
      <c r="G840" s="275"/>
      <c r="H840" s="276"/>
      <c r="I840" s="270"/>
      <c r="J840" s="277"/>
      <c r="K840" s="270"/>
      <c r="M840" s="271" t="s">
        <v>1192</v>
      </c>
      <c r="O840" s="260"/>
    </row>
    <row r="841" spans="1:80" ht="20" x14ac:dyDescent="0.25">
      <c r="A841" s="261">
        <v>294</v>
      </c>
      <c r="B841" s="262" t="s">
        <v>1193</v>
      </c>
      <c r="C841" s="263" t="s">
        <v>1194</v>
      </c>
      <c r="D841" s="264" t="s">
        <v>223</v>
      </c>
      <c r="E841" s="265">
        <v>1</v>
      </c>
      <c r="F841" s="265">
        <v>0</v>
      </c>
      <c r="G841" s="266">
        <f>E841*F841</f>
        <v>0</v>
      </c>
      <c r="H841" s="267">
        <v>1.7000000000000001E-2</v>
      </c>
      <c r="I841" s="268">
        <f>E841*H841</f>
        <v>1.7000000000000001E-2</v>
      </c>
      <c r="J841" s="267"/>
      <c r="K841" s="268">
        <f>E841*J841</f>
        <v>0</v>
      </c>
      <c r="O841" s="260">
        <v>2</v>
      </c>
      <c r="AA841" s="233">
        <v>3</v>
      </c>
      <c r="AB841" s="233">
        <v>7</v>
      </c>
      <c r="AC841" s="233">
        <v>61143594</v>
      </c>
      <c r="AZ841" s="233">
        <v>2</v>
      </c>
      <c r="BA841" s="233">
        <f>IF(AZ841=1,G841,0)</f>
        <v>0</v>
      </c>
      <c r="BB841" s="233">
        <f>IF(AZ841=2,G841,0)</f>
        <v>0</v>
      </c>
      <c r="BC841" s="233">
        <f>IF(AZ841=3,G841,0)</f>
        <v>0</v>
      </c>
      <c r="BD841" s="233">
        <f>IF(AZ841=4,G841,0)</f>
        <v>0</v>
      </c>
      <c r="BE841" s="233">
        <f>IF(AZ841=5,G841,0)</f>
        <v>0</v>
      </c>
      <c r="CA841" s="260">
        <v>3</v>
      </c>
      <c r="CB841" s="260">
        <v>7</v>
      </c>
    </row>
    <row r="842" spans="1:80" x14ac:dyDescent="0.25">
      <c r="A842" s="269"/>
      <c r="B842" s="272"/>
      <c r="C842" s="338" t="s">
        <v>1187</v>
      </c>
      <c r="D842" s="339"/>
      <c r="E842" s="273">
        <v>1</v>
      </c>
      <c r="F842" s="274"/>
      <c r="G842" s="275"/>
      <c r="H842" s="276"/>
      <c r="I842" s="270"/>
      <c r="J842" s="277"/>
      <c r="K842" s="270"/>
      <c r="M842" s="271" t="s">
        <v>1187</v>
      </c>
      <c r="O842" s="260"/>
    </row>
    <row r="843" spans="1:80" x14ac:dyDescent="0.25">
      <c r="A843" s="269"/>
      <c r="B843" s="272"/>
      <c r="C843" s="338" t="s">
        <v>1195</v>
      </c>
      <c r="D843" s="339"/>
      <c r="E843" s="273">
        <v>0</v>
      </c>
      <c r="F843" s="274"/>
      <c r="G843" s="275"/>
      <c r="H843" s="276"/>
      <c r="I843" s="270"/>
      <c r="J843" s="277"/>
      <c r="K843" s="270"/>
      <c r="M843" s="271" t="s">
        <v>1195</v>
      </c>
      <c r="O843" s="260"/>
    </row>
    <row r="844" spans="1:80" ht="20" x14ac:dyDescent="0.25">
      <c r="A844" s="261">
        <v>295</v>
      </c>
      <c r="B844" s="262" t="s">
        <v>1196</v>
      </c>
      <c r="C844" s="263" t="s">
        <v>1197</v>
      </c>
      <c r="D844" s="264" t="s">
        <v>223</v>
      </c>
      <c r="E844" s="265">
        <v>1</v>
      </c>
      <c r="F844" s="265">
        <v>0</v>
      </c>
      <c r="G844" s="266">
        <f>E844*F844</f>
        <v>0</v>
      </c>
      <c r="H844" s="267">
        <v>2.4E-2</v>
      </c>
      <c r="I844" s="268">
        <f>E844*H844</f>
        <v>2.4E-2</v>
      </c>
      <c r="J844" s="267"/>
      <c r="K844" s="268">
        <f>E844*J844</f>
        <v>0</v>
      </c>
      <c r="O844" s="260">
        <v>2</v>
      </c>
      <c r="AA844" s="233">
        <v>3</v>
      </c>
      <c r="AB844" s="233">
        <v>7</v>
      </c>
      <c r="AC844" s="233">
        <v>61143596</v>
      </c>
      <c r="AZ844" s="233">
        <v>2</v>
      </c>
      <c r="BA844" s="233">
        <f>IF(AZ844=1,G844,0)</f>
        <v>0</v>
      </c>
      <c r="BB844" s="233">
        <f>IF(AZ844=2,G844,0)</f>
        <v>0</v>
      </c>
      <c r="BC844" s="233">
        <f>IF(AZ844=3,G844,0)</f>
        <v>0</v>
      </c>
      <c r="BD844" s="233">
        <f>IF(AZ844=4,G844,0)</f>
        <v>0</v>
      </c>
      <c r="BE844" s="233">
        <f>IF(AZ844=5,G844,0)</f>
        <v>0</v>
      </c>
      <c r="CA844" s="260">
        <v>3</v>
      </c>
      <c r="CB844" s="260">
        <v>7</v>
      </c>
    </row>
    <row r="845" spans="1:80" x14ac:dyDescent="0.25">
      <c r="A845" s="269"/>
      <c r="B845" s="272"/>
      <c r="C845" s="338" t="s">
        <v>1187</v>
      </c>
      <c r="D845" s="339"/>
      <c r="E845" s="273">
        <v>1</v>
      </c>
      <c r="F845" s="274"/>
      <c r="G845" s="275"/>
      <c r="H845" s="276"/>
      <c r="I845" s="270"/>
      <c r="J845" s="277"/>
      <c r="K845" s="270"/>
      <c r="M845" s="271" t="s">
        <v>1187</v>
      </c>
      <c r="O845" s="260"/>
    </row>
    <row r="846" spans="1:80" x14ac:dyDescent="0.25">
      <c r="A846" s="269"/>
      <c r="B846" s="272"/>
      <c r="C846" s="338" t="s">
        <v>1198</v>
      </c>
      <c r="D846" s="339"/>
      <c r="E846" s="273">
        <v>0</v>
      </c>
      <c r="F846" s="274"/>
      <c r="G846" s="275"/>
      <c r="H846" s="276"/>
      <c r="I846" s="270"/>
      <c r="J846" s="277"/>
      <c r="K846" s="270"/>
      <c r="M846" s="271" t="s">
        <v>1198</v>
      </c>
      <c r="O846" s="260"/>
    </row>
    <row r="847" spans="1:80" ht="20" x14ac:dyDescent="0.25">
      <c r="A847" s="261">
        <v>296</v>
      </c>
      <c r="B847" s="262" t="s">
        <v>1199</v>
      </c>
      <c r="C847" s="263" t="s">
        <v>1200</v>
      </c>
      <c r="D847" s="264" t="s">
        <v>223</v>
      </c>
      <c r="E847" s="265">
        <v>11</v>
      </c>
      <c r="F847" s="265">
        <v>0</v>
      </c>
      <c r="G847" s="266">
        <f>E847*F847</f>
        <v>0</v>
      </c>
      <c r="H847" s="267">
        <v>3.2000000000000001E-2</v>
      </c>
      <c r="I847" s="268">
        <f>E847*H847</f>
        <v>0.35199999999999998</v>
      </c>
      <c r="J847" s="267"/>
      <c r="K847" s="268">
        <f>E847*J847</f>
        <v>0</v>
      </c>
      <c r="O847" s="260">
        <v>2</v>
      </c>
      <c r="AA847" s="233">
        <v>3</v>
      </c>
      <c r="AB847" s="233">
        <v>7</v>
      </c>
      <c r="AC847" s="233">
        <v>61143646</v>
      </c>
      <c r="AZ847" s="233">
        <v>2</v>
      </c>
      <c r="BA847" s="233">
        <f>IF(AZ847=1,G847,0)</f>
        <v>0</v>
      </c>
      <c r="BB847" s="233">
        <f>IF(AZ847=2,G847,0)</f>
        <v>0</v>
      </c>
      <c r="BC847" s="233">
        <f>IF(AZ847=3,G847,0)</f>
        <v>0</v>
      </c>
      <c r="BD847" s="233">
        <f>IF(AZ847=4,G847,0)</f>
        <v>0</v>
      </c>
      <c r="BE847" s="233">
        <f>IF(AZ847=5,G847,0)</f>
        <v>0</v>
      </c>
      <c r="CA847" s="260">
        <v>3</v>
      </c>
      <c r="CB847" s="260">
        <v>7</v>
      </c>
    </row>
    <row r="848" spans="1:80" x14ac:dyDescent="0.25">
      <c r="A848" s="269"/>
      <c r="B848" s="272"/>
      <c r="C848" s="338" t="s">
        <v>1201</v>
      </c>
      <c r="D848" s="339"/>
      <c r="E848" s="273">
        <v>11</v>
      </c>
      <c r="F848" s="274"/>
      <c r="G848" s="275"/>
      <c r="H848" s="276"/>
      <c r="I848" s="270"/>
      <c r="J848" s="277"/>
      <c r="K848" s="270"/>
      <c r="M848" s="271" t="s">
        <v>1201</v>
      </c>
      <c r="O848" s="260"/>
    </row>
    <row r="849" spans="1:80" x14ac:dyDescent="0.25">
      <c r="A849" s="269"/>
      <c r="B849" s="272"/>
      <c r="C849" s="338" t="s">
        <v>1202</v>
      </c>
      <c r="D849" s="339"/>
      <c r="E849" s="273">
        <v>0</v>
      </c>
      <c r="F849" s="274"/>
      <c r="G849" s="275"/>
      <c r="H849" s="276"/>
      <c r="I849" s="270"/>
      <c r="J849" s="277"/>
      <c r="K849" s="270"/>
      <c r="M849" s="271" t="s">
        <v>1202</v>
      </c>
      <c r="O849" s="260"/>
    </row>
    <row r="850" spans="1:80" ht="20" x14ac:dyDescent="0.25">
      <c r="A850" s="261">
        <v>297</v>
      </c>
      <c r="B850" s="262" t="s">
        <v>1203</v>
      </c>
      <c r="C850" s="263" t="s">
        <v>1204</v>
      </c>
      <c r="D850" s="264" t="s">
        <v>223</v>
      </c>
      <c r="E850" s="265">
        <v>1</v>
      </c>
      <c r="F850" s="265">
        <v>0</v>
      </c>
      <c r="G850" s="266">
        <f>E850*F850</f>
        <v>0</v>
      </c>
      <c r="H850" s="267">
        <v>4.3999999999999997E-2</v>
      </c>
      <c r="I850" s="268">
        <f>E850*H850</f>
        <v>4.3999999999999997E-2</v>
      </c>
      <c r="J850" s="267"/>
      <c r="K850" s="268">
        <f>E850*J850</f>
        <v>0</v>
      </c>
      <c r="O850" s="260">
        <v>2</v>
      </c>
      <c r="AA850" s="233">
        <v>3</v>
      </c>
      <c r="AB850" s="233">
        <v>7</v>
      </c>
      <c r="AC850" s="233" t="s">
        <v>1203</v>
      </c>
      <c r="AZ850" s="233">
        <v>2</v>
      </c>
      <c r="BA850" s="233">
        <f>IF(AZ850=1,G850,0)</f>
        <v>0</v>
      </c>
      <c r="BB850" s="233">
        <f>IF(AZ850=2,G850,0)</f>
        <v>0</v>
      </c>
      <c r="BC850" s="233">
        <f>IF(AZ850=3,G850,0)</f>
        <v>0</v>
      </c>
      <c r="BD850" s="233">
        <f>IF(AZ850=4,G850,0)</f>
        <v>0</v>
      </c>
      <c r="BE850" s="233">
        <f>IF(AZ850=5,G850,0)</f>
        <v>0</v>
      </c>
      <c r="CA850" s="260">
        <v>3</v>
      </c>
      <c r="CB850" s="260">
        <v>7</v>
      </c>
    </row>
    <row r="851" spans="1:80" x14ac:dyDescent="0.25">
      <c r="A851" s="269"/>
      <c r="B851" s="272"/>
      <c r="C851" s="338" t="s">
        <v>1205</v>
      </c>
      <c r="D851" s="339"/>
      <c r="E851" s="273">
        <v>1</v>
      </c>
      <c r="F851" s="274"/>
      <c r="G851" s="275"/>
      <c r="H851" s="276"/>
      <c r="I851" s="270"/>
      <c r="J851" s="277"/>
      <c r="K851" s="270"/>
      <c r="M851" s="271" t="s">
        <v>1205</v>
      </c>
      <c r="O851" s="260"/>
    </row>
    <row r="852" spans="1:80" x14ac:dyDescent="0.25">
      <c r="A852" s="269"/>
      <c r="B852" s="272"/>
      <c r="C852" s="338" t="s">
        <v>1206</v>
      </c>
      <c r="D852" s="339"/>
      <c r="E852" s="273">
        <v>0</v>
      </c>
      <c r="F852" s="274"/>
      <c r="G852" s="275"/>
      <c r="H852" s="276"/>
      <c r="I852" s="270"/>
      <c r="J852" s="277"/>
      <c r="K852" s="270"/>
      <c r="M852" s="271" t="s">
        <v>1206</v>
      </c>
      <c r="O852" s="260"/>
    </row>
    <row r="853" spans="1:80" x14ac:dyDescent="0.25">
      <c r="A853" s="269"/>
      <c r="B853" s="272"/>
      <c r="C853" s="338" t="s">
        <v>1207</v>
      </c>
      <c r="D853" s="339"/>
      <c r="E853" s="273">
        <v>0</v>
      </c>
      <c r="F853" s="274"/>
      <c r="G853" s="275"/>
      <c r="H853" s="276"/>
      <c r="I853" s="270"/>
      <c r="J853" s="277"/>
      <c r="K853" s="270"/>
      <c r="M853" s="271" t="s">
        <v>1207</v>
      </c>
      <c r="O853" s="260"/>
    </row>
    <row r="854" spans="1:80" x14ac:dyDescent="0.25">
      <c r="A854" s="269"/>
      <c r="B854" s="272"/>
      <c r="C854" s="338" t="s">
        <v>1178</v>
      </c>
      <c r="D854" s="339"/>
      <c r="E854" s="273">
        <v>0</v>
      </c>
      <c r="F854" s="274"/>
      <c r="G854" s="275"/>
      <c r="H854" s="276"/>
      <c r="I854" s="270"/>
      <c r="J854" s="277"/>
      <c r="K854" s="270"/>
      <c r="M854" s="271" t="s">
        <v>1178</v>
      </c>
      <c r="O854" s="260"/>
    </row>
    <row r="855" spans="1:80" x14ac:dyDescent="0.25">
      <c r="A855" s="269"/>
      <c r="B855" s="272"/>
      <c r="C855" s="338" t="s">
        <v>1208</v>
      </c>
      <c r="D855" s="339"/>
      <c r="E855" s="273">
        <v>0</v>
      </c>
      <c r="F855" s="274"/>
      <c r="G855" s="275"/>
      <c r="H855" s="276"/>
      <c r="I855" s="270"/>
      <c r="J855" s="277"/>
      <c r="K855" s="270"/>
      <c r="M855" s="271" t="s">
        <v>1208</v>
      </c>
      <c r="O855" s="260"/>
    </row>
    <row r="856" spans="1:80" ht="20" x14ac:dyDescent="0.25">
      <c r="A856" s="261">
        <v>298</v>
      </c>
      <c r="B856" s="262" t="s">
        <v>1209</v>
      </c>
      <c r="C856" s="263" t="s">
        <v>1210</v>
      </c>
      <c r="D856" s="264" t="s">
        <v>223</v>
      </c>
      <c r="E856" s="265">
        <v>2</v>
      </c>
      <c r="F856" s="265">
        <v>0</v>
      </c>
      <c r="G856" s="266">
        <f>E856*F856</f>
        <v>0</v>
      </c>
      <c r="H856" s="267">
        <v>1.6E-2</v>
      </c>
      <c r="I856" s="268">
        <f>E856*H856</f>
        <v>3.2000000000000001E-2</v>
      </c>
      <c r="J856" s="267"/>
      <c r="K856" s="268">
        <f>E856*J856</f>
        <v>0</v>
      </c>
      <c r="O856" s="260">
        <v>2</v>
      </c>
      <c r="AA856" s="233">
        <v>3</v>
      </c>
      <c r="AB856" s="233">
        <v>7</v>
      </c>
      <c r="AC856" s="233">
        <v>61164080</v>
      </c>
      <c r="AZ856" s="233">
        <v>2</v>
      </c>
      <c r="BA856" s="233">
        <f>IF(AZ856=1,G856,0)</f>
        <v>0</v>
      </c>
      <c r="BB856" s="233">
        <f>IF(AZ856=2,G856,0)</f>
        <v>0</v>
      </c>
      <c r="BC856" s="233">
        <f>IF(AZ856=3,G856,0)</f>
        <v>0</v>
      </c>
      <c r="BD856" s="233">
        <f>IF(AZ856=4,G856,0)</f>
        <v>0</v>
      </c>
      <c r="BE856" s="233">
        <f>IF(AZ856=5,G856,0)</f>
        <v>0</v>
      </c>
      <c r="CA856" s="260">
        <v>3</v>
      </c>
      <c r="CB856" s="260">
        <v>7</v>
      </c>
    </row>
    <row r="857" spans="1:80" x14ac:dyDescent="0.25">
      <c r="A857" s="269"/>
      <c r="B857" s="272"/>
      <c r="C857" s="338" t="s">
        <v>159</v>
      </c>
      <c r="D857" s="339"/>
      <c r="E857" s="273">
        <v>2</v>
      </c>
      <c r="F857" s="274"/>
      <c r="G857" s="275"/>
      <c r="H857" s="276"/>
      <c r="I857" s="270"/>
      <c r="J857" s="277"/>
      <c r="K857" s="270"/>
      <c r="M857" s="271">
        <v>2</v>
      </c>
      <c r="O857" s="260"/>
    </row>
    <row r="858" spans="1:80" ht="20" x14ac:dyDescent="0.25">
      <c r="A858" s="261">
        <v>299</v>
      </c>
      <c r="B858" s="262" t="s">
        <v>1211</v>
      </c>
      <c r="C858" s="263" t="s">
        <v>1212</v>
      </c>
      <c r="D858" s="264" t="s">
        <v>223</v>
      </c>
      <c r="E858" s="265">
        <v>9</v>
      </c>
      <c r="F858" s="265">
        <v>0</v>
      </c>
      <c r="G858" s="266">
        <f>E858*F858</f>
        <v>0</v>
      </c>
      <c r="H858" s="267">
        <v>1.7999999999999999E-2</v>
      </c>
      <c r="I858" s="268">
        <f>E858*H858</f>
        <v>0.16199999999999998</v>
      </c>
      <c r="J858" s="267"/>
      <c r="K858" s="268">
        <f>E858*J858</f>
        <v>0</v>
      </c>
      <c r="O858" s="260">
        <v>2</v>
      </c>
      <c r="AA858" s="233">
        <v>3</v>
      </c>
      <c r="AB858" s="233">
        <v>7</v>
      </c>
      <c r="AC858" s="233">
        <v>61164083</v>
      </c>
      <c r="AZ858" s="233">
        <v>2</v>
      </c>
      <c r="BA858" s="233">
        <f>IF(AZ858=1,G858,0)</f>
        <v>0</v>
      </c>
      <c r="BB858" s="233">
        <f>IF(AZ858=2,G858,0)</f>
        <v>0</v>
      </c>
      <c r="BC858" s="233">
        <f>IF(AZ858=3,G858,0)</f>
        <v>0</v>
      </c>
      <c r="BD858" s="233">
        <f>IF(AZ858=4,G858,0)</f>
        <v>0</v>
      </c>
      <c r="BE858" s="233">
        <f>IF(AZ858=5,G858,0)</f>
        <v>0</v>
      </c>
      <c r="CA858" s="260">
        <v>3</v>
      </c>
      <c r="CB858" s="260">
        <v>7</v>
      </c>
    </row>
    <row r="859" spans="1:80" x14ac:dyDescent="0.25">
      <c r="A859" s="269"/>
      <c r="B859" s="272"/>
      <c r="C859" s="338" t="s">
        <v>1213</v>
      </c>
      <c r="D859" s="339"/>
      <c r="E859" s="273">
        <v>9</v>
      </c>
      <c r="F859" s="274"/>
      <c r="G859" s="275"/>
      <c r="H859" s="276"/>
      <c r="I859" s="270"/>
      <c r="J859" s="277"/>
      <c r="K859" s="270"/>
      <c r="M859" s="271" t="s">
        <v>1213</v>
      </c>
      <c r="O859" s="260"/>
    </row>
    <row r="860" spans="1:80" ht="20" x14ac:dyDescent="0.25">
      <c r="A860" s="261">
        <v>300</v>
      </c>
      <c r="B860" s="262" t="s">
        <v>1214</v>
      </c>
      <c r="C860" s="263" t="s">
        <v>1215</v>
      </c>
      <c r="D860" s="264" t="s">
        <v>223</v>
      </c>
      <c r="E860" s="265">
        <v>1</v>
      </c>
      <c r="F860" s="265">
        <v>0</v>
      </c>
      <c r="G860" s="266">
        <f>E860*F860</f>
        <v>0</v>
      </c>
      <c r="H860" s="267">
        <v>0.02</v>
      </c>
      <c r="I860" s="268">
        <f>E860*H860</f>
        <v>0.02</v>
      </c>
      <c r="J860" s="267"/>
      <c r="K860" s="268">
        <f>E860*J860</f>
        <v>0</v>
      </c>
      <c r="O860" s="260">
        <v>2</v>
      </c>
      <c r="AA860" s="233">
        <v>3</v>
      </c>
      <c r="AB860" s="233">
        <v>7</v>
      </c>
      <c r="AC860" s="233">
        <v>61164084</v>
      </c>
      <c r="AZ860" s="233">
        <v>2</v>
      </c>
      <c r="BA860" s="233">
        <f>IF(AZ860=1,G860,0)</f>
        <v>0</v>
      </c>
      <c r="BB860" s="233">
        <f>IF(AZ860=2,G860,0)</f>
        <v>0</v>
      </c>
      <c r="BC860" s="233">
        <f>IF(AZ860=3,G860,0)</f>
        <v>0</v>
      </c>
      <c r="BD860" s="233">
        <f>IF(AZ860=4,G860,0)</f>
        <v>0</v>
      </c>
      <c r="BE860" s="233">
        <f>IF(AZ860=5,G860,0)</f>
        <v>0</v>
      </c>
      <c r="CA860" s="260">
        <v>3</v>
      </c>
      <c r="CB860" s="260">
        <v>7</v>
      </c>
    </row>
    <row r="861" spans="1:80" x14ac:dyDescent="0.25">
      <c r="A861" s="269"/>
      <c r="B861" s="272"/>
      <c r="C861" s="338" t="s">
        <v>1216</v>
      </c>
      <c r="D861" s="339"/>
      <c r="E861" s="273">
        <v>1</v>
      </c>
      <c r="F861" s="274"/>
      <c r="G861" s="275"/>
      <c r="H861" s="276"/>
      <c r="I861" s="270"/>
      <c r="J861" s="277"/>
      <c r="K861" s="270"/>
      <c r="M861" s="271" t="s">
        <v>1216</v>
      </c>
      <c r="O861" s="260"/>
    </row>
    <row r="862" spans="1:80" x14ac:dyDescent="0.25">
      <c r="A862" s="269"/>
      <c r="B862" s="272"/>
      <c r="C862" s="338" t="s">
        <v>1217</v>
      </c>
      <c r="D862" s="339"/>
      <c r="E862" s="273">
        <v>0</v>
      </c>
      <c r="F862" s="274"/>
      <c r="G862" s="275"/>
      <c r="H862" s="276"/>
      <c r="I862" s="270"/>
      <c r="J862" s="277"/>
      <c r="K862" s="270"/>
      <c r="M862" s="271" t="s">
        <v>1217</v>
      </c>
      <c r="O862" s="260"/>
    </row>
    <row r="863" spans="1:80" ht="20" x14ac:dyDescent="0.25">
      <c r="A863" s="261">
        <v>301</v>
      </c>
      <c r="B863" s="262" t="s">
        <v>1218</v>
      </c>
      <c r="C863" s="263" t="s">
        <v>1210</v>
      </c>
      <c r="D863" s="264" t="s">
        <v>223</v>
      </c>
      <c r="E863" s="265">
        <v>6</v>
      </c>
      <c r="F863" s="265">
        <v>0</v>
      </c>
      <c r="G863" s="266">
        <f>E863*F863</f>
        <v>0</v>
      </c>
      <c r="H863" s="267">
        <v>0.02</v>
      </c>
      <c r="I863" s="268">
        <f>E863*H863</f>
        <v>0.12</v>
      </c>
      <c r="J863" s="267"/>
      <c r="K863" s="268">
        <f>E863*J863</f>
        <v>0</v>
      </c>
      <c r="O863" s="260">
        <v>2</v>
      </c>
      <c r="AA863" s="233">
        <v>3</v>
      </c>
      <c r="AB863" s="233">
        <v>7</v>
      </c>
      <c r="AC863" s="233">
        <v>61164085</v>
      </c>
      <c r="AZ863" s="233">
        <v>2</v>
      </c>
      <c r="BA863" s="233">
        <f>IF(AZ863=1,G863,0)</f>
        <v>0</v>
      </c>
      <c r="BB863" s="233">
        <f>IF(AZ863=2,G863,0)</f>
        <v>0</v>
      </c>
      <c r="BC863" s="233">
        <f>IF(AZ863=3,G863,0)</f>
        <v>0</v>
      </c>
      <c r="BD863" s="233">
        <f>IF(AZ863=4,G863,0)</f>
        <v>0</v>
      </c>
      <c r="BE863" s="233">
        <f>IF(AZ863=5,G863,0)</f>
        <v>0</v>
      </c>
      <c r="CA863" s="260">
        <v>3</v>
      </c>
      <c r="CB863" s="260">
        <v>7</v>
      </c>
    </row>
    <row r="864" spans="1:80" x14ac:dyDescent="0.25">
      <c r="A864" s="269"/>
      <c r="B864" s="272"/>
      <c r="C864" s="338" t="s">
        <v>1219</v>
      </c>
      <c r="D864" s="339"/>
      <c r="E864" s="273">
        <v>6</v>
      </c>
      <c r="F864" s="274"/>
      <c r="G864" s="275"/>
      <c r="H864" s="276"/>
      <c r="I864" s="270"/>
      <c r="J864" s="277"/>
      <c r="K864" s="270"/>
      <c r="M864" s="271" t="s">
        <v>1219</v>
      </c>
      <c r="O864" s="260"/>
    </row>
    <row r="865" spans="1:80" ht="20" x14ac:dyDescent="0.25">
      <c r="A865" s="261">
        <v>302</v>
      </c>
      <c r="B865" s="262" t="s">
        <v>1220</v>
      </c>
      <c r="C865" s="263" t="s">
        <v>1221</v>
      </c>
      <c r="D865" s="264" t="s">
        <v>223</v>
      </c>
      <c r="E865" s="265">
        <v>2</v>
      </c>
      <c r="F865" s="265">
        <v>0</v>
      </c>
      <c r="G865" s="266">
        <f>E865*F865</f>
        <v>0</v>
      </c>
      <c r="H865" s="267">
        <v>2.1999999999999999E-2</v>
      </c>
      <c r="I865" s="268">
        <f>E865*H865</f>
        <v>4.3999999999999997E-2</v>
      </c>
      <c r="J865" s="267"/>
      <c r="K865" s="268">
        <f>E865*J865</f>
        <v>0</v>
      </c>
      <c r="O865" s="260">
        <v>2</v>
      </c>
      <c r="AA865" s="233">
        <v>3</v>
      </c>
      <c r="AB865" s="233">
        <v>7</v>
      </c>
      <c r="AC865" s="233">
        <v>61164086</v>
      </c>
      <c r="AZ865" s="233">
        <v>2</v>
      </c>
      <c r="BA865" s="233">
        <f>IF(AZ865=1,G865,0)</f>
        <v>0</v>
      </c>
      <c r="BB865" s="233">
        <f>IF(AZ865=2,G865,0)</f>
        <v>0</v>
      </c>
      <c r="BC865" s="233">
        <f>IF(AZ865=3,G865,0)</f>
        <v>0</v>
      </c>
      <c r="BD865" s="233">
        <f>IF(AZ865=4,G865,0)</f>
        <v>0</v>
      </c>
      <c r="BE865" s="233">
        <f>IF(AZ865=5,G865,0)</f>
        <v>0</v>
      </c>
      <c r="CA865" s="260">
        <v>3</v>
      </c>
      <c r="CB865" s="260">
        <v>7</v>
      </c>
    </row>
    <row r="866" spans="1:80" x14ac:dyDescent="0.25">
      <c r="A866" s="269"/>
      <c r="B866" s="272"/>
      <c r="C866" s="338" t="s">
        <v>1222</v>
      </c>
      <c r="D866" s="339"/>
      <c r="E866" s="273">
        <v>2</v>
      </c>
      <c r="F866" s="274"/>
      <c r="G866" s="275"/>
      <c r="H866" s="276"/>
      <c r="I866" s="270"/>
      <c r="J866" s="277"/>
      <c r="K866" s="270"/>
      <c r="M866" s="271" t="s">
        <v>1222</v>
      </c>
      <c r="O866" s="260"/>
    </row>
    <row r="867" spans="1:80" x14ac:dyDescent="0.25">
      <c r="A867" s="269"/>
      <c r="B867" s="272"/>
      <c r="C867" s="338" t="s">
        <v>1217</v>
      </c>
      <c r="D867" s="339"/>
      <c r="E867" s="273">
        <v>0</v>
      </c>
      <c r="F867" s="274"/>
      <c r="G867" s="275"/>
      <c r="H867" s="276"/>
      <c r="I867" s="270"/>
      <c r="J867" s="277"/>
      <c r="K867" s="270"/>
      <c r="M867" s="271" t="s">
        <v>1217</v>
      </c>
      <c r="O867" s="260"/>
    </row>
    <row r="868" spans="1:80" ht="20" x14ac:dyDescent="0.25">
      <c r="A868" s="261">
        <v>303</v>
      </c>
      <c r="B868" s="262" t="s">
        <v>1223</v>
      </c>
      <c r="C868" s="263" t="s">
        <v>1224</v>
      </c>
      <c r="D868" s="264" t="s">
        <v>223</v>
      </c>
      <c r="E868" s="265">
        <v>1</v>
      </c>
      <c r="F868" s="265">
        <v>0</v>
      </c>
      <c r="G868" s="266">
        <f>E868*F868</f>
        <v>0</v>
      </c>
      <c r="H868" s="267">
        <v>2.5000000000000001E-2</v>
      </c>
      <c r="I868" s="268">
        <f>E868*H868</f>
        <v>2.5000000000000001E-2</v>
      </c>
      <c r="J868" s="267"/>
      <c r="K868" s="268">
        <f>E868*J868</f>
        <v>0</v>
      </c>
      <c r="O868" s="260">
        <v>2</v>
      </c>
      <c r="AA868" s="233">
        <v>3</v>
      </c>
      <c r="AB868" s="233">
        <v>7</v>
      </c>
      <c r="AC868" s="233">
        <v>61165172</v>
      </c>
      <c r="AZ868" s="233">
        <v>2</v>
      </c>
      <c r="BA868" s="233">
        <f>IF(AZ868=1,G868,0)</f>
        <v>0</v>
      </c>
      <c r="BB868" s="233">
        <f>IF(AZ868=2,G868,0)</f>
        <v>0</v>
      </c>
      <c r="BC868" s="233">
        <f>IF(AZ868=3,G868,0)</f>
        <v>0</v>
      </c>
      <c r="BD868" s="233">
        <f>IF(AZ868=4,G868,0)</f>
        <v>0</v>
      </c>
      <c r="BE868" s="233">
        <f>IF(AZ868=5,G868,0)</f>
        <v>0</v>
      </c>
      <c r="CA868" s="260">
        <v>3</v>
      </c>
      <c r="CB868" s="260">
        <v>7</v>
      </c>
    </row>
    <row r="869" spans="1:80" x14ac:dyDescent="0.25">
      <c r="A869" s="269"/>
      <c r="B869" s="272"/>
      <c r="C869" s="338" t="s">
        <v>1225</v>
      </c>
      <c r="D869" s="339"/>
      <c r="E869" s="273">
        <v>1</v>
      </c>
      <c r="F869" s="274"/>
      <c r="G869" s="275"/>
      <c r="H869" s="276"/>
      <c r="I869" s="270"/>
      <c r="J869" s="277"/>
      <c r="K869" s="270"/>
      <c r="M869" s="271" t="s">
        <v>1225</v>
      </c>
      <c r="O869" s="260"/>
    </row>
    <row r="870" spans="1:80" x14ac:dyDescent="0.25">
      <c r="A870" s="269"/>
      <c r="B870" s="272"/>
      <c r="C870" s="338" t="s">
        <v>1226</v>
      </c>
      <c r="D870" s="339"/>
      <c r="E870" s="273">
        <v>0</v>
      </c>
      <c r="F870" s="274"/>
      <c r="G870" s="275"/>
      <c r="H870" s="276"/>
      <c r="I870" s="270"/>
      <c r="J870" s="277"/>
      <c r="K870" s="270"/>
      <c r="M870" s="271" t="s">
        <v>1226</v>
      </c>
      <c r="O870" s="260"/>
    </row>
    <row r="871" spans="1:80" ht="20" x14ac:dyDescent="0.25">
      <c r="A871" s="261">
        <v>304</v>
      </c>
      <c r="B871" s="262" t="s">
        <v>1227</v>
      </c>
      <c r="C871" s="263" t="s">
        <v>1228</v>
      </c>
      <c r="D871" s="264" t="s">
        <v>223</v>
      </c>
      <c r="E871" s="265">
        <v>1</v>
      </c>
      <c r="F871" s="265">
        <v>0</v>
      </c>
      <c r="G871" s="266">
        <f>E871*F871</f>
        <v>0</v>
      </c>
      <c r="H871" s="267">
        <v>4.1000000000000002E-2</v>
      </c>
      <c r="I871" s="268">
        <f>E871*H871</f>
        <v>4.1000000000000002E-2</v>
      </c>
      <c r="J871" s="267"/>
      <c r="K871" s="268">
        <f>E871*J871</f>
        <v>0</v>
      </c>
      <c r="O871" s="260">
        <v>2</v>
      </c>
      <c r="AA871" s="233">
        <v>3</v>
      </c>
      <c r="AB871" s="233">
        <v>7</v>
      </c>
      <c r="AC871" s="233">
        <v>61165174</v>
      </c>
      <c r="AZ871" s="233">
        <v>2</v>
      </c>
      <c r="BA871" s="233">
        <f>IF(AZ871=1,G871,0)</f>
        <v>0</v>
      </c>
      <c r="BB871" s="233">
        <f>IF(AZ871=2,G871,0)</f>
        <v>0</v>
      </c>
      <c r="BC871" s="233">
        <f>IF(AZ871=3,G871,0)</f>
        <v>0</v>
      </c>
      <c r="BD871" s="233">
        <f>IF(AZ871=4,G871,0)</f>
        <v>0</v>
      </c>
      <c r="BE871" s="233">
        <f>IF(AZ871=5,G871,0)</f>
        <v>0</v>
      </c>
      <c r="CA871" s="260">
        <v>3</v>
      </c>
      <c r="CB871" s="260">
        <v>7</v>
      </c>
    </row>
    <row r="872" spans="1:80" x14ac:dyDescent="0.25">
      <c r="A872" s="269"/>
      <c r="B872" s="272"/>
      <c r="C872" s="338" t="s">
        <v>1229</v>
      </c>
      <c r="D872" s="339"/>
      <c r="E872" s="273">
        <v>1</v>
      </c>
      <c r="F872" s="274"/>
      <c r="G872" s="275"/>
      <c r="H872" s="276"/>
      <c r="I872" s="270"/>
      <c r="J872" s="277"/>
      <c r="K872" s="270"/>
      <c r="M872" s="271" t="s">
        <v>1229</v>
      </c>
      <c r="O872" s="260"/>
    </row>
    <row r="873" spans="1:80" x14ac:dyDescent="0.25">
      <c r="A873" s="269"/>
      <c r="B873" s="272"/>
      <c r="C873" s="338" t="s">
        <v>1230</v>
      </c>
      <c r="D873" s="339"/>
      <c r="E873" s="273">
        <v>0</v>
      </c>
      <c r="F873" s="274"/>
      <c r="G873" s="275"/>
      <c r="H873" s="276"/>
      <c r="I873" s="270"/>
      <c r="J873" s="277"/>
      <c r="K873" s="270"/>
      <c r="M873" s="271" t="s">
        <v>1230</v>
      </c>
      <c r="O873" s="260"/>
    </row>
    <row r="874" spans="1:80" ht="20" x14ac:dyDescent="0.25">
      <c r="A874" s="261">
        <v>305</v>
      </c>
      <c r="B874" s="262" t="s">
        <v>1231</v>
      </c>
      <c r="C874" s="263" t="s">
        <v>1232</v>
      </c>
      <c r="D874" s="264" t="s">
        <v>223</v>
      </c>
      <c r="E874" s="265">
        <v>1</v>
      </c>
      <c r="F874" s="265">
        <v>0</v>
      </c>
      <c r="G874" s="266">
        <f>E874*F874</f>
        <v>0</v>
      </c>
      <c r="H874" s="267">
        <v>4.7E-2</v>
      </c>
      <c r="I874" s="268">
        <f>E874*H874</f>
        <v>4.7E-2</v>
      </c>
      <c r="J874" s="267"/>
      <c r="K874" s="268">
        <f>E874*J874</f>
        <v>0</v>
      </c>
      <c r="O874" s="260">
        <v>2</v>
      </c>
      <c r="AA874" s="233">
        <v>3</v>
      </c>
      <c r="AB874" s="233">
        <v>7</v>
      </c>
      <c r="AC874" s="233">
        <v>61165175</v>
      </c>
      <c r="AZ874" s="233">
        <v>2</v>
      </c>
      <c r="BA874" s="233">
        <f>IF(AZ874=1,G874,0)</f>
        <v>0</v>
      </c>
      <c r="BB874" s="233">
        <f>IF(AZ874=2,G874,0)</f>
        <v>0</v>
      </c>
      <c r="BC874" s="233">
        <f>IF(AZ874=3,G874,0)</f>
        <v>0</v>
      </c>
      <c r="BD874" s="233">
        <f>IF(AZ874=4,G874,0)</f>
        <v>0</v>
      </c>
      <c r="BE874" s="233">
        <f>IF(AZ874=5,G874,0)</f>
        <v>0</v>
      </c>
      <c r="CA874" s="260">
        <v>3</v>
      </c>
      <c r="CB874" s="260">
        <v>7</v>
      </c>
    </row>
    <row r="875" spans="1:80" x14ac:dyDescent="0.25">
      <c r="A875" s="269"/>
      <c r="B875" s="272"/>
      <c r="C875" s="338" t="s">
        <v>1229</v>
      </c>
      <c r="D875" s="339"/>
      <c r="E875" s="273">
        <v>1</v>
      </c>
      <c r="F875" s="274"/>
      <c r="G875" s="275"/>
      <c r="H875" s="276"/>
      <c r="I875" s="270"/>
      <c r="J875" s="277"/>
      <c r="K875" s="270"/>
      <c r="M875" s="271" t="s">
        <v>1229</v>
      </c>
      <c r="O875" s="260"/>
    </row>
    <row r="876" spans="1:80" x14ac:dyDescent="0.25">
      <c r="A876" s="269"/>
      <c r="B876" s="272"/>
      <c r="C876" s="338" t="s">
        <v>1230</v>
      </c>
      <c r="D876" s="339"/>
      <c r="E876" s="273">
        <v>0</v>
      </c>
      <c r="F876" s="274"/>
      <c r="G876" s="275"/>
      <c r="H876" s="276"/>
      <c r="I876" s="270"/>
      <c r="J876" s="277"/>
      <c r="K876" s="270"/>
      <c r="M876" s="271" t="s">
        <v>1230</v>
      </c>
      <c r="O876" s="260"/>
    </row>
    <row r="877" spans="1:80" ht="20" x14ac:dyDescent="0.25">
      <c r="A877" s="261">
        <v>306</v>
      </c>
      <c r="B877" s="262" t="s">
        <v>1233</v>
      </c>
      <c r="C877" s="263" t="s">
        <v>1234</v>
      </c>
      <c r="D877" s="264" t="s">
        <v>223</v>
      </c>
      <c r="E877" s="265">
        <v>1</v>
      </c>
      <c r="F877" s="265">
        <v>0</v>
      </c>
      <c r="G877" s="266">
        <f>E877*F877</f>
        <v>0</v>
      </c>
      <c r="H877" s="267">
        <v>2.5999999999999999E-2</v>
      </c>
      <c r="I877" s="268">
        <f>E877*H877</f>
        <v>2.5999999999999999E-2</v>
      </c>
      <c r="J877" s="267"/>
      <c r="K877" s="268">
        <f>E877*J877</f>
        <v>0</v>
      </c>
      <c r="O877" s="260">
        <v>2</v>
      </c>
      <c r="AA877" s="233">
        <v>3</v>
      </c>
      <c r="AB877" s="233">
        <v>7</v>
      </c>
      <c r="AC877" s="233">
        <v>61165632</v>
      </c>
      <c r="AZ877" s="233">
        <v>2</v>
      </c>
      <c r="BA877" s="233">
        <f>IF(AZ877=1,G877,0)</f>
        <v>0</v>
      </c>
      <c r="BB877" s="233">
        <f>IF(AZ877=2,G877,0)</f>
        <v>0</v>
      </c>
      <c r="BC877" s="233">
        <f>IF(AZ877=3,G877,0)</f>
        <v>0</v>
      </c>
      <c r="BD877" s="233">
        <f>IF(AZ877=4,G877,0)</f>
        <v>0</v>
      </c>
      <c r="BE877" s="233">
        <f>IF(AZ877=5,G877,0)</f>
        <v>0</v>
      </c>
      <c r="CA877" s="260">
        <v>3</v>
      </c>
      <c r="CB877" s="260">
        <v>7</v>
      </c>
    </row>
    <row r="878" spans="1:80" x14ac:dyDescent="0.25">
      <c r="A878" s="269"/>
      <c r="B878" s="272"/>
      <c r="C878" s="338" t="s">
        <v>1235</v>
      </c>
      <c r="D878" s="339"/>
      <c r="E878" s="273">
        <v>1</v>
      </c>
      <c r="F878" s="274"/>
      <c r="G878" s="275"/>
      <c r="H878" s="276"/>
      <c r="I878" s="270"/>
      <c r="J878" s="277"/>
      <c r="K878" s="270"/>
      <c r="M878" s="271" t="s">
        <v>1235</v>
      </c>
      <c r="O878" s="260"/>
    </row>
    <row r="879" spans="1:80" ht="20" x14ac:dyDescent="0.25">
      <c r="A879" s="261">
        <v>307</v>
      </c>
      <c r="B879" s="262" t="s">
        <v>1236</v>
      </c>
      <c r="C879" s="263" t="s">
        <v>1237</v>
      </c>
      <c r="D879" s="264" t="s">
        <v>223</v>
      </c>
      <c r="E879" s="265">
        <v>1</v>
      </c>
      <c r="F879" s="265">
        <v>0</v>
      </c>
      <c r="G879" s="266">
        <f>E879*F879</f>
        <v>0</v>
      </c>
      <c r="H879" s="267">
        <v>2.3E-2</v>
      </c>
      <c r="I879" s="268">
        <f>E879*H879</f>
        <v>2.3E-2</v>
      </c>
      <c r="J879" s="267"/>
      <c r="K879" s="268">
        <f>E879*J879</f>
        <v>0</v>
      </c>
      <c r="O879" s="260">
        <v>2</v>
      </c>
      <c r="AA879" s="233">
        <v>3</v>
      </c>
      <c r="AB879" s="233">
        <v>7</v>
      </c>
      <c r="AC879" s="233">
        <v>61165641</v>
      </c>
      <c r="AZ879" s="233">
        <v>2</v>
      </c>
      <c r="BA879" s="233">
        <f>IF(AZ879=1,G879,0)</f>
        <v>0</v>
      </c>
      <c r="BB879" s="233">
        <f>IF(AZ879=2,G879,0)</f>
        <v>0</v>
      </c>
      <c r="BC879" s="233">
        <f>IF(AZ879=3,G879,0)</f>
        <v>0</v>
      </c>
      <c r="BD879" s="233">
        <f>IF(AZ879=4,G879,0)</f>
        <v>0</v>
      </c>
      <c r="BE879" s="233">
        <f>IF(AZ879=5,G879,0)</f>
        <v>0</v>
      </c>
      <c r="CA879" s="260">
        <v>3</v>
      </c>
      <c r="CB879" s="260">
        <v>7</v>
      </c>
    </row>
    <row r="880" spans="1:80" x14ac:dyDescent="0.25">
      <c r="A880" s="269"/>
      <c r="B880" s="272"/>
      <c r="C880" s="338" t="s">
        <v>1238</v>
      </c>
      <c r="D880" s="339"/>
      <c r="E880" s="273">
        <v>1</v>
      </c>
      <c r="F880" s="274"/>
      <c r="G880" s="275"/>
      <c r="H880" s="276"/>
      <c r="I880" s="270"/>
      <c r="J880" s="277"/>
      <c r="K880" s="270"/>
      <c r="M880" s="271" t="s">
        <v>1238</v>
      </c>
      <c r="O880" s="260"/>
    </row>
    <row r="881" spans="1:80" ht="20" x14ac:dyDescent="0.25">
      <c r="A881" s="261">
        <v>308</v>
      </c>
      <c r="B881" s="262" t="s">
        <v>1239</v>
      </c>
      <c r="C881" s="263" t="s">
        <v>1240</v>
      </c>
      <c r="D881" s="264" t="s">
        <v>223</v>
      </c>
      <c r="E881" s="265">
        <v>1</v>
      </c>
      <c r="F881" s="265">
        <v>0</v>
      </c>
      <c r="G881" s="266">
        <f>E881*F881</f>
        <v>0</v>
      </c>
      <c r="H881" s="267">
        <v>1.4999999999999999E-2</v>
      </c>
      <c r="I881" s="268">
        <f>E881*H881</f>
        <v>1.4999999999999999E-2</v>
      </c>
      <c r="J881" s="267"/>
      <c r="K881" s="268">
        <f>E881*J881</f>
        <v>0</v>
      </c>
      <c r="O881" s="260">
        <v>2</v>
      </c>
      <c r="AA881" s="233">
        <v>3</v>
      </c>
      <c r="AB881" s="233">
        <v>7</v>
      </c>
      <c r="AC881" s="233">
        <v>61169701</v>
      </c>
      <c r="AZ881" s="233">
        <v>2</v>
      </c>
      <c r="BA881" s="233">
        <f>IF(AZ881=1,G881,0)</f>
        <v>0</v>
      </c>
      <c r="BB881" s="233">
        <f>IF(AZ881=2,G881,0)</f>
        <v>0</v>
      </c>
      <c r="BC881" s="233">
        <f>IF(AZ881=3,G881,0)</f>
        <v>0</v>
      </c>
      <c r="BD881" s="233">
        <f>IF(AZ881=4,G881,0)</f>
        <v>0</v>
      </c>
      <c r="BE881" s="233">
        <f>IF(AZ881=5,G881,0)</f>
        <v>0</v>
      </c>
      <c r="CA881" s="260">
        <v>3</v>
      </c>
      <c r="CB881" s="260">
        <v>7</v>
      </c>
    </row>
    <row r="882" spans="1:80" x14ac:dyDescent="0.25">
      <c r="A882" s="269"/>
      <c r="B882" s="272"/>
      <c r="C882" s="338" t="s">
        <v>98</v>
      </c>
      <c r="D882" s="339"/>
      <c r="E882" s="273">
        <v>1</v>
      </c>
      <c r="F882" s="274"/>
      <c r="G882" s="275"/>
      <c r="H882" s="276"/>
      <c r="I882" s="270"/>
      <c r="J882" s="277"/>
      <c r="K882" s="270"/>
      <c r="M882" s="271">
        <v>1</v>
      </c>
      <c r="O882" s="260"/>
    </row>
    <row r="883" spans="1:80" x14ac:dyDescent="0.25">
      <c r="A883" s="261">
        <v>309</v>
      </c>
      <c r="B883" s="262" t="s">
        <v>1241</v>
      </c>
      <c r="C883" s="263" t="s">
        <v>1242</v>
      </c>
      <c r="D883" s="264" t="s">
        <v>223</v>
      </c>
      <c r="E883" s="265">
        <v>1</v>
      </c>
      <c r="F883" s="265">
        <v>0</v>
      </c>
      <c r="G883" s="266">
        <f t="shared" ref="G883:G892" si="16">E883*F883</f>
        <v>0</v>
      </c>
      <c r="H883" s="267">
        <v>2.4E-2</v>
      </c>
      <c r="I883" s="268">
        <f t="shared" ref="I883:I892" si="17">E883*H883</f>
        <v>2.4E-2</v>
      </c>
      <c r="J883" s="267"/>
      <c r="K883" s="268">
        <f t="shared" ref="K883:K892" si="18">E883*J883</f>
        <v>0</v>
      </c>
      <c r="O883" s="260">
        <v>2</v>
      </c>
      <c r="AA883" s="233">
        <v>3</v>
      </c>
      <c r="AB883" s="233">
        <v>7</v>
      </c>
      <c r="AC883" s="233">
        <v>61181102</v>
      </c>
      <c r="AZ883" s="233">
        <v>2</v>
      </c>
      <c r="BA883" s="233">
        <f t="shared" ref="BA883:BA892" si="19">IF(AZ883=1,G883,0)</f>
        <v>0</v>
      </c>
      <c r="BB883" s="233">
        <f t="shared" ref="BB883:BB892" si="20">IF(AZ883=2,G883,0)</f>
        <v>0</v>
      </c>
      <c r="BC883" s="233">
        <f t="shared" ref="BC883:BC892" si="21">IF(AZ883=3,G883,0)</f>
        <v>0</v>
      </c>
      <c r="BD883" s="233">
        <f t="shared" ref="BD883:BD892" si="22">IF(AZ883=4,G883,0)</f>
        <v>0</v>
      </c>
      <c r="BE883" s="233">
        <f t="shared" ref="BE883:BE892" si="23">IF(AZ883=5,G883,0)</f>
        <v>0</v>
      </c>
      <c r="CA883" s="260">
        <v>3</v>
      </c>
      <c r="CB883" s="260">
        <v>7</v>
      </c>
    </row>
    <row r="884" spans="1:80" x14ac:dyDescent="0.25">
      <c r="A884" s="261">
        <v>310</v>
      </c>
      <c r="B884" s="262" t="s">
        <v>1243</v>
      </c>
      <c r="C884" s="263" t="s">
        <v>1244</v>
      </c>
      <c r="D884" s="264" t="s">
        <v>223</v>
      </c>
      <c r="E884" s="265">
        <v>1</v>
      </c>
      <c r="F884" s="265">
        <v>0</v>
      </c>
      <c r="G884" s="266">
        <f t="shared" si="16"/>
        <v>0</v>
      </c>
      <c r="H884" s="267">
        <v>2.4E-2</v>
      </c>
      <c r="I884" s="268">
        <f t="shared" si="17"/>
        <v>2.4E-2</v>
      </c>
      <c r="J884" s="267"/>
      <c r="K884" s="268">
        <f t="shared" si="18"/>
        <v>0</v>
      </c>
      <c r="O884" s="260">
        <v>2</v>
      </c>
      <c r="AA884" s="233">
        <v>3</v>
      </c>
      <c r="AB884" s="233">
        <v>7</v>
      </c>
      <c r="AC884" s="233">
        <v>61181103</v>
      </c>
      <c r="AZ884" s="233">
        <v>2</v>
      </c>
      <c r="BA884" s="233">
        <f t="shared" si="19"/>
        <v>0</v>
      </c>
      <c r="BB884" s="233">
        <f t="shared" si="20"/>
        <v>0</v>
      </c>
      <c r="BC884" s="233">
        <f t="shared" si="21"/>
        <v>0</v>
      </c>
      <c r="BD884" s="233">
        <f t="shared" si="22"/>
        <v>0</v>
      </c>
      <c r="BE884" s="233">
        <f t="shared" si="23"/>
        <v>0</v>
      </c>
      <c r="CA884" s="260">
        <v>3</v>
      </c>
      <c r="CB884" s="260">
        <v>7</v>
      </c>
    </row>
    <row r="885" spans="1:80" x14ac:dyDescent="0.25">
      <c r="A885" s="261">
        <v>311</v>
      </c>
      <c r="B885" s="262" t="s">
        <v>1245</v>
      </c>
      <c r="C885" s="263" t="s">
        <v>1246</v>
      </c>
      <c r="D885" s="264" t="s">
        <v>223</v>
      </c>
      <c r="E885" s="265">
        <v>1</v>
      </c>
      <c r="F885" s="265">
        <v>0</v>
      </c>
      <c r="G885" s="266">
        <f t="shared" si="16"/>
        <v>0</v>
      </c>
      <c r="H885" s="267">
        <v>3.3000000000000002E-2</v>
      </c>
      <c r="I885" s="268">
        <f t="shared" si="17"/>
        <v>3.3000000000000002E-2</v>
      </c>
      <c r="J885" s="267"/>
      <c r="K885" s="268">
        <f t="shared" si="18"/>
        <v>0</v>
      </c>
      <c r="O885" s="260">
        <v>2</v>
      </c>
      <c r="AA885" s="233">
        <v>3</v>
      </c>
      <c r="AB885" s="233">
        <v>7</v>
      </c>
      <c r="AC885" s="233">
        <v>61181111</v>
      </c>
      <c r="AZ885" s="233">
        <v>2</v>
      </c>
      <c r="BA885" s="233">
        <f t="shared" si="19"/>
        <v>0</v>
      </c>
      <c r="BB885" s="233">
        <f t="shared" si="20"/>
        <v>0</v>
      </c>
      <c r="BC885" s="233">
        <f t="shared" si="21"/>
        <v>0</v>
      </c>
      <c r="BD885" s="233">
        <f t="shared" si="22"/>
        <v>0</v>
      </c>
      <c r="BE885" s="233">
        <f t="shared" si="23"/>
        <v>0</v>
      </c>
      <c r="CA885" s="260">
        <v>3</v>
      </c>
      <c r="CB885" s="260">
        <v>7</v>
      </c>
    </row>
    <row r="886" spans="1:80" x14ac:dyDescent="0.25">
      <c r="A886" s="261">
        <v>312</v>
      </c>
      <c r="B886" s="262" t="s">
        <v>1247</v>
      </c>
      <c r="C886" s="263" t="s">
        <v>1248</v>
      </c>
      <c r="D886" s="264" t="s">
        <v>223</v>
      </c>
      <c r="E886" s="265">
        <v>1</v>
      </c>
      <c r="F886" s="265">
        <v>0</v>
      </c>
      <c r="G886" s="266">
        <f t="shared" si="16"/>
        <v>0</v>
      </c>
      <c r="H886" s="267">
        <v>2.5999999999999999E-2</v>
      </c>
      <c r="I886" s="268">
        <f t="shared" si="17"/>
        <v>2.5999999999999999E-2</v>
      </c>
      <c r="J886" s="267"/>
      <c r="K886" s="268">
        <f t="shared" si="18"/>
        <v>0</v>
      </c>
      <c r="O886" s="260">
        <v>2</v>
      </c>
      <c r="AA886" s="233">
        <v>3</v>
      </c>
      <c r="AB886" s="233">
        <v>7</v>
      </c>
      <c r="AC886" s="233">
        <v>61181517</v>
      </c>
      <c r="AZ886" s="233">
        <v>2</v>
      </c>
      <c r="BA886" s="233">
        <f t="shared" si="19"/>
        <v>0</v>
      </c>
      <c r="BB886" s="233">
        <f t="shared" si="20"/>
        <v>0</v>
      </c>
      <c r="BC886" s="233">
        <f t="shared" si="21"/>
        <v>0</v>
      </c>
      <c r="BD886" s="233">
        <f t="shared" si="22"/>
        <v>0</v>
      </c>
      <c r="BE886" s="233">
        <f t="shared" si="23"/>
        <v>0</v>
      </c>
      <c r="CA886" s="260">
        <v>3</v>
      </c>
      <c r="CB886" s="260">
        <v>7</v>
      </c>
    </row>
    <row r="887" spans="1:80" x14ac:dyDescent="0.25">
      <c r="A887" s="261">
        <v>313</v>
      </c>
      <c r="B887" s="262" t="s">
        <v>1249</v>
      </c>
      <c r="C887" s="263" t="s">
        <v>1250</v>
      </c>
      <c r="D887" s="264" t="s">
        <v>223</v>
      </c>
      <c r="E887" s="265">
        <v>1</v>
      </c>
      <c r="F887" s="265">
        <v>0</v>
      </c>
      <c r="G887" s="266">
        <f t="shared" si="16"/>
        <v>0</v>
      </c>
      <c r="H887" s="267">
        <v>0.03</v>
      </c>
      <c r="I887" s="268">
        <f t="shared" si="17"/>
        <v>0.03</v>
      </c>
      <c r="J887" s="267"/>
      <c r="K887" s="268">
        <f t="shared" si="18"/>
        <v>0</v>
      </c>
      <c r="O887" s="260">
        <v>2</v>
      </c>
      <c r="AA887" s="233">
        <v>3</v>
      </c>
      <c r="AB887" s="233">
        <v>7</v>
      </c>
      <c r="AC887" s="233">
        <v>61181571</v>
      </c>
      <c r="AZ887" s="233">
        <v>2</v>
      </c>
      <c r="BA887" s="233">
        <f t="shared" si="19"/>
        <v>0</v>
      </c>
      <c r="BB887" s="233">
        <f t="shared" si="20"/>
        <v>0</v>
      </c>
      <c r="BC887" s="233">
        <f t="shared" si="21"/>
        <v>0</v>
      </c>
      <c r="BD887" s="233">
        <f t="shared" si="22"/>
        <v>0</v>
      </c>
      <c r="BE887" s="233">
        <f t="shared" si="23"/>
        <v>0</v>
      </c>
      <c r="CA887" s="260">
        <v>3</v>
      </c>
      <c r="CB887" s="260">
        <v>7</v>
      </c>
    </row>
    <row r="888" spans="1:80" x14ac:dyDescent="0.25">
      <c r="A888" s="261">
        <v>314</v>
      </c>
      <c r="B888" s="262" t="s">
        <v>1251</v>
      </c>
      <c r="C888" s="263" t="s">
        <v>1252</v>
      </c>
      <c r="D888" s="264" t="s">
        <v>223</v>
      </c>
      <c r="E888" s="265">
        <v>1</v>
      </c>
      <c r="F888" s="265">
        <v>0</v>
      </c>
      <c r="G888" s="266">
        <f t="shared" si="16"/>
        <v>0</v>
      </c>
      <c r="H888" s="267">
        <v>1.2899999999999999E-3</v>
      </c>
      <c r="I888" s="268">
        <f t="shared" si="17"/>
        <v>1.2899999999999999E-3</v>
      </c>
      <c r="J888" s="267"/>
      <c r="K888" s="268">
        <f t="shared" si="18"/>
        <v>0</v>
      </c>
      <c r="O888" s="260">
        <v>2</v>
      </c>
      <c r="AA888" s="233">
        <v>3</v>
      </c>
      <c r="AB888" s="233">
        <v>7</v>
      </c>
      <c r="AC888" s="233">
        <v>61187158</v>
      </c>
      <c r="AZ888" s="233">
        <v>2</v>
      </c>
      <c r="BA888" s="233">
        <f t="shared" si="19"/>
        <v>0</v>
      </c>
      <c r="BB888" s="233">
        <f t="shared" si="20"/>
        <v>0</v>
      </c>
      <c r="BC888" s="233">
        <f t="shared" si="21"/>
        <v>0</v>
      </c>
      <c r="BD888" s="233">
        <f t="shared" si="22"/>
        <v>0</v>
      </c>
      <c r="BE888" s="233">
        <f t="shared" si="23"/>
        <v>0</v>
      </c>
      <c r="CA888" s="260">
        <v>3</v>
      </c>
      <c r="CB888" s="260">
        <v>7</v>
      </c>
    </row>
    <row r="889" spans="1:80" x14ac:dyDescent="0.25">
      <c r="A889" s="261">
        <v>315</v>
      </c>
      <c r="B889" s="262" t="s">
        <v>1253</v>
      </c>
      <c r="C889" s="263" t="s">
        <v>1254</v>
      </c>
      <c r="D889" s="264" t="s">
        <v>223</v>
      </c>
      <c r="E889" s="265">
        <v>1</v>
      </c>
      <c r="F889" s="265">
        <v>0</v>
      </c>
      <c r="G889" s="266">
        <f t="shared" si="16"/>
        <v>0</v>
      </c>
      <c r="H889" s="267">
        <v>2.9099999999999998E-3</v>
      </c>
      <c r="I889" s="268">
        <f t="shared" si="17"/>
        <v>2.9099999999999998E-3</v>
      </c>
      <c r="J889" s="267"/>
      <c r="K889" s="268">
        <f t="shared" si="18"/>
        <v>0</v>
      </c>
      <c r="O889" s="260">
        <v>2</v>
      </c>
      <c r="AA889" s="233">
        <v>3</v>
      </c>
      <c r="AB889" s="233">
        <v>7</v>
      </c>
      <c r="AC889" s="233">
        <v>61187198</v>
      </c>
      <c r="AZ889" s="233">
        <v>2</v>
      </c>
      <c r="BA889" s="233">
        <f t="shared" si="19"/>
        <v>0</v>
      </c>
      <c r="BB889" s="233">
        <f t="shared" si="20"/>
        <v>0</v>
      </c>
      <c r="BC889" s="233">
        <f t="shared" si="21"/>
        <v>0</v>
      </c>
      <c r="BD889" s="233">
        <f t="shared" si="22"/>
        <v>0</v>
      </c>
      <c r="BE889" s="233">
        <f t="shared" si="23"/>
        <v>0</v>
      </c>
      <c r="CA889" s="260">
        <v>3</v>
      </c>
      <c r="CB889" s="260">
        <v>7</v>
      </c>
    </row>
    <row r="890" spans="1:80" x14ac:dyDescent="0.25">
      <c r="A890" s="261">
        <v>316</v>
      </c>
      <c r="B890" s="262" t="s">
        <v>1255</v>
      </c>
      <c r="C890" s="263" t="s">
        <v>1256</v>
      </c>
      <c r="D890" s="264" t="s">
        <v>100</v>
      </c>
      <c r="E890" s="265">
        <v>1</v>
      </c>
      <c r="F890" s="265">
        <v>0</v>
      </c>
      <c r="G890" s="266">
        <f t="shared" si="16"/>
        <v>0</v>
      </c>
      <c r="H890" s="267">
        <v>0.01</v>
      </c>
      <c r="I890" s="268">
        <f t="shared" si="17"/>
        <v>0.01</v>
      </c>
      <c r="J890" s="267"/>
      <c r="K890" s="268">
        <f t="shared" si="18"/>
        <v>0</v>
      </c>
      <c r="O890" s="260">
        <v>2</v>
      </c>
      <c r="AA890" s="233">
        <v>3</v>
      </c>
      <c r="AB890" s="233">
        <v>7</v>
      </c>
      <c r="AC890" s="233" t="s">
        <v>1255</v>
      </c>
      <c r="AZ890" s="233">
        <v>2</v>
      </c>
      <c r="BA890" s="233">
        <f t="shared" si="19"/>
        <v>0</v>
      </c>
      <c r="BB890" s="233">
        <f t="shared" si="20"/>
        <v>0</v>
      </c>
      <c r="BC890" s="233">
        <f t="shared" si="21"/>
        <v>0</v>
      </c>
      <c r="BD890" s="233">
        <f t="shared" si="22"/>
        <v>0</v>
      </c>
      <c r="BE890" s="233">
        <f t="shared" si="23"/>
        <v>0</v>
      </c>
      <c r="CA890" s="260">
        <v>3</v>
      </c>
      <c r="CB890" s="260">
        <v>7</v>
      </c>
    </row>
    <row r="891" spans="1:80" x14ac:dyDescent="0.25">
      <c r="A891" s="261">
        <v>317</v>
      </c>
      <c r="B891" s="262" t="s">
        <v>1257</v>
      </c>
      <c r="C891" s="263" t="s">
        <v>1258</v>
      </c>
      <c r="D891" s="264" t="s">
        <v>100</v>
      </c>
      <c r="E891" s="265">
        <v>4</v>
      </c>
      <c r="F891" s="265">
        <v>0</v>
      </c>
      <c r="G891" s="266">
        <f t="shared" si="16"/>
        <v>0</v>
      </c>
      <c r="H891" s="267">
        <v>0.01</v>
      </c>
      <c r="I891" s="268">
        <f t="shared" si="17"/>
        <v>0.04</v>
      </c>
      <c r="J891" s="267"/>
      <c r="K891" s="268">
        <f t="shared" si="18"/>
        <v>0</v>
      </c>
      <c r="O891" s="260">
        <v>2</v>
      </c>
      <c r="AA891" s="233">
        <v>3</v>
      </c>
      <c r="AB891" s="233">
        <v>7</v>
      </c>
      <c r="AC891" s="233" t="s">
        <v>1257</v>
      </c>
      <c r="AZ891" s="233">
        <v>2</v>
      </c>
      <c r="BA891" s="233">
        <f t="shared" si="19"/>
        <v>0</v>
      </c>
      <c r="BB891" s="233">
        <f t="shared" si="20"/>
        <v>0</v>
      </c>
      <c r="BC891" s="233">
        <f t="shared" si="21"/>
        <v>0</v>
      </c>
      <c r="BD891" s="233">
        <f t="shared" si="22"/>
        <v>0</v>
      </c>
      <c r="BE891" s="233">
        <f t="shared" si="23"/>
        <v>0</v>
      </c>
      <c r="CA891" s="260">
        <v>3</v>
      </c>
      <c r="CB891" s="260">
        <v>7</v>
      </c>
    </row>
    <row r="892" spans="1:80" x14ac:dyDescent="0.25">
      <c r="A892" s="261">
        <v>318</v>
      </c>
      <c r="B892" s="262" t="s">
        <v>1259</v>
      </c>
      <c r="C892" s="263" t="s">
        <v>1260</v>
      </c>
      <c r="D892" s="264" t="s">
        <v>115</v>
      </c>
      <c r="E892" s="265">
        <v>9.8531999999999993</v>
      </c>
      <c r="F892" s="265">
        <v>0</v>
      </c>
      <c r="G892" s="266">
        <f t="shared" si="16"/>
        <v>0</v>
      </c>
      <c r="H892" s="267">
        <v>0.01</v>
      </c>
      <c r="I892" s="268">
        <f t="shared" si="17"/>
        <v>9.8531999999999995E-2</v>
      </c>
      <c r="J892" s="267"/>
      <c r="K892" s="268">
        <f t="shared" si="18"/>
        <v>0</v>
      </c>
      <c r="O892" s="260">
        <v>2</v>
      </c>
      <c r="AA892" s="233">
        <v>3</v>
      </c>
      <c r="AB892" s="233">
        <v>7</v>
      </c>
      <c r="AC892" s="233" t="s">
        <v>1259</v>
      </c>
      <c r="AZ892" s="233">
        <v>2</v>
      </c>
      <c r="BA892" s="233">
        <f t="shared" si="19"/>
        <v>0</v>
      </c>
      <c r="BB892" s="233">
        <f t="shared" si="20"/>
        <v>0</v>
      </c>
      <c r="BC892" s="233">
        <f t="shared" si="21"/>
        <v>0</v>
      </c>
      <c r="BD892" s="233">
        <f t="shared" si="22"/>
        <v>0</v>
      </c>
      <c r="BE892" s="233">
        <f t="shared" si="23"/>
        <v>0</v>
      </c>
      <c r="CA892" s="260">
        <v>3</v>
      </c>
      <c r="CB892" s="260">
        <v>7</v>
      </c>
    </row>
    <row r="893" spans="1:80" x14ac:dyDescent="0.25">
      <c r="A893" s="269"/>
      <c r="B893" s="272"/>
      <c r="C893" s="338" t="s">
        <v>1261</v>
      </c>
      <c r="D893" s="339"/>
      <c r="E893" s="273">
        <v>9.8531999999999993</v>
      </c>
      <c r="F893" s="274"/>
      <c r="G893" s="275"/>
      <c r="H893" s="276"/>
      <c r="I893" s="270"/>
      <c r="J893" s="277"/>
      <c r="K893" s="270"/>
      <c r="M893" s="271" t="s">
        <v>1261</v>
      </c>
      <c r="O893" s="260"/>
    </row>
    <row r="894" spans="1:80" x14ac:dyDescent="0.25">
      <c r="A894" s="261">
        <v>319</v>
      </c>
      <c r="B894" s="262" t="s">
        <v>1262</v>
      </c>
      <c r="C894" s="263" t="s">
        <v>1263</v>
      </c>
      <c r="D894" s="264" t="s">
        <v>100</v>
      </c>
      <c r="E894" s="265">
        <v>1</v>
      </c>
      <c r="F894" s="265">
        <v>0</v>
      </c>
      <c r="G894" s="266">
        <f>E894*F894</f>
        <v>0</v>
      </c>
      <c r="H894" s="267">
        <v>0.01</v>
      </c>
      <c r="I894" s="268">
        <f>E894*H894</f>
        <v>0.01</v>
      </c>
      <c r="J894" s="267"/>
      <c r="K894" s="268">
        <f>E894*J894</f>
        <v>0</v>
      </c>
      <c r="O894" s="260">
        <v>2</v>
      </c>
      <c r="AA894" s="233">
        <v>3</v>
      </c>
      <c r="AB894" s="233">
        <v>7</v>
      </c>
      <c r="AC894" s="233" t="s">
        <v>1262</v>
      </c>
      <c r="AZ894" s="233">
        <v>2</v>
      </c>
      <c r="BA894" s="233">
        <f>IF(AZ894=1,G894,0)</f>
        <v>0</v>
      </c>
      <c r="BB894" s="233">
        <f>IF(AZ894=2,G894,0)</f>
        <v>0</v>
      </c>
      <c r="BC894" s="233">
        <f>IF(AZ894=3,G894,0)</f>
        <v>0</v>
      </c>
      <c r="BD894" s="233">
        <f>IF(AZ894=4,G894,0)</f>
        <v>0</v>
      </c>
      <c r="BE894" s="233">
        <f>IF(AZ894=5,G894,0)</f>
        <v>0</v>
      </c>
      <c r="CA894" s="260">
        <v>3</v>
      </c>
      <c r="CB894" s="260">
        <v>7</v>
      </c>
    </row>
    <row r="895" spans="1:80" x14ac:dyDescent="0.25">
      <c r="A895" s="261">
        <v>320</v>
      </c>
      <c r="B895" s="262" t="s">
        <v>1264</v>
      </c>
      <c r="C895" s="263" t="s">
        <v>1265</v>
      </c>
      <c r="D895" s="264" t="s">
        <v>158</v>
      </c>
      <c r="E895" s="265">
        <v>1</v>
      </c>
      <c r="F895" s="265">
        <v>0</v>
      </c>
      <c r="G895" s="266">
        <f>E895*F895</f>
        <v>0</v>
      </c>
      <c r="H895" s="267">
        <v>0.01</v>
      </c>
      <c r="I895" s="268">
        <f>E895*H895</f>
        <v>0.01</v>
      </c>
      <c r="J895" s="267"/>
      <c r="K895" s="268">
        <f>E895*J895</f>
        <v>0</v>
      </c>
      <c r="O895" s="260">
        <v>2</v>
      </c>
      <c r="AA895" s="233">
        <v>3</v>
      </c>
      <c r="AB895" s="233">
        <v>7</v>
      </c>
      <c r="AC895" s="233" t="s">
        <v>1264</v>
      </c>
      <c r="AZ895" s="233">
        <v>2</v>
      </c>
      <c r="BA895" s="233">
        <f>IF(AZ895=1,G895,0)</f>
        <v>0</v>
      </c>
      <c r="BB895" s="233">
        <f>IF(AZ895=2,G895,0)</f>
        <v>0</v>
      </c>
      <c r="BC895" s="233">
        <f>IF(AZ895=3,G895,0)</f>
        <v>0</v>
      </c>
      <c r="BD895" s="233">
        <f>IF(AZ895=4,G895,0)</f>
        <v>0</v>
      </c>
      <c r="BE895" s="233">
        <f>IF(AZ895=5,G895,0)</f>
        <v>0</v>
      </c>
      <c r="CA895" s="260">
        <v>3</v>
      </c>
      <c r="CB895" s="260">
        <v>7</v>
      </c>
    </row>
    <row r="896" spans="1:80" x14ac:dyDescent="0.25">
      <c r="A896" s="261">
        <v>321</v>
      </c>
      <c r="B896" s="262" t="s">
        <v>1266</v>
      </c>
      <c r="C896" s="263" t="s">
        <v>1267</v>
      </c>
      <c r="D896" s="264" t="s">
        <v>100</v>
      </c>
      <c r="E896" s="265">
        <v>1</v>
      </c>
      <c r="F896" s="265">
        <v>0</v>
      </c>
      <c r="G896" s="266">
        <f>E896*F896</f>
        <v>0</v>
      </c>
      <c r="H896" s="267">
        <v>0.01</v>
      </c>
      <c r="I896" s="268">
        <f>E896*H896</f>
        <v>0.01</v>
      </c>
      <c r="J896" s="267"/>
      <c r="K896" s="268">
        <f>E896*J896</f>
        <v>0</v>
      </c>
      <c r="O896" s="260">
        <v>2</v>
      </c>
      <c r="AA896" s="233">
        <v>3</v>
      </c>
      <c r="AB896" s="233">
        <v>7</v>
      </c>
      <c r="AC896" s="233" t="s">
        <v>1266</v>
      </c>
      <c r="AZ896" s="233">
        <v>2</v>
      </c>
      <c r="BA896" s="233">
        <f>IF(AZ896=1,G896,0)</f>
        <v>0</v>
      </c>
      <c r="BB896" s="233">
        <f>IF(AZ896=2,G896,0)</f>
        <v>0</v>
      </c>
      <c r="BC896" s="233">
        <f>IF(AZ896=3,G896,0)</f>
        <v>0</v>
      </c>
      <c r="BD896" s="233">
        <f>IF(AZ896=4,G896,0)</f>
        <v>0</v>
      </c>
      <c r="BE896" s="233">
        <f>IF(AZ896=5,G896,0)</f>
        <v>0</v>
      </c>
      <c r="CA896" s="260">
        <v>3</v>
      </c>
      <c r="CB896" s="260">
        <v>7</v>
      </c>
    </row>
    <row r="897" spans="1:80" x14ac:dyDescent="0.25">
      <c r="A897" s="261">
        <v>322</v>
      </c>
      <c r="B897" s="262" t="s">
        <v>1268</v>
      </c>
      <c r="C897" s="263" t="s">
        <v>1269</v>
      </c>
      <c r="D897" s="264" t="s">
        <v>100</v>
      </c>
      <c r="E897" s="265">
        <v>1</v>
      </c>
      <c r="F897" s="265">
        <v>0</v>
      </c>
      <c r="G897" s="266">
        <f>E897*F897</f>
        <v>0</v>
      </c>
      <c r="H897" s="267">
        <v>0.01</v>
      </c>
      <c r="I897" s="268">
        <f>E897*H897</f>
        <v>0.01</v>
      </c>
      <c r="J897" s="267"/>
      <c r="K897" s="268">
        <f>E897*J897</f>
        <v>0</v>
      </c>
      <c r="O897" s="260">
        <v>2</v>
      </c>
      <c r="AA897" s="233">
        <v>3</v>
      </c>
      <c r="AB897" s="233">
        <v>7</v>
      </c>
      <c r="AC897" s="233" t="s">
        <v>1268</v>
      </c>
      <c r="AZ897" s="233">
        <v>2</v>
      </c>
      <c r="BA897" s="233">
        <f>IF(AZ897=1,G897,0)</f>
        <v>0</v>
      </c>
      <c r="BB897" s="233">
        <f>IF(AZ897=2,G897,0)</f>
        <v>0</v>
      </c>
      <c r="BC897" s="233">
        <f>IF(AZ897=3,G897,0)</f>
        <v>0</v>
      </c>
      <c r="BD897" s="233">
        <f>IF(AZ897=4,G897,0)</f>
        <v>0</v>
      </c>
      <c r="BE897" s="233">
        <f>IF(AZ897=5,G897,0)</f>
        <v>0</v>
      </c>
      <c r="CA897" s="260">
        <v>3</v>
      </c>
      <c r="CB897" s="260">
        <v>7</v>
      </c>
    </row>
    <row r="898" spans="1:80" x14ac:dyDescent="0.25">
      <c r="A898" s="261">
        <v>323</v>
      </c>
      <c r="B898" s="262" t="s">
        <v>1270</v>
      </c>
      <c r="C898" s="263" t="s">
        <v>1271</v>
      </c>
      <c r="D898" s="264" t="s">
        <v>12</v>
      </c>
      <c r="E898" s="265"/>
      <c r="F898" s="265">
        <v>0</v>
      </c>
      <c r="G898" s="266">
        <f>E898*F898</f>
        <v>0</v>
      </c>
      <c r="H898" s="267">
        <v>0</v>
      </c>
      <c r="I898" s="268">
        <f>E898*H898</f>
        <v>0</v>
      </c>
      <c r="J898" s="267"/>
      <c r="K898" s="268">
        <f>E898*J898</f>
        <v>0</v>
      </c>
      <c r="O898" s="260">
        <v>2</v>
      </c>
      <c r="AA898" s="233">
        <v>7</v>
      </c>
      <c r="AB898" s="233">
        <v>1002</v>
      </c>
      <c r="AC898" s="233">
        <v>5</v>
      </c>
      <c r="AZ898" s="233">
        <v>2</v>
      </c>
      <c r="BA898" s="233">
        <f>IF(AZ898=1,G898,0)</f>
        <v>0</v>
      </c>
      <c r="BB898" s="233">
        <f>IF(AZ898=2,G898,0)</f>
        <v>0</v>
      </c>
      <c r="BC898" s="233">
        <f>IF(AZ898=3,G898,0)</f>
        <v>0</v>
      </c>
      <c r="BD898" s="233">
        <f>IF(AZ898=4,G898,0)</f>
        <v>0</v>
      </c>
      <c r="BE898" s="233">
        <f>IF(AZ898=5,G898,0)</f>
        <v>0</v>
      </c>
      <c r="CA898" s="260">
        <v>7</v>
      </c>
      <c r="CB898" s="260">
        <v>1002</v>
      </c>
    </row>
    <row r="899" spans="1:80" ht="13" x14ac:dyDescent="0.3">
      <c r="A899" s="278"/>
      <c r="B899" s="279" t="s">
        <v>101</v>
      </c>
      <c r="C899" s="280" t="s">
        <v>1119</v>
      </c>
      <c r="D899" s="281"/>
      <c r="E899" s="282"/>
      <c r="F899" s="283"/>
      <c r="G899" s="284">
        <f>SUM(G785:G898)</f>
        <v>0</v>
      </c>
      <c r="H899" s="285"/>
      <c r="I899" s="286">
        <f>SUM(I785:I898)</f>
        <v>1.8980879999999998</v>
      </c>
      <c r="J899" s="285"/>
      <c r="K899" s="286">
        <f>SUM(K785:K898)</f>
        <v>-12.921993999999998</v>
      </c>
      <c r="O899" s="260">
        <v>4</v>
      </c>
      <c r="BA899" s="287">
        <f>SUM(BA785:BA898)</f>
        <v>0</v>
      </c>
      <c r="BB899" s="287">
        <f>SUM(BB785:BB898)</f>
        <v>0</v>
      </c>
      <c r="BC899" s="287">
        <f>SUM(BC785:BC898)</f>
        <v>0</v>
      </c>
      <c r="BD899" s="287">
        <f>SUM(BD785:BD898)</f>
        <v>0</v>
      </c>
      <c r="BE899" s="287">
        <f>SUM(BE785:BE898)</f>
        <v>0</v>
      </c>
    </row>
    <row r="900" spans="1:80" ht="13" x14ac:dyDescent="0.3">
      <c r="A900" s="250" t="s">
        <v>97</v>
      </c>
      <c r="B900" s="251" t="s">
        <v>1272</v>
      </c>
      <c r="C900" s="252" t="s">
        <v>1273</v>
      </c>
      <c r="D900" s="253"/>
      <c r="E900" s="254"/>
      <c r="F900" s="254"/>
      <c r="G900" s="255"/>
      <c r="H900" s="256"/>
      <c r="I900" s="257"/>
      <c r="J900" s="258"/>
      <c r="K900" s="259"/>
      <c r="O900" s="260">
        <v>1</v>
      </c>
    </row>
    <row r="901" spans="1:80" x14ac:dyDescent="0.25">
      <c r="A901" s="261">
        <v>324</v>
      </c>
      <c r="B901" s="262" t="s">
        <v>1275</v>
      </c>
      <c r="C901" s="263" t="s">
        <v>1276</v>
      </c>
      <c r="D901" s="264" t="s">
        <v>115</v>
      </c>
      <c r="E901" s="265">
        <v>2.25</v>
      </c>
      <c r="F901" s="265">
        <v>0</v>
      </c>
      <c r="G901" s="266">
        <f>E901*F901</f>
        <v>0</v>
      </c>
      <c r="H901" s="267">
        <v>2.4000000000000001E-4</v>
      </c>
      <c r="I901" s="268">
        <f>E901*H901</f>
        <v>5.4000000000000001E-4</v>
      </c>
      <c r="J901" s="267">
        <v>0</v>
      </c>
      <c r="K901" s="268">
        <f>E901*J901</f>
        <v>0</v>
      </c>
      <c r="O901" s="260">
        <v>2</v>
      </c>
      <c r="AA901" s="233">
        <v>1</v>
      </c>
      <c r="AB901" s="233">
        <v>7</v>
      </c>
      <c r="AC901" s="233">
        <v>7</v>
      </c>
      <c r="AZ901" s="233">
        <v>2</v>
      </c>
      <c r="BA901" s="233">
        <f>IF(AZ901=1,G901,0)</f>
        <v>0</v>
      </c>
      <c r="BB901" s="233">
        <f>IF(AZ901=2,G901,0)</f>
        <v>0</v>
      </c>
      <c r="BC901" s="233">
        <f>IF(AZ901=3,G901,0)</f>
        <v>0</v>
      </c>
      <c r="BD901" s="233">
        <f>IF(AZ901=4,G901,0)</f>
        <v>0</v>
      </c>
      <c r="BE901" s="233">
        <f>IF(AZ901=5,G901,0)</f>
        <v>0</v>
      </c>
      <c r="CA901" s="260">
        <v>1</v>
      </c>
      <c r="CB901" s="260">
        <v>7</v>
      </c>
    </row>
    <row r="902" spans="1:80" x14ac:dyDescent="0.25">
      <c r="A902" s="269"/>
      <c r="B902" s="272"/>
      <c r="C902" s="338" t="s">
        <v>1277</v>
      </c>
      <c r="D902" s="339"/>
      <c r="E902" s="273">
        <v>2.25</v>
      </c>
      <c r="F902" s="274"/>
      <c r="G902" s="275"/>
      <c r="H902" s="276"/>
      <c r="I902" s="270"/>
      <c r="J902" s="277"/>
      <c r="K902" s="270"/>
      <c r="M902" s="271" t="s">
        <v>1277</v>
      </c>
      <c r="O902" s="260"/>
    </row>
    <row r="903" spans="1:80" x14ac:dyDescent="0.25">
      <c r="A903" s="261">
        <v>325</v>
      </c>
      <c r="B903" s="262" t="s">
        <v>1278</v>
      </c>
      <c r="C903" s="263" t="s">
        <v>1279</v>
      </c>
      <c r="D903" s="264" t="s">
        <v>223</v>
      </c>
      <c r="E903" s="265">
        <v>3</v>
      </c>
      <c r="F903" s="265">
        <v>0</v>
      </c>
      <c r="G903" s="266">
        <f>E903*F903</f>
        <v>0</v>
      </c>
      <c r="H903" s="267">
        <v>0</v>
      </c>
      <c r="I903" s="268">
        <f>E903*H903</f>
        <v>0</v>
      </c>
      <c r="J903" s="267">
        <v>0</v>
      </c>
      <c r="K903" s="268">
        <f>E903*J903</f>
        <v>0</v>
      </c>
      <c r="O903" s="260">
        <v>2</v>
      </c>
      <c r="AA903" s="233">
        <v>1</v>
      </c>
      <c r="AB903" s="233">
        <v>7</v>
      </c>
      <c r="AC903" s="233">
        <v>7</v>
      </c>
      <c r="AZ903" s="233">
        <v>2</v>
      </c>
      <c r="BA903" s="233">
        <f>IF(AZ903=1,G903,0)</f>
        <v>0</v>
      </c>
      <c r="BB903" s="233">
        <f>IF(AZ903=2,G903,0)</f>
        <v>0</v>
      </c>
      <c r="BC903" s="233">
        <f>IF(AZ903=3,G903,0)</f>
        <v>0</v>
      </c>
      <c r="BD903" s="233">
        <f>IF(AZ903=4,G903,0)</f>
        <v>0</v>
      </c>
      <c r="BE903" s="233">
        <f>IF(AZ903=5,G903,0)</f>
        <v>0</v>
      </c>
      <c r="CA903" s="260">
        <v>1</v>
      </c>
      <c r="CB903" s="260">
        <v>7</v>
      </c>
    </row>
    <row r="904" spans="1:80" x14ac:dyDescent="0.25">
      <c r="A904" s="261">
        <v>326</v>
      </c>
      <c r="B904" s="262" t="s">
        <v>1280</v>
      </c>
      <c r="C904" s="263" t="s">
        <v>1281</v>
      </c>
      <c r="D904" s="264" t="s">
        <v>223</v>
      </c>
      <c r="E904" s="265">
        <v>2</v>
      </c>
      <c r="F904" s="265">
        <v>0</v>
      </c>
      <c r="G904" s="266">
        <f>E904*F904</f>
        <v>0</v>
      </c>
      <c r="H904" s="267">
        <v>0</v>
      </c>
      <c r="I904" s="268">
        <f>E904*H904</f>
        <v>0</v>
      </c>
      <c r="J904" s="267">
        <v>0</v>
      </c>
      <c r="K904" s="268">
        <f>E904*J904</f>
        <v>0</v>
      </c>
      <c r="O904" s="260">
        <v>2</v>
      </c>
      <c r="AA904" s="233">
        <v>1</v>
      </c>
      <c r="AB904" s="233">
        <v>7</v>
      </c>
      <c r="AC904" s="233">
        <v>7</v>
      </c>
      <c r="AZ904" s="233">
        <v>2</v>
      </c>
      <c r="BA904" s="233">
        <f>IF(AZ904=1,G904,0)</f>
        <v>0</v>
      </c>
      <c r="BB904" s="233">
        <f>IF(AZ904=2,G904,0)</f>
        <v>0</v>
      </c>
      <c r="BC904" s="233">
        <f>IF(AZ904=3,G904,0)</f>
        <v>0</v>
      </c>
      <c r="BD904" s="233">
        <f>IF(AZ904=4,G904,0)</f>
        <v>0</v>
      </c>
      <c r="BE904" s="233">
        <f>IF(AZ904=5,G904,0)</f>
        <v>0</v>
      </c>
      <c r="CA904" s="260">
        <v>1</v>
      </c>
      <c r="CB904" s="260">
        <v>7</v>
      </c>
    </row>
    <row r="905" spans="1:80" x14ac:dyDescent="0.25">
      <c r="A905" s="261">
        <v>327</v>
      </c>
      <c r="B905" s="262" t="s">
        <v>1282</v>
      </c>
      <c r="C905" s="263" t="s">
        <v>1283</v>
      </c>
      <c r="D905" s="264" t="s">
        <v>1284</v>
      </c>
      <c r="E905" s="265">
        <v>34.5</v>
      </c>
      <c r="F905" s="265">
        <v>0</v>
      </c>
      <c r="G905" s="266">
        <f>E905*F905</f>
        <v>0</v>
      </c>
      <c r="H905" s="267">
        <v>5.0000000000000002E-5</v>
      </c>
      <c r="I905" s="268">
        <f>E905*H905</f>
        <v>1.7250000000000002E-3</v>
      </c>
      <c r="J905" s="267">
        <v>0</v>
      </c>
      <c r="K905" s="268">
        <f>E905*J905</f>
        <v>0</v>
      </c>
      <c r="O905" s="260">
        <v>2</v>
      </c>
      <c r="AA905" s="233">
        <v>1</v>
      </c>
      <c r="AB905" s="233">
        <v>7</v>
      </c>
      <c r="AC905" s="233">
        <v>7</v>
      </c>
      <c r="AZ905" s="233">
        <v>2</v>
      </c>
      <c r="BA905" s="233">
        <f>IF(AZ905=1,G905,0)</f>
        <v>0</v>
      </c>
      <c r="BB905" s="233">
        <f>IF(AZ905=2,G905,0)</f>
        <v>0</v>
      </c>
      <c r="BC905" s="233">
        <f>IF(AZ905=3,G905,0)</f>
        <v>0</v>
      </c>
      <c r="BD905" s="233">
        <f>IF(AZ905=4,G905,0)</f>
        <v>0</v>
      </c>
      <c r="BE905" s="233">
        <f>IF(AZ905=5,G905,0)</f>
        <v>0</v>
      </c>
      <c r="CA905" s="260">
        <v>1</v>
      </c>
      <c r="CB905" s="260">
        <v>7</v>
      </c>
    </row>
    <row r="906" spans="1:80" x14ac:dyDescent="0.25">
      <c r="A906" s="269"/>
      <c r="B906" s="272"/>
      <c r="C906" s="338" t="s">
        <v>1285</v>
      </c>
      <c r="D906" s="339"/>
      <c r="E906" s="273">
        <v>34.5</v>
      </c>
      <c r="F906" s="274"/>
      <c r="G906" s="275"/>
      <c r="H906" s="276"/>
      <c r="I906" s="270"/>
      <c r="J906" s="277"/>
      <c r="K906" s="270"/>
      <c r="M906" s="271" t="s">
        <v>1285</v>
      </c>
      <c r="O906" s="260"/>
    </row>
    <row r="907" spans="1:80" x14ac:dyDescent="0.25">
      <c r="A907" s="261">
        <v>328</v>
      </c>
      <c r="B907" s="262" t="s">
        <v>1286</v>
      </c>
      <c r="C907" s="263" t="s">
        <v>1287</v>
      </c>
      <c r="D907" s="264" t="s">
        <v>1288</v>
      </c>
      <c r="E907" s="265">
        <v>3.5000000000000003E-2</v>
      </c>
      <c r="F907" s="265">
        <v>0</v>
      </c>
      <c r="G907" s="266">
        <f>E907*F907</f>
        <v>0</v>
      </c>
      <c r="H907" s="267">
        <v>1</v>
      </c>
      <c r="I907" s="268">
        <f>E907*H907</f>
        <v>3.5000000000000003E-2</v>
      </c>
      <c r="J907" s="267"/>
      <c r="K907" s="268">
        <f>E907*J907</f>
        <v>0</v>
      </c>
      <c r="O907" s="260">
        <v>2</v>
      </c>
      <c r="AA907" s="233">
        <v>3</v>
      </c>
      <c r="AB907" s="233">
        <v>7</v>
      </c>
      <c r="AC907" s="233">
        <v>14587132</v>
      </c>
      <c r="AZ907" s="233">
        <v>2</v>
      </c>
      <c r="BA907" s="233">
        <f>IF(AZ907=1,G907,0)</f>
        <v>0</v>
      </c>
      <c r="BB907" s="233">
        <f>IF(AZ907=2,G907,0)</f>
        <v>0</v>
      </c>
      <c r="BC907" s="233">
        <f>IF(AZ907=3,G907,0)</f>
        <v>0</v>
      </c>
      <c r="BD907" s="233">
        <f>IF(AZ907=4,G907,0)</f>
        <v>0</v>
      </c>
      <c r="BE907" s="233">
        <f>IF(AZ907=5,G907,0)</f>
        <v>0</v>
      </c>
      <c r="CA907" s="260">
        <v>3</v>
      </c>
      <c r="CB907" s="260">
        <v>7</v>
      </c>
    </row>
    <row r="908" spans="1:80" x14ac:dyDescent="0.25">
      <c r="A908" s="269"/>
      <c r="B908" s="272"/>
      <c r="C908" s="338" t="s">
        <v>1289</v>
      </c>
      <c r="D908" s="339"/>
      <c r="E908" s="273">
        <v>3.5000000000000003E-2</v>
      </c>
      <c r="F908" s="274"/>
      <c r="G908" s="275"/>
      <c r="H908" s="276"/>
      <c r="I908" s="270"/>
      <c r="J908" s="277"/>
      <c r="K908" s="270"/>
      <c r="M908" s="271" t="s">
        <v>1289</v>
      </c>
      <c r="O908" s="260"/>
    </row>
    <row r="909" spans="1:80" ht="20" x14ac:dyDescent="0.25">
      <c r="A909" s="261">
        <v>329</v>
      </c>
      <c r="B909" s="262" t="s">
        <v>1290</v>
      </c>
      <c r="C909" s="263" t="s">
        <v>1291</v>
      </c>
      <c r="D909" s="264" t="s">
        <v>158</v>
      </c>
      <c r="E909" s="265">
        <v>1</v>
      </c>
      <c r="F909" s="265">
        <v>0</v>
      </c>
      <c r="G909" s="266">
        <f>E909*F909</f>
        <v>0</v>
      </c>
      <c r="H909" s="267">
        <v>0</v>
      </c>
      <c r="I909" s="268">
        <f>E909*H909</f>
        <v>0</v>
      </c>
      <c r="J909" s="267"/>
      <c r="K909" s="268">
        <f>E909*J909</f>
        <v>0</v>
      </c>
      <c r="O909" s="260">
        <v>2</v>
      </c>
      <c r="AA909" s="233">
        <v>3</v>
      </c>
      <c r="AB909" s="233">
        <v>7</v>
      </c>
      <c r="AC909" s="233" t="s">
        <v>1290</v>
      </c>
      <c r="AZ909" s="233">
        <v>2</v>
      </c>
      <c r="BA909" s="233">
        <f>IF(AZ909=1,G909,0)</f>
        <v>0</v>
      </c>
      <c r="BB909" s="233">
        <f>IF(AZ909=2,G909,0)</f>
        <v>0</v>
      </c>
      <c r="BC909" s="233">
        <f>IF(AZ909=3,G909,0)</f>
        <v>0</v>
      </c>
      <c r="BD909" s="233">
        <f>IF(AZ909=4,G909,0)</f>
        <v>0</v>
      </c>
      <c r="BE909" s="233">
        <f>IF(AZ909=5,G909,0)</f>
        <v>0</v>
      </c>
      <c r="CA909" s="260">
        <v>3</v>
      </c>
      <c r="CB909" s="260">
        <v>7</v>
      </c>
    </row>
    <row r="910" spans="1:80" ht="20" x14ac:dyDescent="0.25">
      <c r="A910" s="261">
        <v>330</v>
      </c>
      <c r="B910" s="262" t="s">
        <v>1292</v>
      </c>
      <c r="C910" s="263" t="s">
        <v>1293</v>
      </c>
      <c r="D910" s="264" t="s">
        <v>100</v>
      </c>
      <c r="E910" s="265">
        <v>1</v>
      </c>
      <c r="F910" s="265">
        <v>0</v>
      </c>
      <c r="G910" s="266">
        <f>E910*F910</f>
        <v>0</v>
      </c>
      <c r="H910" s="267">
        <v>0</v>
      </c>
      <c r="I910" s="268">
        <f>E910*H910</f>
        <v>0</v>
      </c>
      <c r="J910" s="267"/>
      <c r="K910" s="268">
        <f>E910*J910</f>
        <v>0</v>
      </c>
      <c r="O910" s="260">
        <v>2</v>
      </c>
      <c r="AA910" s="233">
        <v>3</v>
      </c>
      <c r="AB910" s="233">
        <v>7</v>
      </c>
      <c r="AC910" s="233" t="s">
        <v>1292</v>
      </c>
      <c r="AZ910" s="233">
        <v>2</v>
      </c>
      <c r="BA910" s="233">
        <f>IF(AZ910=1,G910,0)</f>
        <v>0</v>
      </c>
      <c r="BB910" s="233">
        <f>IF(AZ910=2,G910,0)</f>
        <v>0</v>
      </c>
      <c r="BC910" s="233">
        <f>IF(AZ910=3,G910,0)</f>
        <v>0</v>
      </c>
      <c r="BD910" s="233">
        <f>IF(AZ910=4,G910,0)</f>
        <v>0</v>
      </c>
      <c r="BE910" s="233">
        <f>IF(AZ910=5,G910,0)</f>
        <v>0</v>
      </c>
      <c r="CA910" s="260">
        <v>3</v>
      </c>
      <c r="CB910" s="260">
        <v>7</v>
      </c>
    </row>
    <row r="911" spans="1:80" x14ac:dyDescent="0.25">
      <c r="A911" s="269"/>
      <c r="B911" s="272"/>
      <c r="C911" s="338" t="s">
        <v>1294</v>
      </c>
      <c r="D911" s="339"/>
      <c r="E911" s="273">
        <v>1</v>
      </c>
      <c r="F911" s="274"/>
      <c r="G911" s="275"/>
      <c r="H911" s="276"/>
      <c r="I911" s="270"/>
      <c r="J911" s="277"/>
      <c r="K911" s="270"/>
      <c r="M911" s="271" t="s">
        <v>1294</v>
      </c>
      <c r="O911" s="260"/>
    </row>
    <row r="912" spans="1:80" x14ac:dyDescent="0.25">
      <c r="A912" s="269"/>
      <c r="B912" s="272"/>
      <c r="C912" s="338" t="s">
        <v>1295</v>
      </c>
      <c r="D912" s="339"/>
      <c r="E912" s="273">
        <v>0</v>
      </c>
      <c r="F912" s="274"/>
      <c r="G912" s="275"/>
      <c r="H912" s="276"/>
      <c r="I912" s="270"/>
      <c r="J912" s="277"/>
      <c r="K912" s="270"/>
      <c r="M912" s="271" t="s">
        <v>1295</v>
      </c>
      <c r="O912" s="260"/>
    </row>
    <row r="913" spans="1:80" x14ac:dyDescent="0.25">
      <c r="A913" s="269"/>
      <c r="B913" s="272"/>
      <c r="C913" s="338" t="s">
        <v>1296</v>
      </c>
      <c r="D913" s="339"/>
      <c r="E913" s="273">
        <v>0</v>
      </c>
      <c r="F913" s="274"/>
      <c r="G913" s="275"/>
      <c r="H913" s="276"/>
      <c r="I913" s="270"/>
      <c r="J913" s="277"/>
      <c r="K913" s="270"/>
      <c r="M913" s="271" t="s">
        <v>1296</v>
      </c>
      <c r="O913" s="260"/>
    </row>
    <row r="914" spans="1:80" x14ac:dyDescent="0.25">
      <c r="A914" s="269"/>
      <c r="B914" s="272"/>
      <c r="C914" s="338" t="s">
        <v>1297</v>
      </c>
      <c r="D914" s="339"/>
      <c r="E914" s="273">
        <v>0</v>
      </c>
      <c r="F914" s="274"/>
      <c r="G914" s="275"/>
      <c r="H914" s="276"/>
      <c r="I914" s="270"/>
      <c r="J914" s="277"/>
      <c r="K914" s="270"/>
      <c r="M914" s="271" t="s">
        <v>1297</v>
      </c>
      <c r="O914" s="260"/>
    </row>
    <row r="915" spans="1:80" x14ac:dyDescent="0.25">
      <c r="A915" s="269"/>
      <c r="B915" s="272"/>
      <c r="C915" s="338" t="s">
        <v>1298</v>
      </c>
      <c r="D915" s="339"/>
      <c r="E915" s="273">
        <v>0</v>
      </c>
      <c r="F915" s="274"/>
      <c r="G915" s="275"/>
      <c r="H915" s="276"/>
      <c r="I915" s="270"/>
      <c r="J915" s="277"/>
      <c r="K915" s="270"/>
      <c r="M915" s="271" t="s">
        <v>1298</v>
      </c>
      <c r="O915" s="260"/>
    </row>
    <row r="916" spans="1:80" x14ac:dyDescent="0.25">
      <c r="A916" s="269"/>
      <c r="B916" s="272"/>
      <c r="C916" s="338" t="s">
        <v>1178</v>
      </c>
      <c r="D916" s="339"/>
      <c r="E916" s="273">
        <v>0</v>
      </c>
      <c r="F916" s="274"/>
      <c r="G916" s="275"/>
      <c r="H916" s="276"/>
      <c r="I916" s="270"/>
      <c r="J916" s="277"/>
      <c r="K916" s="270"/>
      <c r="M916" s="271" t="s">
        <v>1178</v>
      </c>
      <c r="O916" s="260"/>
    </row>
    <row r="917" spans="1:80" x14ac:dyDescent="0.25">
      <c r="A917" s="269"/>
      <c r="B917" s="272"/>
      <c r="C917" s="338" t="s">
        <v>1299</v>
      </c>
      <c r="D917" s="339"/>
      <c r="E917" s="273">
        <v>0</v>
      </c>
      <c r="F917" s="274"/>
      <c r="G917" s="275"/>
      <c r="H917" s="276"/>
      <c r="I917" s="270"/>
      <c r="J917" s="277"/>
      <c r="K917" s="270"/>
      <c r="M917" s="271" t="s">
        <v>1299</v>
      </c>
      <c r="O917" s="260"/>
    </row>
    <row r="918" spans="1:80" ht="20" x14ac:dyDescent="0.25">
      <c r="A918" s="261">
        <v>331</v>
      </c>
      <c r="B918" s="262" t="s">
        <v>1300</v>
      </c>
      <c r="C918" s="263" t="s">
        <v>1301</v>
      </c>
      <c r="D918" s="264" t="s">
        <v>100</v>
      </c>
      <c r="E918" s="265">
        <v>1</v>
      </c>
      <c r="F918" s="265">
        <v>0</v>
      </c>
      <c r="G918" s="266">
        <f>E918*F918</f>
        <v>0</v>
      </c>
      <c r="H918" s="267">
        <v>0</v>
      </c>
      <c r="I918" s="268">
        <f>E918*H918</f>
        <v>0</v>
      </c>
      <c r="J918" s="267"/>
      <c r="K918" s="268">
        <f>E918*J918</f>
        <v>0</v>
      </c>
      <c r="O918" s="260">
        <v>2</v>
      </c>
      <c r="AA918" s="233">
        <v>3</v>
      </c>
      <c r="AB918" s="233">
        <v>7</v>
      </c>
      <c r="AC918" s="233" t="s">
        <v>1300</v>
      </c>
      <c r="AZ918" s="233">
        <v>2</v>
      </c>
      <c r="BA918" s="233">
        <f>IF(AZ918=1,G918,0)</f>
        <v>0</v>
      </c>
      <c r="BB918" s="233">
        <f>IF(AZ918=2,G918,0)</f>
        <v>0</v>
      </c>
      <c r="BC918" s="233">
        <f>IF(AZ918=3,G918,0)</f>
        <v>0</v>
      </c>
      <c r="BD918" s="233">
        <f>IF(AZ918=4,G918,0)</f>
        <v>0</v>
      </c>
      <c r="BE918" s="233">
        <f>IF(AZ918=5,G918,0)</f>
        <v>0</v>
      </c>
      <c r="CA918" s="260">
        <v>3</v>
      </c>
      <c r="CB918" s="260">
        <v>7</v>
      </c>
    </row>
    <row r="919" spans="1:80" x14ac:dyDescent="0.25">
      <c r="A919" s="269"/>
      <c r="B919" s="272"/>
      <c r="C919" s="338" t="s">
        <v>1294</v>
      </c>
      <c r="D919" s="339"/>
      <c r="E919" s="273">
        <v>1</v>
      </c>
      <c r="F919" s="274"/>
      <c r="G919" s="275"/>
      <c r="H919" s="276"/>
      <c r="I919" s="270"/>
      <c r="J919" s="277"/>
      <c r="K919" s="270"/>
      <c r="M919" s="271" t="s">
        <v>1294</v>
      </c>
      <c r="O919" s="260"/>
    </row>
    <row r="920" spans="1:80" x14ac:dyDescent="0.25">
      <c r="A920" s="269"/>
      <c r="B920" s="272"/>
      <c r="C920" s="338" t="s">
        <v>1296</v>
      </c>
      <c r="D920" s="339"/>
      <c r="E920" s="273">
        <v>0</v>
      </c>
      <c r="F920" s="274"/>
      <c r="G920" s="275"/>
      <c r="H920" s="276"/>
      <c r="I920" s="270"/>
      <c r="J920" s="277"/>
      <c r="K920" s="270"/>
      <c r="M920" s="271" t="s">
        <v>1296</v>
      </c>
      <c r="O920" s="260"/>
    </row>
    <row r="921" spans="1:80" x14ac:dyDescent="0.25">
      <c r="A921" s="269"/>
      <c r="B921" s="272"/>
      <c r="C921" s="338" t="s">
        <v>1302</v>
      </c>
      <c r="D921" s="339"/>
      <c r="E921" s="273">
        <v>0</v>
      </c>
      <c r="F921" s="274"/>
      <c r="G921" s="275"/>
      <c r="H921" s="276"/>
      <c r="I921" s="270"/>
      <c r="J921" s="277"/>
      <c r="K921" s="270"/>
      <c r="M921" s="271" t="s">
        <v>1302</v>
      </c>
      <c r="O921" s="260"/>
    </row>
    <row r="922" spans="1:80" x14ac:dyDescent="0.25">
      <c r="A922" s="269"/>
      <c r="B922" s="272"/>
      <c r="C922" s="338" t="s">
        <v>1303</v>
      </c>
      <c r="D922" s="339"/>
      <c r="E922" s="273">
        <v>0</v>
      </c>
      <c r="F922" s="274"/>
      <c r="G922" s="275"/>
      <c r="H922" s="276"/>
      <c r="I922" s="270"/>
      <c r="J922" s="277"/>
      <c r="K922" s="270"/>
      <c r="M922" s="271" t="s">
        <v>1303</v>
      </c>
      <c r="O922" s="260"/>
    </row>
    <row r="923" spans="1:80" x14ac:dyDescent="0.25">
      <c r="A923" s="269"/>
      <c r="B923" s="272"/>
      <c r="C923" s="338" t="s">
        <v>1297</v>
      </c>
      <c r="D923" s="339"/>
      <c r="E923" s="273">
        <v>0</v>
      </c>
      <c r="F923" s="274"/>
      <c r="G923" s="275"/>
      <c r="H923" s="276"/>
      <c r="I923" s="270"/>
      <c r="J923" s="277"/>
      <c r="K923" s="270"/>
      <c r="M923" s="271" t="s">
        <v>1297</v>
      </c>
      <c r="O923" s="260"/>
    </row>
    <row r="924" spans="1:80" x14ac:dyDescent="0.25">
      <c r="A924" s="269"/>
      <c r="B924" s="272"/>
      <c r="C924" s="338" t="s">
        <v>1304</v>
      </c>
      <c r="D924" s="339"/>
      <c r="E924" s="273">
        <v>0</v>
      </c>
      <c r="F924" s="274"/>
      <c r="G924" s="275"/>
      <c r="H924" s="276"/>
      <c r="I924" s="270"/>
      <c r="J924" s="277"/>
      <c r="K924" s="270"/>
      <c r="M924" s="271" t="s">
        <v>1304</v>
      </c>
      <c r="O924" s="260"/>
    </row>
    <row r="925" spans="1:80" ht="20" x14ac:dyDescent="0.25">
      <c r="A925" s="261">
        <v>332</v>
      </c>
      <c r="B925" s="262" t="s">
        <v>1305</v>
      </c>
      <c r="C925" s="263" t="s">
        <v>1306</v>
      </c>
      <c r="D925" s="264" t="s">
        <v>100</v>
      </c>
      <c r="E925" s="265">
        <v>3</v>
      </c>
      <c r="F925" s="265">
        <v>0</v>
      </c>
      <c r="G925" s="266">
        <f>E925*F925</f>
        <v>0</v>
      </c>
      <c r="H925" s="267">
        <v>0</v>
      </c>
      <c r="I925" s="268">
        <f>E925*H925</f>
        <v>0</v>
      </c>
      <c r="J925" s="267"/>
      <c r="K925" s="268">
        <f>E925*J925</f>
        <v>0</v>
      </c>
      <c r="O925" s="260">
        <v>2</v>
      </c>
      <c r="AA925" s="233">
        <v>3</v>
      </c>
      <c r="AB925" s="233">
        <v>7</v>
      </c>
      <c r="AC925" s="233" t="s">
        <v>1305</v>
      </c>
      <c r="AZ925" s="233">
        <v>2</v>
      </c>
      <c r="BA925" s="233">
        <f>IF(AZ925=1,G925,0)</f>
        <v>0</v>
      </c>
      <c r="BB925" s="233">
        <f>IF(AZ925=2,G925,0)</f>
        <v>0</v>
      </c>
      <c r="BC925" s="233">
        <f>IF(AZ925=3,G925,0)</f>
        <v>0</v>
      </c>
      <c r="BD925" s="233">
        <f>IF(AZ925=4,G925,0)</f>
        <v>0</v>
      </c>
      <c r="BE925" s="233">
        <f>IF(AZ925=5,G925,0)</f>
        <v>0</v>
      </c>
      <c r="CA925" s="260">
        <v>3</v>
      </c>
      <c r="CB925" s="260">
        <v>7</v>
      </c>
    </row>
    <row r="926" spans="1:80" x14ac:dyDescent="0.25">
      <c r="A926" s="269"/>
      <c r="B926" s="272"/>
      <c r="C926" s="338" t="s">
        <v>1307</v>
      </c>
      <c r="D926" s="339"/>
      <c r="E926" s="273">
        <v>3</v>
      </c>
      <c r="F926" s="274"/>
      <c r="G926" s="275"/>
      <c r="H926" s="276"/>
      <c r="I926" s="270"/>
      <c r="J926" s="277"/>
      <c r="K926" s="270"/>
      <c r="M926" s="271" t="s">
        <v>1307</v>
      </c>
      <c r="O926" s="260"/>
    </row>
    <row r="927" spans="1:80" x14ac:dyDescent="0.25">
      <c r="A927" s="269"/>
      <c r="B927" s="272"/>
      <c r="C927" s="338" t="s">
        <v>1308</v>
      </c>
      <c r="D927" s="339"/>
      <c r="E927" s="273">
        <v>0</v>
      </c>
      <c r="F927" s="274"/>
      <c r="G927" s="275"/>
      <c r="H927" s="276"/>
      <c r="I927" s="270"/>
      <c r="J927" s="277"/>
      <c r="K927" s="270"/>
      <c r="M927" s="271" t="s">
        <v>1308</v>
      </c>
      <c r="O927" s="260"/>
    </row>
    <row r="928" spans="1:80" x14ac:dyDescent="0.25">
      <c r="A928" s="269"/>
      <c r="B928" s="272"/>
      <c r="C928" s="338" t="s">
        <v>1309</v>
      </c>
      <c r="D928" s="339"/>
      <c r="E928" s="273">
        <v>0</v>
      </c>
      <c r="F928" s="274"/>
      <c r="G928" s="275"/>
      <c r="H928" s="276"/>
      <c r="I928" s="270"/>
      <c r="J928" s="277"/>
      <c r="K928" s="270"/>
      <c r="M928" s="271" t="s">
        <v>1309</v>
      </c>
      <c r="O928" s="260"/>
    </row>
    <row r="929" spans="1:80" x14ac:dyDescent="0.25">
      <c r="A929" s="269"/>
      <c r="B929" s="272"/>
      <c r="C929" s="338" t="s">
        <v>1303</v>
      </c>
      <c r="D929" s="339"/>
      <c r="E929" s="273">
        <v>0</v>
      </c>
      <c r="F929" s="274"/>
      <c r="G929" s="275"/>
      <c r="H929" s="276"/>
      <c r="I929" s="270"/>
      <c r="J929" s="277"/>
      <c r="K929" s="270"/>
      <c r="M929" s="271" t="s">
        <v>1303</v>
      </c>
      <c r="O929" s="260"/>
    </row>
    <row r="930" spans="1:80" x14ac:dyDescent="0.25">
      <c r="A930" s="269"/>
      <c r="B930" s="272"/>
      <c r="C930" s="338" t="s">
        <v>1310</v>
      </c>
      <c r="D930" s="339"/>
      <c r="E930" s="273">
        <v>0</v>
      </c>
      <c r="F930" s="274"/>
      <c r="G930" s="275"/>
      <c r="H930" s="276"/>
      <c r="I930" s="270"/>
      <c r="J930" s="277"/>
      <c r="K930" s="270"/>
      <c r="M930" s="271" t="s">
        <v>1310</v>
      </c>
      <c r="O930" s="260"/>
    </row>
    <row r="931" spans="1:80" ht="20" x14ac:dyDescent="0.25">
      <c r="A931" s="261">
        <v>333</v>
      </c>
      <c r="B931" s="262" t="s">
        <v>1311</v>
      </c>
      <c r="C931" s="263" t="s">
        <v>1312</v>
      </c>
      <c r="D931" s="264" t="s">
        <v>100</v>
      </c>
      <c r="E931" s="265">
        <v>1</v>
      </c>
      <c r="F931" s="265">
        <v>0</v>
      </c>
      <c r="G931" s="266">
        <f>E931*F931</f>
        <v>0</v>
      </c>
      <c r="H931" s="267">
        <v>0</v>
      </c>
      <c r="I931" s="268">
        <f>E931*H931</f>
        <v>0</v>
      </c>
      <c r="J931" s="267"/>
      <c r="K931" s="268">
        <f>E931*J931</f>
        <v>0</v>
      </c>
      <c r="O931" s="260">
        <v>2</v>
      </c>
      <c r="AA931" s="233">
        <v>3</v>
      </c>
      <c r="AB931" s="233">
        <v>7</v>
      </c>
      <c r="AC931" s="233" t="s">
        <v>1311</v>
      </c>
      <c r="AZ931" s="233">
        <v>2</v>
      </c>
      <c r="BA931" s="233">
        <f>IF(AZ931=1,G931,0)</f>
        <v>0</v>
      </c>
      <c r="BB931" s="233">
        <f>IF(AZ931=2,G931,0)</f>
        <v>0</v>
      </c>
      <c r="BC931" s="233">
        <f>IF(AZ931=3,G931,0)</f>
        <v>0</v>
      </c>
      <c r="BD931" s="233">
        <f>IF(AZ931=4,G931,0)</f>
        <v>0</v>
      </c>
      <c r="BE931" s="233">
        <f>IF(AZ931=5,G931,0)</f>
        <v>0</v>
      </c>
      <c r="CA931" s="260">
        <v>3</v>
      </c>
      <c r="CB931" s="260">
        <v>7</v>
      </c>
    </row>
    <row r="932" spans="1:80" x14ac:dyDescent="0.25">
      <c r="A932" s="269"/>
      <c r="B932" s="272"/>
      <c r="C932" s="338" t="s">
        <v>1313</v>
      </c>
      <c r="D932" s="339"/>
      <c r="E932" s="273">
        <v>1</v>
      </c>
      <c r="F932" s="274"/>
      <c r="G932" s="275"/>
      <c r="H932" s="276"/>
      <c r="I932" s="270"/>
      <c r="J932" s="277"/>
      <c r="K932" s="270"/>
      <c r="M932" s="271" t="s">
        <v>1313</v>
      </c>
      <c r="O932" s="260"/>
    </row>
    <row r="933" spans="1:80" x14ac:dyDescent="0.25">
      <c r="A933" s="269"/>
      <c r="B933" s="272"/>
      <c r="C933" s="338" t="s">
        <v>1314</v>
      </c>
      <c r="D933" s="339"/>
      <c r="E933" s="273">
        <v>0</v>
      </c>
      <c r="F933" s="274"/>
      <c r="G933" s="275"/>
      <c r="H933" s="276"/>
      <c r="I933" s="270"/>
      <c r="J933" s="277"/>
      <c r="K933" s="270"/>
      <c r="M933" s="271" t="s">
        <v>1314</v>
      </c>
      <c r="O933" s="260"/>
    </row>
    <row r="934" spans="1:80" x14ac:dyDescent="0.25">
      <c r="A934" s="261">
        <v>334</v>
      </c>
      <c r="B934" s="262" t="s">
        <v>1315</v>
      </c>
      <c r="C934" s="263" t="s">
        <v>1316</v>
      </c>
      <c r="D934" s="264" t="s">
        <v>12</v>
      </c>
      <c r="E934" s="265"/>
      <c r="F934" s="265">
        <v>0</v>
      </c>
      <c r="G934" s="266">
        <f>E934*F934</f>
        <v>0</v>
      </c>
      <c r="H934" s="267">
        <v>0</v>
      </c>
      <c r="I934" s="268">
        <f>E934*H934</f>
        <v>0</v>
      </c>
      <c r="J934" s="267"/>
      <c r="K934" s="268">
        <f>E934*J934</f>
        <v>0</v>
      </c>
      <c r="O934" s="260">
        <v>2</v>
      </c>
      <c r="AA934" s="233">
        <v>7</v>
      </c>
      <c r="AB934" s="233">
        <v>1002</v>
      </c>
      <c r="AC934" s="233">
        <v>5</v>
      </c>
      <c r="AZ934" s="233">
        <v>2</v>
      </c>
      <c r="BA934" s="233">
        <f>IF(AZ934=1,G934,0)</f>
        <v>0</v>
      </c>
      <c r="BB934" s="233">
        <f>IF(AZ934=2,G934,0)</f>
        <v>0</v>
      </c>
      <c r="BC934" s="233">
        <f>IF(AZ934=3,G934,0)</f>
        <v>0</v>
      </c>
      <c r="BD934" s="233">
        <f>IF(AZ934=4,G934,0)</f>
        <v>0</v>
      </c>
      <c r="BE934" s="233">
        <f>IF(AZ934=5,G934,0)</f>
        <v>0</v>
      </c>
      <c r="CA934" s="260">
        <v>7</v>
      </c>
      <c r="CB934" s="260">
        <v>1002</v>
      </c>
    </row>
    <row r="935" spans="1:80" ht="13" x14ac:dyDescent="0.3">
      <c r="A935" s="278"/>
      <c r="B935" s="279" t="s">
        <v>101</v>
      </c>
      <c r="C935" s="280" t="s">
        <v>1274</v>
      </c>
      <c r="D935" s="281"/>
      <c r="E935" s="282"/>
      <c r="F935" s="283"/>
      <c r="G935" s="284">
        <f>SUM(G900:G934)</f>
        <v>0</v>
      </c>
      <c r="H935" s="285"/>
      <c r="I935" s="286">
        <f>SUM(I900:I934)</f>
        <v>3.7265000000000006E-2</v>
      </c>
      <c r="J935" s="285"/>
      <c r="K935" s="286">
        <f>SUM(K900:K934)</f>
        <v>0</v>
      </c>
      <c r="O935" s="260">
        <v>4</v>
      </c>
      <c r="BA935" s="287">
        <f>SUM(BA900:BA934)</f>
        <v>0</v>
      </c>
      <c r="BB935" s="287">
        <f>SUM(BB900:BB934)</f>
        <v>0</v>
      </c>
      <c r="BC935" s="287">
        <f>SUM(BC900:BC934)</f>
        <v>0</v>
      </c>
      <c r="BD935" s="287">
        <f>SUM(BD900:BD934)</f>
        <v>0</v>
      </c>
      <c r="BE935" s="287">
        <f>SUM(BE900:BE934)</f>
        <v>0</v>
      </c>
    </row>
    <row r="936" spans="1:80" ht="13" x14ac:dyDescent="0.3">
      <c r="A936" s="250" t="s">
        <v>97</v>
      </c>
      <c r="B936" s="251" t="s">
        <v>1317</v>
      </c>
      <c r="C936" s="252" t="s">
        <v>1318</v>
      </c>
      <c r="D936" s="253"/>
      <c r="E936" s="254"/>
      <c r="F936" s="254"/>
      <c r="G936" s="255"/>
      <c r="H936" s="256"/>
      <c r="I936" s="257"/>
      <c r="J936" s="258"/>
      <c r="K936" s="259"/>
      <c r="O936" s="260">
        <v>1</v>
      </c>
    </row>
    <row r="937" spans="1:80" x14ac:dyDescent="0.25">
      <c r="A937" s="261">
        <v>335</v>
      </c>
      <c r="B937" s="262" t="s">
        <v>1320</v>
      </c>
      <c r="C937" s="263" t="s">
        <v>1321</v>
      </c>
      <c r="D937" s="264" t="s">
        <v>423</v>
      </c>
      <c r="E937" s="265">
        <v>117.3</v>
      </c>
      <c r="F937" s="265">
        <v>0</v>
      </c>
      <c r="G937" s="266">
        <f>E937*F937</f>
        <v>0</v>
      </c>
      <c r="H937" s="267">
        <v>3.2000000000000003E-4</v>
      </c>
      <c r="I937" s="268">
        <f>E937*H937</f>
        <v>3.7536E-2</v>
      </c>
      <c r="J937" s="267">
        <v>0</v>
      </c>
      <c r="K937" s="268">
        <f>E937*J937</f>
        <v>0</v>
      </c>
      <c r="O937" s="260">
        <v>2</v>
      </c>
      <c r="AA937" s="233">
        <v>1</v>
      </c>
      <c r="AB937" s="233">
        <v>7</v>
      </c>
      <c r="AC937" s="233">
        <v>7</v>
      </c>
      <c r="AZ937" s="233">
        <v>2</v>
      </c>
      <c r="BA937" s="233">
        <f>IF(AZ937=1,G937,0)</f>
        <v>0</v>
      </c>
      <c r="BB937" s="233">
        <f>IF(AZ937=2,G937,0)</f>
        <v>0</v>
      </c>
      <c r="BC937" s="233">
        <f>IF(AZ937=3,G937,0)</f>
        <v>0</v>
      </c>
      <c r="BD937" s="233">
        <f>IF(AZ937=4,G937,0)</f>
        <v>0</v>
      </c>
      <c r="BE937" s="233">
        <f>IF(AZ937=5,G937,0)</f>
        <v>0</v>
      </c>
      <c r="CA937" s="260">
        <v>1</v>
      </c>
      <c r="CB937" s="260">
        <v>7</v>
      </c>
    </row>
    <row r="938" spans="1:80" x14ac:dyDescent="0.25">
      <c r="A938" s="269"/>
      <c r="B938" s="272"/>
      <c r="C938" s="338" t="s">
        <v>1322</v>
      </c>
      <c r="D938" s="339"/>
      <c r="E938" s="273">
        <v>59</v>
      </c>
      <c r="F938" s="274"/>
      <c r="G938" s="275"/>
      <c r="H938" s="276"/>
      <c r="I938" s="270"/>
      <c r="J938" s="277"/>
      <c r="K938" s="270"/>
      <c r="M938" s="271" t="s">
        <v>1322</v>
      </c>
      <c r="O938" s="260"/>
    </row>
    <row r="939" spans="1:80" x14ac:dyDescent="0.25">
      <c r="A939" s="269"/>
      <c r="B939" s="272"/>
      <c r="C939" s="338" t="s">
        <v>1323</v>
      </c>
      <c r="D939" s="339"/>
      <c r="E939" s="273">
        <v>58.3</v>
      </c>
      <c r="F939" s="274"/>
      <c r="G939" s="275"/>
      <c r="H939" s="276"/>
      <c r="I939" s="270"/>
      <c r="J939" s="277"/>
      <c r="K939" s="270"/>
      <c r="M939" s="271" t="s">
        <v>1323</v>
      </c>
      <c r="O939" s="260"/>
    </row>
    <row r="940" spans="1:80" x14ac:dyDescent="0.25">
      <c r="A940" s="261">
        <v>336</v>
      </c>
      <c r="B940" s="262" t="s">
        <v>1324</v>
      </c>
      <c r="C940" s="263" t="s">
        <v>1325</v>
      </c>
      <c r="D940" s="264" t="s">
        <v>115</v>
      </c>
      <c r="E940" s="265">
        <v>73.650000000000006</v>
      </c>
      <c r="F940" s="265">
        <v>0</v>
      </c>
      <c r="G940" s="266">
        <f>E940*F940</f>
        <v>0</v>
      </c>
      <c r="H940" s="267">
        <v>4.5500000000000002E-3</v>
      </c>
      <c r="I940" s="268">
        <f>E940*H940</f>
        <v>0.33510750000000006</v>
      </c>
      <c r="J940" s="267">
        <v>0</v>
      </c>
      <c r="K940" s="268">
        <f>E940*J940</f>
        <v>0</v>
      </c>
      <c r="O940" s="260">
        <v>2</v>
      </c>
      <c r="AA940" s="233">
        <v>1</v>
      </c>
      <c r="AB940" s="233">
        <v>7</v>
      </c>
      <c r="AC940" s="233">
        <v>7</v>
      </c>
      <c r="AZ940" s="233">
        <v>2</v>
      </c>
      <c r="BA940" s="233">
        <f>IF(AZ940=1,G940,0)</f>
        <v>0</v>
      </c>
      <c r="BB940" s="233">
        <f>IF(AZ940=2,G940,0)</f>
        <v>0</v>
      </c>
      <c r="BC940" s="233">
        <f>IF(AZ940=3,G940,0)</f>
        <v>0</v>
      </c>
      <c r="BD940" s="233">
        <f>IF(AZ940=4,G940,0)</f>
        <v>0</v>
      </c>
      <c r="BE940" s="233">
        <f>IF(AZ940=5,G940,0)</f>
        <v>0</v>
      </c>
      <c r="CA940" s="260">
        <v>1</v>
      </c>
      <c r="CB940" s="260">
        <v>7</v>
      </c>
    </row>
    <row r="941" spans="1:80" x14ac:dyDescent="0.25">
      <c r="A941" s="269"/>
      <c r="B941" s="272"/>
      <c r="C941" s="338" t="s">
        <v>1326</v>
      </c>
      <c r="D941" s="339"/>
      <c r="E941" s="273">
        <v>73.650000000000006</v>
      </c>
      <c r="F941" s="274"/>
      <c r="G941" s="275"/>
      <c r="H941" s="276"/>
      <c r="I941" s="270"/>
      <c r="J941" s="277"/>
      <c r="K941" s="270"/>
      <c r="M941" s="271" t="s">
        <v>1326</v>
      </c>
      <c r="O941" s="260"/>
    </row>
    <row r="942" spans="1:80" x14ac:dyDescent="0.25">
      <c r="A942" s="261">
        <v>337</v>
      </c>
      <c r="B942" s="262" t="s">
        <v>1327</v>
      </c>
      <c r="C942" s="263" t="s">
        <v>1328</v>
      </c>
      <c r="D942" s="264" t="s">
        <v>115</v>
      </c>
      <c r="E942" s="265">
        <v>140.9675</v>
      </c>
      <c r="F942" s="265">
        <v>0</v>
      </c>
      <c r="G942" s="266">
        <f>E942*F942</f>
        <v>0</v>
      </c>
      <c r="H942" s="267">
        <v>4.7499999999999999E-3</v>
      </c>
      <c r="I942" s="268">
        <f>E942*H942</f>
        <v>0.66959562500000003</v>
      </c>
      <c r="J942" s="267">
        <v>0</v>
      </c>
      <c r="K942" s="268">
        <f>E942*J942</f>
        <v>0</v>
      </c>
      <c r="O942" s="260">
        <v>2</v>
      </c>
      <c r="AA942" s="233">
        <v>1</v>
      </c>
      <c r="AB942" s="233">
        <v>7</v>
      </c>
      <c r="AC942" s="233">
        <v>7</v>
      </c>
      <c r="AZ942" s="233">
        <v>2</v>
      </c>
      <c r="BA942" s="233">
        <f>IF(AZ942=1,G942,0)</f>
        <v>0</v>
      </c>
      <c r="BB942" s="233">
        <f>IF(AZ942=2,G942,0)</f>
        <v>0</v>
      </c>
      <c r="BC942" s="233">
        <f>IF(AZ942=3,G942,0)</f>
        <v>0</v>
      </c>
      <c r="BD942" s="233">
        <f>IF(AZ942=4,G942,0)</f>
        <v>0</v>
      </c>
      <c r="BE942" s="233">
        <f>IF(AZ942=5,G942,0)</f>
        <v>0</v>
      </c>
      <c r="CA942" s="260">
        <v>1</v>
      </c>
      <c r="CB942" s="260">
        <v>7</v>
      </c>
    </row>
    <row r="943" spans="1:80" x14ac:dyDescent="0.25">
      <c r="A943" s="269"/>
      <c r="B943" s="272"/>
      <c r="C943" s="338" t="s">
        <v>1329</v>
      </c>
      <c r="D943" s="339"/>
      <c r="E943" s="273">
        <v>88.75</v>
      </c>
      <c r="F943" s="274"/>
      <c r="G943" s="275"/>
      <c r="H943" s="276"/>
      <c r="I943" s="270"/>
      <c r="J943" s="277"/>
      <c r="K943" s="270"/>
      <c r="M943" s="271" t="s">
        <v>1329</v>
      </c>
      <c r="O943" s="260"/>
    </row>
    <row r="944" spans="1:80" x14ac:dyDescent="0.25">
      <c r="A944" s="269"/>
      <c r="B944" s="272"/>
      <c r="C944" s="338" t="s">
        <v>864</v>
      </c>
      <c r="D944" s="339"/>
      <c r="E944" s="273">
        <v>24.3</v>
      </c>
      <c r="F944" s="274"/>
      <c r="G944" s="275"/>
      <c r="H944" s="276"/>
      <c r="I944" s="270"/>
      <c r="J944" s="277"/>
      <c r="K944" s="270"/>
      <c r="M944" s="271" t="s">
        <v>864</v>
      </c>
      <c r="O944" s="260"/>
    </row>
    <row r="945" spans="1:80" x14ac:dyDescent="0.25">
      <c r="A945" s="269"/>
      <c r="B945" s="272"/>
      <c r="C945" s="338" t="s">
        <v>1330</v>
      </c>
      <c r="D945" s="339"/>
      <c r="E945" s="273">
        <v>5.0025000000000004</v>
      </c>
      <c r="F945" s="274"/>
      <c r="G945" s="275"/>
      <c r="H945" s="276"/>
      <c r="I945" s="270"/>
      <c r="J945" s="277"/>
      <c r="K945" s="270"/>
      <c r="M945" s="271" t="s">
        <v>1330</v>
      </c>
      <c r="O945" s="260"/>
    </row>
    <row r="946" spans="1:80" x14ac:dyDescent="0.25">
      <c r="A946" s="269"/>
      <c r="B946" s="272"/>
      <c r="C946" s="338" t="s">
        <v>1331</v>
      </c>
      <c r="D946" s="339"/>
      <c r="E946" s="273">
        <v>5.5425000000000004</v>
      </c>
      <c r="F946" s="274"/>
      <c r="G946" s="275"/>
      <c r="H946" s="276"/>
      <c r="I946" s="270"/>
      <c r="J946" s="277"/>
      <c r="K946" s="270"/>
      <c r="M946" s="271" t="s">
        <v>1331</v>
      </c>
      <c r="O946" s="260"/>
    </row>
    <row r="947" spans="1:80" x14ac:dyDescent="0.25">
      <c r="A947" s="269"/>
      <c r="B947" s="272"/>
      <c r="C947" s="338" t="s">
        <v>1332</v>
      </c>
      <c r="D947" s="339"/>
      <c r="E947" s="273">
        <v>3.78</v>
      </c>
      <c r="F947" s="274"/>
      <c r="G947" s="275"/>
      <c r="H947" s="276"/>
      <c r="I947" s="270"/>
      <c r="J947" s="277"/>
      <c r="K947" s="270"/>
      <c r="M947" s="271" t="s">
        <v>1332</v>
      </c>
      <c r="O947" s="260"/>
    </row>
    <row r="948" spans="1:80" x14ac:dyDescent="0.25">
      <c r="A948" s="269"/>
      <c r="B948" s="272"/>
      <c r="C948" s="338" t="s">
        <v>1333</v>
      </c>
      <c r="D948" s="339"/>
      <c r="E948" s="273">
        <v>13.592499999999999</v>
      </c>
      <c r="F948" s="274"/>
      <c r="G948" s="275"/>
      <c r="H948" s="276"/>
      <c r="I948" s="270"/>
      <c r="J948" s="277"/>
      <c r="K948" s="270"/>
      <c r="M948" s="271" t="s">
        <v>1333</v>
      </c>
      <c r="O948" s="260"/>
    </row>
    <row r="949" spans="1:80" ht="20" x14ac:dyDescent="0.25">
      <c r="A949" s="261">
        <v>338</v>
      </c>
      <c r="B949" s="262" t="s">
        <v>1334</v>
      </c>
      <c r="C949" s="263" t="s">
        <v>1335</v>
      </c>
      <c r="D949" s="264" t="s">
        <v>423</v>
      </c>
      <c r="E949" s="265">
        <v>117.3</v>
      </c>
      <c r="F949" s="265">
        <v>0</v>
      </c>
      <c r="G949" s="266">
        <f>E949*F949</f>
        <v>0</v>
      </c>
      <c r="H949" s="267">
        <v>1.2999999999999999E-4</v>
      </c>
      <c r="I949" s="268">
        <f>E949*H949</f>
        <v>1.5248999999999999E-2</v>
      </c>
      <c r="J949" s="267">
        <v>0</v>
      </c>
      <c r="K949" s="268">
        <f>E949*J949</f>
        <v>0</v>
      </c>
      <c r="O949" s="260">
        <v>2</v>
      </c>
      <c r="AA949" s="233">
        <v>1</v>
      </c>
      <c r="AB949" s="233">
        <v>7</v>
      </c>
      <c r="AC949" s="233">
        <v>7</v>
      </c>
      <c r="AZ949" s="233">
        <v>2</v>
      </c>
      <c r="BA949" s="233">
        <f>IF(AZ949=1,G949,0)</f>
        <v>0</v>
      </c>
      <c r="BB949" s="233">
        <f>IF(AZ949=2,G949,0)</f>
        <v>0</v>
      </c>
      <c r="BC949" s="233">
        <f>IF(AZ949=3,G949,0)</f>
        <v>0</v>
      </c>
      <c r="BD949" s="233">
        <f>IF(AZ949=4,G949,0)</f>
        <v>0</v>
      </c>
      <c r="BE949" s="233">
        <f>IF(AZ949=5,G949,0)</f>
        <v>0</v>
      </c>
      <c r="CA949" s="260">
        <v>1</v>
      </c>
      <c r="CB949" s="260">
        <v>7</v>
      </c>
    </row>
    <row r="950" spans="1:80" x14ac:dyDescent="0.25">
      <c r="A950" s="269"/>
      <c r="B950" s="272"/>
      <c r="C950" s="338" t="s">
        <v>1336</v>
      </c>
      <c r="D950" s="339"/>
      <c r="E950" s="273">
        <v>117.3</v>
      </c>
      <c r="F950" s="274"/>
      <c r="G950" s="275"/>
      <c r="H950" s="276"/>
      <c r="I950" s="270"/>
      <c r="J950" s="277"/>
      <c r="K950" s="270"/>
      <c r="M950" s="271" t="s">
        <v>1336</v>
      </c>
      <c r="O950" s="260"/>
    </row>
    <row r="951" spans="1:80" x14ac:dyDescent="0.25">
      <c r="A951" s="261">
        <v>339</v>
      </c>
      <c r="B951" s="262" t="s">
        <v>1337</v>
      </c>
      <c r="C951" s="263" t="s">
        <v>1338</v>
      </c>
      <c r="D951" s="264" t="s">
        <v>115</v>
      </c>
      <c r="E951" s="265">
        <v>214.62</v>
      </c>
      <c r="F951" s="265">
        <v>0</v>
      </c>
      <c r="G951" s="266">
        <f>E951*F951</f>
        <v>0</v>
      </c>
      <c r="H951" s="267">
        <v>8.0000000000000004E-4</v>
      </c>
      <c r="I951" s="268">
        <f>E951*H951</f>
        <v>0.17169600000000002</v>
      </c>
      <c r="J951" s="267">
        <v>0</v>
      </c>
      <c r="K951" s="268">
        <f>E951*J951</f>
        <v>0</v>
      </c>
      <c r="O951" s="260">
        <v>2</v>
      </c>
      <c r="AA951" s="233">
        <v>1</v>
      </c>
      <c r="AB951" s="233">
        <v>7</v>
      </c>
      <c r="AC951" s="233">
        <v>7</v>
      </c>
      <c r="AZ951" s="233">
        <v>2</v>
      </c>
      <c r="BA951" s="233">
        <f>IF(AZ951=1,G951,0)</f>
        <v>0</v>
      </c>
      <c r="BB951" s="233">
        <f>IF(AZ951=2,G951,0)</f>
        <v>0</v>
      </c>
      <c r="BC951" s="233">
        <f>IF(AZ951=3,G951,0)</f>
        <v>0</v>
      </c>
      <c r="BD951" s="233">
        <f>IF(AZ951=4,G951,0)</f>
        <v>0</v>
      </c>
      <c r="BE951" s="233">
        <f>IF(AZ951=5,G951,0)</f>
        <v>0</v>
      </c>
      <c r="CA951" s="260">
        <v>1</v>
      </c>
      <c r="CB951" s="260">
        <v>7</v>
      </c>
    </row>
    <row r="952" spans="1:80" x14ac:dyDescent="0.25">
      <c r="A952" s="269"/>
      <c r="B952" s="272"/>
      <c r="C952" s="338" t="s">
        <v>1339</v>
      </c>
      <c r="D952" s="339"/>
      <c r="E952" s="273">
        <v>214.62</v>
      </c>
      <c r="F952" s="274"/>
      <c r="G952" s="275"/>
      <c r="H952" s="276"/>
      <c r="I952" s="270"/>
      <c r="J952" s="277"/>
      <c r="K952" s="270"/>
      <c r="M952" s="271" t="s">
        <v>1339</v>
      </c>
      <c r="O952" s="260"/>
    </row>
    <row r="953" spans="1:80" x14ac:dyDescent="0.25">
      <c r="A953" s="261">
        <v>340</v>
      </c>
      <c r="B953" s="262" t="s">
        <v>1340</v>
      </c>
      <c r="C953" s="263" t="s">
        <v>1341</v>
      </c>
      <c r="D953" s="264" t="s">
        <v>115</v>
      </c>
      <c r="E953" s="265">
        <v>79.285600000000002</v>
      </c>
      <c r="F953" s="265">
        <v>0</v>
      </c>
      <c r="G953" s="266">
        <f>E953*F953</f>
        <v>0</v>
      </c>
      <c r="H953" s="267">
        <v>1.9199999999999998E-2</v>
      </c>
      <c r="I953" s="268">
        <f>E953*H953</f>
        <v>1.52228352</v>
      </c>
      <c r="J953" s="267"/>
      <c r="K953" s="268">
        <f>E953*J953</f>
        <v>0</v>
      </c>
      <c r="O953" s="260">
        <v>2</v>
      </c>
      <c r="AA953" s="233">
        <v>3</v>
      </c>
      <c r="AB953" s="233">
        <v>7</v>
      </c>
      <c r="AC953" s="233">
        <v>597642020</v>
      </c>
      <c r="AZ953" s="233">
        <v>2</v>
      </c>
      <c r="BA953" s="233">
        <f>IF(AZ953=1,G953,0)</f>
        <v>0</v>
      </c>
      <c r="BB953" s="233">
        <f>IF(AZ953=2,G953,0)</f>
        <v>0</v>
      </c>
      <c r="BC953" s="233">
        <f>IF(AZ953=3,G953,0)</f>
        <v>0</v>
      </c>
      <c r="BD953" s="233">
        <f>IF(AZ953=4,G953,0)</f>
        <v>0</v>
      </c>
      <c r="BE953" s="233">
        <f>IF(AZ953=5,G953,0)</f>
        <v>0</v>
      </c>
      <c r="CA953" s="260">
        <v>3</v>
      </c>
      <c r="CB953" s="260">
        <v>7</v>
      </c>
    </row>
    <row r="954" spans="1:80" x14ac:dyDescent="0.25">
      <c r="A954" s="269"/>
      <c r="B954" s="272"/>
      <c r="C954" s="338" t="s">
        <v>1342</v>
      </c>
      <c r="D954" s="339"/>
      <c r="E954" s="273">
        <v>75.123000000000005</v>
      </c>
      <c r="F954" s="274"/>
      <c r="G954" s="275"/>
      <c r="H954" s="276"/>
      <c r="I954" s="270"/>
      <c r="J954" s="277"/>
      <c r="K954" s="270"/>
      <c r="M954" s="271" t="s">
        <v>1342</v>
      </c>
      <c r="O954" s="260"/>
    </row>
    <row r="955" spans="1:80" x14ac:dyDescent="0.25">
      <c r="A955" s="269"/>
      <c r="B955" s="272"/>
      <c r="C955" s="338" t="s">
        <v>1343</v>
      </c>
      <c r="D955" s="339"/>
      <c r="E955" s="273">
        <v>4.1626000000000003</v>
      </c>
      <c r="F955" s="274"/>
      <c r="G955" s="275"/>
      <c r="H955" s="276"/>
      <c r="I955" s="270"/>
      <c r="J955" s="277"/>
      <c r="K955" s="270"/>
      <c r="M955" s="271" t="s">
        <v>1343</v>
      </c>
      <c r="O955" s="260"/>
    </row>
    <row r="956" spans="1:80" x14ac:dyDescent="0.25">
      <c r="A956" s="261">
        <v>341</v>
      </c>
      <c r="B956" s="262" t="s">
        <v>1344</v>
      </c>
      <c r="C956" s="263" t="s">
        <v>1345</v>
      </c>
      <c r="D956" s="264" t="s">
        <v>115</v>
      </c>
      <c r="E956" s="265">
        <v>119.5236</v>
      </c>
      <c r="F956" s="265">
        <v>0</v>
      </c>
      <c r="G956" s="266">
        <f>E956*F956</f>
        <v>0</v>
      </c>
      <c r="H956" s="267">
        <v>1.9199999999999998E-2</v>
      </c>
      <c r="I956" s="268">
        <f>E956*H956</f>
        <v>2.29485312</v>
      </c>
      <c r="J956" s="267"/>
      <c r="K956" s="268">
        <f>E956*J956</f>
        <v>0</v>
      </c>
      <c r="O956" s="260">
        <v>2</v>
      </c>
      <c r="AA956" s="233">
        <v>3</v>
      </c>
      <c r="AB956" s="233">
        <v>7</v>
      </c>
      <c r="AC956" s="233">
        <v>597642031</v>
      </c>
      <c r="AZ956" s="233">
        <v>2</v>
      </c>
      <c r="BA956" s="233">
        <f>IF(AZ956=1,G956,0)</f>
        <v>0</v>
      </c>
      <c r="BB956" s="233">
        <f>IF(AZ956=2,G956,0)</f>
        <v>0</v>
      </c>
      <c r="BC956" s="233">
        <f>IF(AZ956=3,G956,0)</f>
        <v>0</v>
      </c>
      <c r="BD956" s="233">
        <f>IF(AZ956=4,G956,0)</f>
        <v>0</v>
      </c>
      <c r="BE956" s="233">
        <f>IF(AZ956=5,G956,0)</f>
        <v>0</v>
      </c>
      <c r="CA956" s="260">
        <v>3</v>
      </c>
      <c r="CB956" s="260">
        <v>7</v>
      </c>
    </row>
    <row r="957" spans="1:80" x14ac:dyDescent="0.25">
      <c r="A957" s="269"/>
      <c r="B957" s="272"/>
      <c r="C957" s="338" t="s">
        <v>1346</v>
      </c>
      <c r="D957" s="339"/>
      <c r="E957" s="273">
        <v>90.525000000000006</v>
      </c>
      <c r="F957" s="274"/>
      <c r="G957" s="275"/>
      <c r="H957" s="276"/>
      <c r="I957" s="270"/>
      <c r="J957" s="277"/>
      <c r="K957" s="270"/>
      <c r="M957" s="271" t="s">
        <v>1346</v>
      </c>
      <c r="O957" s="260"/>
    </row>
    <row r="958" spans="1:80" x14ac:dyDescent="0.25">
      <c r="A958" s="269"/>
      <c r="B958" s="272"/>
      <c r="C958" s="338" t="s">
        <v>1347</v>
      </c>
      <c r="D958" s="339"/>
      <c r="E958" s="273">
        <v>24.786000000000001</v>
      </c>
      <c r="F958" s="274"/>
      <c r="G958" s="275"/>
      <c r="H958" s="276"/>
      <c r="I958" s="270"/>
      <c r="J958" s="277"/>
      <c r="K958" s="270"/>
      <c r="M958" s="271" t="s">
        <v>1347</v>
      </c>
      <c r="O958" s="260"/>
    </row>
    <row r="959" spans="1:80" x14ac:dyDescent="0.25">
      <c r="A959" s="269"/>
      <c r="B959" s="272"/>
      <c r="C959" s="338" t="s">
        <v>1348</v>
      </c>
      <c r="D959" s="339"/>
      <c r="E959" s="273">
        <v>4.2126000000000001</v>
      </c>
      <c r="F959" s="274"/>
      <c r="G959" s="275"/>
      <c r="H959" s="276"/>
      <c r="I959" s="270"/>
      <c r="J959" s="277"/>
      <c r="K959" s="270"/>
      <c r="M959" s="271" t="s">
        <v>1348</v>
      </c>
      <c r="O959" s="260"/>
    </row>
    <row r="960" spans="1:80" x14ac:dyDescent="0.25">
      <c r="A960" s="261">
        <v>342</v>
      </c>
      <c r="B960" s="262" t="s">
        <v>1349</v>
      </c>
      <c r="C960" s="263" t="s">
        <v>1350</v>
      </c>
      <c r="D960" s="264" t="s">
        <v>115</v>
      </c>
      <c r="E960" s="265">
        <v>28.478400000000001</v>
      </c>
      <c r="F960" s="265">
        <v>0</v>
      </c>
      <c r="G960" s="266">
        <f>E960*F960</f>
        <v>0</v>
      </c>
      <c r="H960" s="267">
        <v>1.9199999999999998E-2</v>
      </c>
      <c r="I960" s="268">
        <f>E960*H960</f>
        <v>0.54678527999999993</v>
      </c>
      <c r="J960" s="267"/>
      <c r="K960" s="268">
        <f>E960*J960</f>
        <v>0</v>
      </c>
      <c r="O960" s="260">
        <v>2</v>
      </c>
      <c r="AA960" s="233">
        <v>3</v>
      </c>
      <c r="AB960" s="233">
        <v>7</v>
      </c>
      <c r="AC960" s="233">
        <v>597642033</v>
      </c>
      <c r="AZ960" s="233">
        <v>2</v>
      </c>
      <c r="BA960" s="233">
        <f>IF(AZ960=1,G960,0)</f>
        <v>0</v>
      </c>
      <c r="BB960" s="233">
        <f>IF(AZ960=2,G960,0)</f>
        <v>0</v>
      </c>
      <c r="BC960" s="233">
        <f>IF(AZ960=3,G960,0)</f>
        <v>0</v>
      </c>
      <c r="BD960" s="233">
        <f>IF(AZ960=4,G960,0)</f>
        <v>0</v>
      </c>
      <c r="BE960" s="233">
        <f>IF(AZ960=5,G960,0)</f>
        <v>0</v>
      </c>
      <c r="CA960" s="260">
        <v>3</v>
      </c>
      <c r="CB960" s="260">
        <v>7</v>
      </c>
    </row>
    <row r="961" spans="1:80" x14ac:dyDescent="0.25">
      <c r="A961" s="269"/>
      <c r="B961" s="272"/>
      <c r="C961" s="338" t="s">
        <v>1351</v>
      </c>
      <c r="D961" s="339"/>
      <c r="E961" s="273">
        <v>28.478400000000001</v>
      </c>
      <c r="F961" s="274"/>
      <c r="G961" s="275"/>
      <c r="H961" s="276"/>
      <c r="I961" s="270"/>
      <c r="J961" s="277"/>
      <c r="K961" s="270"/>
      <c r="M961" s="271" t="s">
        <v>1351</v>
      </c>
      <c r="O961" s="260"/>
    </row>
    <row r="962" spans="1:80" x14ac:dyDescent="0.25">
      <c r="A962" s="261">
        <v>343</v>
      </c>
      <c r="B962" s="262" t="s">
        <v>1352</v>
      </c>
      <c r="C962" s="263" t="s">
        <v>1353</v>
      </c>
      <c r="D962" s="264" t="s">
        <v>12</v>
      </c>
      <c r="E962" s="265"/>
      <c r="F962" s="265">
        <v>0</v>
      </c>
      <c r="G962" s="266">
        <f>E962*F962</f>
        <v>0</v>
      </c>
      <c r="H962" s="267">
        <v>0</v>
      </c>
      <c r="I962" s="268">
        <f>E962*H962</f>
        <v>0</v>
      </c>
      <c r="J962" s="267"/>
      <c r="K962" s="268">
        <f>E962*J962</f>
        <v>0</v>
      </c>
      <c r="O962" s="260">
        <v>2</v>
      </c>
      <c r="AA962" s="233">
        <v>7</v>
      </c>
      <c r="AB962" s="233">
        <v>1002</v>
      </c>
      <c r="AC962" s="233">
        <v>5</v>
      </c>
      <c r="AZ962" s="233">
        <v>2</v>
      </c>
      <c r="BA962" s="233">
        <f>IF(AZ962=1,G962,0)</f>
        <v>0</v>
      </c>
      <c r="BB962" s="233">
        <f>IF(AZ962=2,G962,0)</f>
        <v>0</v>
      </c>
      <c r="BC962" s="233">
        <f>IF(AZ962=3,G962,0)</f>
        <v>0</v>
      </c>
      <c r="BD962" s="233">
        <f>IF(AZ962=4,G962,0)</f>
        <v>0</v>
      </c>
      <c r="BE962" s="233">
        <f>IF(AZ962=5,G962,0)</f>
        <v>0</v>
      </c>
      <c r="CA962" s="260">
        <v>7</v>
      </c>
      <c r="CB962" s="260">
        <v>1002</v>
      </c>
    </row>
    <row r="963" spans="1:80" ht="13" x14ac:dyDescent="0.3">
      <c r="A963" s="278"/>
      <c r="B963" s="279" t="s">
        <v>101</v>
      </c>
      <c r="C963" s="280" t="s">
        <v>1319</v>
      </c>
      <c r="D963" s="281"/>
      <c r="E963" s="282"/>
      <c r="F963" s="283"/>
      <c r="G963" s="284">
        <f>SUM(G936:G962)</f>
        <v>0</v>
      </c>
      <c r="H963" s="285"/>
      <c r="I963" s="286">
        <f>SUM(I936:I962)</f>
        <v>5.5931060449999999</v>
      </c>
      <c r="J963" s="285"/>
      <c r="K963" s="286">
        <f>SUM(K936:K962)</f>
        <v>0</v>
      </c>
      <c r="O963" s="260">
        <v>4</v>
      </c>
      <c r="BA963" s="287">
        <f>SUM(BA936:BA962)</f>
        <v>0</v>
      </c>
      <c r="BB963" s="287">
        <f>SUM(BB936:BB962)</f>
        <v>0</v>
      </c>
      <c r="BC963" s="287">
        <f>SUM(BC936:BC962)</f>
        <v>0</v>
      </c>
      <c r="BD963" s="287">
        <f>SUM(BD936:BD962)</f>
        <v>0</v>
      </c>
      <c r="BE963" s="287">
        <f>SUM(BE936:BE962)</f>
        <v>0</v>
      </c>
    </row>
    <row r="964" spans="1:80" ht="13" x14ac:dyDescent="0.3">
      <c r="A964" s="250" t="s">
        <v>97</v>
      </c>
      <c r="B964" s="251" t="s">
        <v>1354</v>
      </c>
      <c r="C964" s="252" t="s">
        <v>1355</v>
      </c>
      <c r="D964" s="253"/>
      <c r="E964" s="254"/>
      <c r="F964" s="254"/>
      <c r="G964" s="255"/>
      <c r="H964" s="256"/>
      <c r="I964" s="257"/>
      <c r="J964" s="258"/>
      <c r="K964" s="259"/>
      <c r="O964" s="260">
        <v>1</v>
      </c>
    </row>
    <row r="965" spans="1:80" ht="20" x14ac:dyDescent="0.25">
      <c r="A965" s="261">
        <v>344</v>
      </c>
      <c r="B965" s="262" t="s">
        <v>1357</v>
      </c>
      <c r="C965" s="263" t="s">
        <v>1358</v>
      </c>
      <c r="D965" s="264" t="s">
        <v>423</v>
      </c>
      <c r="E965" s="265">
        <v>140.6</v>
      </c>
      <c r="F965" s="265">
        <v>0</v>
      </c>
      <c r="G965" s="266">
        <f>E965*F965</f>
        <v>0</v>
      </c>
      <c r="H965" s="267">
        <v>5.9000000000000003E-4</v>
      </c>
      <c r="I965" s="268">
        <f>E965*H965</f>
        <v>8.2954E-2</v>
      </c>
      <c r="J965" s="267">
        <v>0</v>
      </c>
      <c r="K965" s="268">
        <f>E965*J965</f>
        <v>0</v>
      </c>
      <c r="O965" s="260">
        <v>2</v>
      </c>
      <c r="AA965" s="233">
        <v>1</v>
      </c>
      <c r="AB965" s="233">
        <v>7</v>
      </c>
      <c r="AC965" s="233">
        <v>7</v>
      </c>
      <c r="AZ965" s="233">
        <v>2</v>
      </c>
      <c r="BA965" s="233">
        <f>IF(AZ965=1,G965,0)</f>
        <v>0</v>
      </c>
      <c r="BB965" s="233">
        <f>IF(AZ965=2,G965,0)</f>
        <v>0</v>
      </c>
      <c r="BC965" s="233">
        <f>IF(AZ965=3,G965,0)</f>
        <v>0</v>
      </c>
      <c r="BD965" s="233">
        <f>IF(AZ965=4,G965,0)</f>
        <v>0</v>
      </c>
      <c r="BE965" s="233">
        <f>IF(AZ965=5,G965,0)</f>
        <v>0</v>
      </c>
      <c r="CA965" s="260">
        <v>1</v>
      </c>
      <c r="CB965" s="260">
        <v>7</v>
      </c>
    </row>
    <row r="966" spans="1:80" x14ac:dyDescent="0.25">
      <c r="A966" s="269"/>
      <c r="B966" s="272"/>
      <c r="C966" s="338" t="s">
        <v>1359</v>
      </c>
      <c r="D966" s="339"/>
      <c r="E966" s="273">
        <v>140.6</v>
      </c>
      <c r="F966" s="274"/>
      <c r="G966" s="275"/>
      <c r="H966" s="276"/>
      <c r="I966" s="270"/>
      <c r="J966" s="277"/>
      <c r="K966" s="270"/>
      <c r="M966" s="271" t="s">
        <v>1359</v>
      </c>
      <c r="O966" s="260"/>
    </row>
    <row r="967" spans="1:80" x14ac:dyDescent="0.25">
      <c r="A967" s="261">
        <v>345</v>
      </c>
      <c r="B967" s="262" t="s">
        <v>1360</v>
      </c>
      <c r="C967" s="263" t="s">
        <v>1361</v>
      </c>
      <c r="D967" s="264" t="s">
        <v>423</v>
      </c>
      <c r="E967" s="265">
        <v>69.900000000000006</v>
      </c>
      <c r="F967" s="265">
        <v>0</v>
      </c>
      <c r="G967" s="266">
        <f>E967*F967</f>
        <v>0</v>
      </c>
      <c r="H967" s="267">
        <v>1.9000000000000001E-4</v>
      </c>
      <c r="I967" s="268">
        <f>E967*H967</f>
        <v>1.3281000000000001E-2</v>
      </c>
      <c r="J967" s="267">
        <v>0</v>
      </c>
      <c r="K967" s="268">
        <f>E967*J967</f>
        <v>0</v>
      </c>
      <c r="O967" s="260">
        <v>2</v>
      </c>
      <c r="AA967" s="233">
        <v>1</v>
      </c>
      <c r="AB967" s="233">
        <v>7</v>
      </c>
      <c r="AC967" s="233">
        <v>7</v>
      </c>
      <c r="AZ967" s="233">
        <v>2</v>
      </c>
      <c r="BA967" s="233">
        <f>IF(AZ967=1,G967,0)</f>
        <v>0</v>
      </c>
      <c r="BB967" s="233">
        <f>IF(AZ967=2,G967,0)</f>
        <v>0</v>
      </c>
      <c r="BC967" s="233">
        <f>IF(AZ967=3,G967,0)</f>
        <v>0</v>
      </c>
      <c r="BD967" s="233">
        <f>IF(AZ967=4,G967,0)</f>
        <v>0</v>
      </c>
      <c r="BE967" s="233">
        <f>IF(AZ967=5,G967,0)</f>
        <v>0</v>
      </c>
      <c r="CA967" s="260">
        <v>1</v>
      </c>
      <c r="CB967" s="260">
        <v>7</v>
      </c>
    </row>
    <row r="968" spans="1:80" x14ac:dyDescent="0.25">
      <c r="A968" s="269"/>
      <c r="B968" s="272"/>
      <c r="C968" s="338" t="s">
        <v>1362</v>
      </c>
      <c r="D968" s="339"/>
      <c r="E968" s="273">
        <v>69.900000000000006</v>
      </c>
      <c r="F968" s="274"/>
      <c r="G968" s="275"/>
      <c r="H968" s="276"/>
      <c r="I968" s="270"/>
      <c r="J968" s="277"/>
      <c r="K968" s="270"/>
      <c r="M968" s="271" t="s">
        <v>1362</v>
      </c>
      <c r="O968" s="260"/>
    </row>
    <row r="969" spans="1:80" x14ac:dyDescent="0.25">
      <c r="A969" s="261">
        <v>346</v>
      </c>
      <c r="B969" s="262" t="s">
        <v>1363</v>
      </c>
      <c r="C969" s="263" t="s">
        <v>1364</v>
      </c>
      <c r="D969" s="264" t="s">
        <v>115</v>
      </c>
      <c r="E969" s="265">
        <v>182.82</v>
      </c>
      <c r="F969" s="265">
        <v>0</v>
      </c>
      <c r="G969" s="266">
        <f>E969*F969</f>
        <v>0</v>
      </c>
      <c r="H969" s="267">
        <v>2.5000000000000001E-4</v>
      </c>
      <c r="I969" s="268">
        <f>E969*H969</f>
        <v>4.5705000000000003E-2</v>
      </c>
      <c r="J969" s="267">
        <v>0</v>
      </c>
      <c r="K969" s="268">
        <f>E969*J969</f>
        <v>0</v>
      </c>
      <c r="O969" s="260">
        <v>2</v>
      </c>
      <c r="AA969" s="233">
        <v>1</v>
      </c>
      <c r="AB969" s="233">
        <v>7</v>
      </c>
      <c r="AC969" s="233">
        <v>7</v>
      </c>
      <c r="AZ969" s="233">
        <v>2</v>
      </c>
      <c r="BA969" s="233">
        <f>IF(AZ969=1,G969,0)</f>
        <v>0</v>
      </c>
      <c r="BB969" s="233">
        <f>IF(AZ969=2,G969,0)</f>
        <v>0</v>
      </c>
      <c r="BC969" s="233">
        <f>IF(AZ969=3,G969,0)</f>
        <v>0</v>
      </c>
      <c r="BD969" s="233">
        <f>IF(AZ969=4,G969,0)</f>
        <v>0</v>
      </c>
      <c r="BE969" s="233">
        <f>IF(AZ969=5,G969,0)</f>
        <v>0</v>
      </c>
      <c r="CA969" s="260">
        <v>1</v>
      </c>
      <c r="CB969" s="260">
        <v>7</v>
      </c>
    </row>
    <row r="970" spans="1:80" x14ac:dyDescent="0.25">
      <c r="A970" s="269"/>
      <c r="B970" s="272"/>
      <c r="C970" s="338" t="s">
        <v>1365</v>
      </c>
      <c r="D970" s="339"/>
      <c r="E970" s="273">
        <v>182.82</v>
      </c>
      <c r="F970" s="274"/>
      <c r="G970" s="275"/>
      <c r="H970" s="276"/>
      <c r="I970" s="270"/>
      <c r="J970" s="277"/>
      <c r="K970" s="270"/>
      <c r="M970" s="271" t="s">
        <v>1365</v>
      </c>
      <c r="O970" s="260"/>
    </row>
    <row r="971" spans="1:80" x14ac:dyDescent="0.25">
      <c r="A971" s="261">
        <v>347</v>
      </c>
      <c r="B971" s="262" t="s">
        <v>1366</v>
      </c>
      <c r="C971" s="263" t="s">
        <v>1367</v>
      </c>
      <c r="D971" s="264" t="s">
        <v>115</v>
      </c>
      <c r="E971" s="265">
        <v>122.1</v>
      </c>
      <c r="F971" s="265">
        <v>0</v>
      </c>
      <c r="G971" s="266">
        <f>E971*F971</f>
        <v>0</v>
      </c>
      <c r="H971" s="267">
        <v>2.5000000000000001E-4</v>
      </c>
      <c r="I971" s="268">
        <f>E971*H971</f>
        <v>3.0525E-2</v>
      </c>
      <c r="J971" s="267">
        <v>0</v>
      </c>
      <c r="K971" s="268">
        <f>E971*J971</f>
        <v>0</v>
      </c>
      <c r="O971" s="260">
        <v>2</v>
      </c>
      <c r="AA971" s="233">
        <v>1</v>
      </c>
      <c r="AB971" s="233">
        <v>7</v>
      </c>
      <c r="AC971" s="233">
        <v>7</v>
      </c>
      <c r="AZ971" s="233">
        <v>2</v>
      </c>
      <c r="BA971" s="233">
        <f>IF(AZ971=1,G971,0)</f>
        <v>0</v>
      </c>
      <c r="BB971" s="233">
        <f>IF(AZ971=2,G971,0)</f>
        <v>0</v>
      </c>
      <c r="BC971" s="233">
        <f>IF(AZ971=3,G971,0)</f>
        <v>0</v>
      </c>
      <c r="BD971" s="233">
        <f>IF(AZ971=4,G971,0)</f>
        <v>0</v>
      </c>
      <c r="BE971" s="233">
        <f>IF(AZ971=5,G971,0)</f>
        <v>0</v>
      </c>
      <c r="CA971" s="260">
        <v>1</v>
      </c>
      <c r="CB971" s="260">
        <v>7</v>
      </c>
    </row>
    <row r="972" spans="1:80" x14ac:dyDescent="0.25">
      <c r="A972" s="269"/>
      <c r="B972" s="272"/>
      <c r="C972" s="338" t="s">
        <v>1368</v>
      </c>
      <c r="D972" s="339"/>
      <c r="E972" s="273">
        <v>122.1</v>
      </c>
      <c r="F972" s="274"/>
      <c r="G972" s="275"/>
      <c r="H972" s="276"/>
      <c r="I972" s="270"/>
      <c r="J972" s="277"/>
      <c r="K972" s="270"/>
      <c r="M972" s="271" t="s">
        <v>1368</v>
      </c>
      <c r="O972" s="260"/>
    </row>
    <row r="973" spans="1:80" x14ac:dyDescent="0.25">
      <c r="A973" s="261">
        <v>348</v>
      </c>
      <c r="B973" s="262" t="s">
        <v>1369</v>
      </c>
      <c r="C973" s="263" t="s">
        <v>1370</v>
      </c>
      <c r="D973" s="264" t="s">
        <v>423</v>
      </c>
      <c r="E973" s="265">
        <v>26.05</v>
      </c>
      <c r="F973" s="265">
        <v>0</v>
      </c>
      <c r="G973" s="266">
        <f>E973*F973</f>
        <v>0</v>
      </c>
      <c r="H973" s="267">
        <v>2.5999999999999998E-4</v>
      </c>
      <c r="I973" s="268">
        <f>E973*H973</f>
        <v>6.7729999999999995E-3</v>
      </c>
      <c r="J973" s="267">
        <v>0</v>
      </c>
      <c r="K973" s="268">
        <f>E973*J973</f>
        <v>0</v>
      </c>
      <c r="O973" s="260">
        <v>2</v>
      </c>
      <c r="AA973" s="233">
        <v>1</v>
      </c>
      <c r="AB973" s="233">
        <v>7</v>
      </c>
      <c r="AC973" s="233">
        <v>7</v>
      </c>
      <c r="AZ973" s="233">
        <v>2</v>
      </c>
      <c r="BA973" s="233">
        <f>IF(AZ973=1,G973,0)</f>
        <v>0</v>
      </c>
      <c r="BB973" s="233">
        <f>IF(AZ973=2,G973,0)</f>
        <v>0</v>
      </c>
      <c r="BC973" s="233">
        <f>IF(AZ973=3,G973,0)</f>
        <v>0</v>
      </c>
      <c r="BD973" s="233">
        <f>IF(AZ973=4,G973,0)</f>
        <v>0</v>
      </c>
      <c r="BE973" s="233">
        <f>IF(AZ973=5,G973,0)</f>
        <v>0</v>
      </c>
      <c r="CA973" s="260">
        <v>1</v>
      </c>
      <c r="CB973" s="260">
        <v>7</v>
      </c>
    </row>
    <row r="974" spans="1:80" x14ac:dyDescent="0.25">
      <c r="A974" s="269"/>
      <c r="B974" s="272"/>
      <c r="C974" s="338" t="s">
        <v>1371</v>
      </c>
      <c r="D974" s="339"/>
      <c r="E974" s="273">
        <v>5.85</v>
      </c>
      <c r="F974" s="274"/>
      <c r="G974" s="275"/>
      <c r="H974" s="276"/>
      <c r="I974" s="270"/>
      <c r="J974" s="277"/>
      <c r="K974" s="270"/>
      <c r="M974" s="271" t="s">
        <v>1371</v>
      </c>
      <c r="O974" s="260"/>
    </row>
    <row r="975" spans="1:80" x14ac:dyDescent="0.25">
      <c r="A975" s="269"/>
      <c r="B975" s="272"/>
      <c r="C975" s="338" t="s">
        <v>1372</v>
      </c>
      <c r="D975" s="339"/>
      <c r="E975" s="273">
        <v>17.5</v>
      </c>
      <c r="F975" s="274"/>
      <c r="G975" s="275"/>
      <c r="H975" s="276"/>
      <c r="I975" s="270"/>
      <c r="J975" s="277"/>
      <c r="K975" s="270"/>
      <c r="M975" s="271" t="s">
        <v>1372</v>
      </c>
      <c r="O975" s="260"/>
    </row>
    <row r="976" spans="1:80" x14ac:dyDescent="0.25">
      <c r="A976" s="269"/>
      <c r="B976" s="272"/>
      <c r="C976" s="338" t="s">
        <v>1373</v>
      </c>
      <c r="D976" s="339"/>
      <c r="E976" s="273">
        <v>2.7</v>
      </c>
      <c r="F976" s="274"/>
      <c r="G976" s="275"/>
      <c r="H976" s="276"/>
      <c r="I976" s="270"/>
      <c r="J976" s="277"/>
      <c r="K976" s="270"/>
      <c r="M976" s="271" t="s">
        <v>1373</v>
      </c>
      <c r="O976" s="260"/>
    </row>
    <row r="977" spans="1:80" x14ac:dyDescent="0.25">
      <c r="A977" s="261">
        <v>349</v>
      </c>
      <c r="B977" s="262" t="s">
        <v>1374</v>
      </c>
      <c r="C977" s="263" t="s">
        <v>1375</v>
      </c>
      <c r="D977" s="264" t="s">
        <v>115</v>
      </c>
      <c r="E977" s="265">
        <v>188.30459999999999</v>
      </c>
      <c r="F977" s="265">
        <v>0</v>
      </c>
      <c r="G977" s="266">
        <f>E977*F977</f>
        <v>0</v>
      </c>
      <c r="H977" s="267">
        <v>2.3999999999999998E-3</v>
      </c>
      <c r="I977" s="268">
        <f>E977*H977</f>
        <v>0.45193103999999995</v>
      </c>
      <c r="J977" s="267"/>
      <c r="K977" s="268">
        <f>E977*J977</f>
        <v>0</v>
      </c>
      <c r="O977" s="260">
        <v>2</v>
      </c>
      <c r="AA977" s="233">
        <v>3</v>
      </c>
      <c r="AB977" s="233">
        <v>7</v>
      </c>
      <c r="AC977" s="233">
        <v>28412232</v>
      </c>
      <c r="AZ977" s="233">
        <v>2</v>
      </c>
      <c r="BA977" s="233">
        <f>IF(AZ977=1,G977,0)</f>
        <v>0</v>
      </c>
      <c r="BB977" s="233">
        <f>IF(AZ977=2,G977,0)</f>
        <v>0</v>
      </c>
      <c r="BC977" s="233">
        <f>IF(AZ977=3,G977,0)</f>
        <v>0</v>
      </c>
      <c r="BD977" s="233">
        <f>IF(AZ977=4,G977,0)</f>
        <v>0</v>
      </c>
      <c r="BE977" s="233">
        <f>IF(AZ977=5,G977,0)</f>
        <v>0</v>
      </c>
      <c r="CA977" s="260">
        <v>3</v>
      </c>
      <c r="CB977" s="260">
        <v>7</v>
      </c>
    </row>
    <row r="978" spans="1:80" x14ac:dyDescent="0.25">
      <c r="A978" s="269"/>
      <c r="B978" s="272"/>
      <c r="C978" s="338" t="s">
        <v>1376</v>
      </c>
      <c r="D978" s="339"/>
      <c r="E978" s="273">
        <v>188.30459999999999</v>
      </c>
      <c r="F978" s="274"/>
      <c r="G978" s="275"/>
      <c r="H978" s="276"/>
      <c r="I978" s="270"/>
      <c r="J978" s="277"/>
      <c r="K978" s="270"/>
      <c r="M978" s="271" t="s">
        <v>1376</v>
      </c>
      <c r="O978" s="260"/>
    </row>
    <row r="979" spans="1:80" x14ac:dyDescent="0.25">
      <c r="A979" s="261">
        <v>350</v>
      </c>
      <c r="B979" s="262" t="s">
        <v>1377</v>
      </c>
      <c r="C979" s="263" t="s">
        <v>1378</v>
      </c>
      <c r="D979" s="264" t="s">
        <v>115</v>
      </c>
      <c r="E979" s="265">
        <v>128.20500000000001</v>
      </c>
      <c r="F979" s="265">
        <v>0</v>
      </c>
      <c r="G979" s="266">
        <f>E979*F979</f>
        <v>0</v>
      </c>
      <c r="H979" s="267">
        <v>2.1299999999999999E-3</v>
      </c>
      <c r="I979" s="268">
        <f>E979*H979</f>
        <v>0.27307665000000003</v>
      </c>
      <c r="J979" s="267"/>
      <c r="K979" s="268">
        <f>E979*J979</f>
        <v>0</v>
      </c>
      <c r="O979" s="260">
        <v>2</v>
      </c>
      <c r="AA979" s="233">
        <v>3</v>
      </c>
      <c r="AB979" s="233">
        <v>7</v>
      </c>
      <c r="AC979" s="233">
        <v>69741048</v>
      </c>
      <c r="AZ979" s="233">
        <v>2</v>
      </c>
      <c r="BA979" s="233">
        <f>IF(AZ979=1,G979,0)</f>
        <v>0</v>
      </c>
      <c r="BB979" s="233">
        <f>IF(AZ979=2,G979,0)</f>
        <v>0</v>
      </c>
      <c r="BC979" s="233">
        <f>IF(AZ979=3,G979,0)</f>
        <v>0</v>
      </c>
      <c r="BD979" s="233">
        <f>IF(AZ979=4,G979,0)</f>
        <v>0</v>
      </c>
      <c r="BE979" s="233">
        <f>IF(AZ979=5,G979,0)</f>
        <v>0</v>
      </c>
      <c r="CA979" s="260">
        <v>3</v>
      </c>
      <c r="CB979" s="260">
        <v>7</v>
      </c>
    </row>
    <row r="980" spans="1:80" x14ac:dyDescent="0.25">
      <c r="A980" s="269"/>
      <c r="B980" s="272"/>
      <c r="C980" s="338" t="s">
        <v>1379</v>
      </c>
      <c r="D980" s="339"/>
      <c r="E980" s="273">
        <v>128.20500000000001</v>
      </c>
      <c r="F980" s="274"/>
      <c r="G980" s="275"/>
      <c r="H980" s="276"/>
      <c r="I980" s="270"/>
      <c r="J980" s="277"/>
      <c r="K980" s="270"/>
      <c r="M980" s="271" t="s">
        <v>1379</v>
      </c>
      <c r="O980" s="260"/>
    </row>
    <row r="981" spans="1:80" x14ac:dyDescent="0.25">
      <c r="A981" s="261">
        <v>351</v>
      </c>
      <c r="B981" s="262" t="s">
        <v>1380</v>
      </c>
      <c r="C981" s="263" t="s">
        <v>1381</v>
      </c>
      <c r="D981" s="264" t="s">
        <v>423</v>
      </c>
      <c r="E981" s="265">
        <v>71.997</v>
      </c>
      <c r="F981" s="265">
        <v>0</v>
      </c>
      <c r="G981" s="266">
        <f>E981*F981</f>
        <v>0</v>
      </c>
      <c r="H981" s="267">
        <v>2.0000000000000001E-4</v>
      </c>
      <c r="I981" s="268">
        <f>E981*H981</f>
        <v>1.4399400000000001E-2</v>
      </c>
      <c r="J981" s="267"/>
      <c r="K981" s="268">
        <f>E981*J981</f>
        <v>0</v>
      </c>
      <c r="O981" s="260">
        <v>2</v>
      </c>
      <c r="AA981" s="233">
        <v>3</v>
      </c>
      <c r="AB981" s="233">
        <v>7</v>
      </c>
      <c r="AC981" s="233">
        <v>69751004</v>
      </c>
      <c r="AZ981" s="233">
        <v>2</v>
      </c>
      <c r="BA981" s="233">
        <f>IF(AZ981=1,G981,0)</f>
        <v>0</v>
      </c>
      <c r="BB981" s="233">
        <f>IF(AZ981=2,G981,0)</f>
        <v>0</v>
      </c>
      <c r="BC981" s="233">
        <f>IF(AZ981=3,G981,0)</f>
        <v>0</v>
      </c>
      <c r="BD981" s="233">
        <f>IF(AZ981=4,G981,0)</f>
        <v>0</v>
      </c>
      <c r="BE981" s="233">
        <f>IF(AZ981=5,G981,0)</f>
        <v>0</v>
      </c>
      <c r="CA981" s="260">
        <v>3</v>
      </c>
      <c r="CB981" s="260">
        <v>7</v>
      </c>
    </row>
    <row r="982" spans="1:80" x14ac:dyDescent="0.25">
      <c r="A982" s="269"/>
      <c r="B982" s="272"/>
      <c r="C982" s="338" t="s">
        <v>1382</v>
      </c>
      <c r="D982" s="339"/>
      <c r="E982" s="273">
        <v>71.997</v>
      </c>
      <c r="F982" s="274"/>
      <c r="G982" s="275"/>
      <c r="H982" s="276"/>
      <c r="I982" s="270"/>
      <c r="J982" s="277"/>
      <c r="K982" s="270"/>
      <c r="M982" s="271" t="s">
        <v>1382</v>
      </c>
      <c r="O982" s="260"/>
    </row>
    <row r="983" spans="1:80" x14ac:dyDescent="0.25">
      <c r="A983" s="261">
        <v>352</v>
      </c>
      <c r="B983" s="262" t="s">
        <v>1383</v>
      </c>
      <c r="C983" s="263" t="s">
        <v>1384</v>
      </c>
      <c r="D983" s="264" t="s">
        <v>12</v>
      </c>
      <c r="E983" s="265"/>
      <c r="F983" s="265">
        <v>0</v>
      </c>
      <c r="G983" s="266">
        <f>E983*F983</f>
        <v>0</v>
      </c>
      <c r="H983" s="267">
        <v>0</v>
      </c>
      <c r="I983" s="268">
        <f>E983*H983</f>
        <v>0</v>
      </c>
      <c r="J983" s="267"/>
      <c r="K983" s="268">
        <f>E983*J983</f>
        <v>0</v>
      </c>
      <c r="O983" s="260">
        <v>2</v>
      </c>
      <c r="AA983" s="233">
        <v>7</v>
      </c>
      <c r="AB983" s="233">
        <v>1002</v>
      </c>
      <c r="AC983" s="233">
        <v>5</v>
      </c>
      <c r="AZ983" s="233">
        <v>2</v>
      </c>
      <c r="BA983" s="233">
        <f>IF(AZ983=1,G983,0)</f>
        <v>0</v>
      </c>
      <c r="BB983" s="233">
        <f>IF(AZ983=2,G983,0)</f>
        <v>0</v>
      </c>
      <c r="BC983" s="233">
        <f>IF(AZ983=3,G983,0)</f>
        <v>0</v>
      </c>
      <c r="BD983" s="233">
        <f>IF(AZ983=4,G983,0)</f>
        <v>0</v>
      </c>
      <c r="BE983" s="233">
        <f>IF(AZ983=5,G983,0)</f>
        <v>0</v>
      </c>
      <c r="CA983" s="260">
        <v>7</v>
      </c>
      <c r="CB983" s="260">
        <v>1002</v>
      </c>
    </row>
    <row r="984" spans="1:80" ht="13" x14ac:dyDescent="0.3">
      <c r="A984" s="278"/>
      <c r="B984" s="279" t="s">
        <v>101</v>
      </c>
      <c r="C984" s="280" t="s">
        <v>1356</v>
      </c>
      <c r="D984" s="281"/>
      <c r="E984" s="282"/>
      <c r="F984" s="283"/>
      <c r="G984" s="284">
        <f>SUM(G964:G983)</f>
        <v>0</v>
      </c>
      <c r="H984" s="285"/>
      <c r="I984" s="286">
        <f>SUM(I964:I983)</f>
        <v>0.91864508999999994</v>
      </c>
      <c r="J984" s="285"/>
      <c r="K984" s="286">
        <f>SUM(K964:K983)</f>
        <v>0</v>
      </c>
      <c r="O984" s="260">
        <v>4</v>
      </c>
      <c r="BA984" s="287">
        <f>SUM(BA964:BA983)</f>
        <v>0</v>
      </c>
      <c r="BB984" s="287">
        <f>SUM(BB964:BB983)</f>
        <v>0</v>
      </c>
      <c r="BC984" s="287">
        <f>SUM(BC964:BC983)</f>
        <v>0</v>
      </c>
      <c r="BD984" s="287">
        <f>SUM(BD964:BD983)</f>
        <v>0</v>
      </c>
      <c r="BE984" s="287">
        <f>SUM(BE964:BE983)</f>
        <v>0</v>
      </c>
    </row>
    <row r="985" spans="1:80" ht="13" x14ac:dyDescent="0.3">
      <c r="A985" s="250" t="s">
        <v>97</v>
      </c>
      <c r="B985" s="251" t="s">
        <v>1385</v>
      </c>
      <c r="C985" s="252" t="s">
        <v>1386</v>
      </c>
      <c r="D985" s="253"/>
      <c r="E985" s="254"/>
      <c r="F985" s="254"/>
      <c r="G985" s="255"/>
      <c r="H985" s="256"/>
      <c r="I985" s="257"/>
      <c r="J985" s="258"/>
      <c r="K985" s="259"/>
      <c r="O985" s="260">
        <v>1</v>
      </c>
    </row>
    <row r="986" spans="1:80" x14ac:dyDescent="0.25">
      <c r="A986" s="261">
        <v>353</v>
      </c>
      <c r="B986" s="262" t="s">
        <v>1388</v>
      </c>
      <c r="C986" s="263" t="s">
        <v>1389</v>
      </c>
      <c r="D986" s="264" t="s">
        <v>115</v>
      </c>
      <c r="E986" s="265">
        <v>152.4</v>
      </c>
      <c r="F986" s="265">
        <v>0</v>
      </c>
      <c r="G986" s="266">
        <f>E986*F986</f>
        <v>0</v>
      </c>
      <c r="H986" s="267">
        <v>4.9500000000000004E-3</v>
      </c>
      <c r="I986" s="268">
        <f>E986*H986</f>
        <v>0.75438000000000005</v>
      </c>
      <c r="J986" s="267">
        <v>0</v>
      </c>
      <c r="K986" s="268">
        <f>E986*J986</f>
        <v>0</v>
      </c>
      <c r="O986" s="260">
        <v>2</v>
      </c>
      <c r="AA986" s="233">
        <v>1</v>
      </c>
      <c r="AB986" s="233">
        <v>7</v>
      </c>
      <c r="AC986" s="233">
        <v>7</v>
      </c>
      <c r="AZ986" s="233">
        <v>2</v>
      </c>
      <c r="BA986" s="233">
        <f>IF(AZ986=1,G986,0)</f>
        <v>0</v>
      </c>
      <c r="BB986" s="233">
        <f>IF(AZ986=2,G986,0)</f>
        <v>0</v>
      </c>
      <c r="BC986" s="233">
        <f>IF(AZ986=3,G986,0)</f>
        <v>0</v>
      </c>
      <c r="BD986" s="233">
        <f>IF(AZ986=4,G986,0)</f>
        <v>0</v>
      </c>
      <c r="BE986" s="233">
        <f>IF(AZ986=5,G986,0)</f>
        <v>0</v>
      </c>
      <c r="CA986" s="260">
        <v>1</v>
      </c>
      <c r="CB986" s="260">
        <v>7</v>
      </c>
    </row>
    <row r="987" spans="1:80" x14ac:dyDescent="0.25">
      <c r="A987" s="269"/>
      <c r="B987" s="272"/>
      <c r="C987" s="338" t="s">
        <v>1390</v>
      </c>
      <c r="D987" s="339"/>
      <c r="E987" s="273">
        <v>152.4</v>
      </c>
      <c r="F987" s="274"/>
      <c r="G987" s="275"/>
      <c r="H987" s="276"/>
      <c r="I987" s="270"/>
      <c r="J987" s="277"/>
      <c r="K987" s="270"/>
      <c r="M987" s="271" t="s">
        <v>1390</v>
      </c>
      <c r="O987" s="260"/>
    </row>
    <row r="988" spans="1:80" x14ac:dyDescent="0.25">
      <c r="A988" s="261">
        <v>354</v>
      </c>
      <c r="B988" s="262" t="s">
        <v>1391</v>
      </c>
      <c r="C988" s="263" t="s">
        <v>1392</v>
      </c>
      <c r="D988" s="264" t="s">
        <v>115</v>
      </c>
      <c r="E988" s="265">
        <v>152.4</v>
      </c>
      <c r="F988" s="265">
        <v>0</v>
      </c>
      <c r="G988" s="266">
        <f>E988*F988</f>
        <v>0</v>
      </c>
      <c r="H988" s="267">
        <v>8.9999999999999998E-4</v>
      </c>
      <c r="I988" s="268">
        <f>E988*H988</f>
        <v>0.13716</v>
      </c>
      <c r="J988" s="267">
        <v>0</v>
      </c>
      <c r="K988" s="268">
        <f>E988*J988</f>
        <v>0</v>
      </c>
      <c r="O988" s="260">
        <v>2</v>
      </c>
      <c r="AA988" s="233">
        <v>1</v>
      </c>
      <c r="AB988" s="233">
        <v>7</v>
      </c>
      <c r="AC988" s="233">
        <v>7</v>
      </c>
      <c r="AZ988" s="233">
        <v>2</v>
      </c>
      <c r="BA988" s="233">
        <f>IF(AZ988=1,G988,0)</f>
        <v>0</v>
      </c>
      <c r="BB988" s="233">
        <f>IF(AZ988=2,G988,0)</f>
        <v>0</v>
      </c>
      <c r="BC988" s="233">
        <f>IF(AZ988=3,G988,0)</f>
        <v>0</v>
      </c>
      <c r="BD988" s="233">
        <f>IF(AZ988=4,G988,0)</f>
        <v>0</v>
      </c>
      <c r="BE988" s="233">
        <f>IF(AZ988=5,G988,0)</f>
        <v>0</v>
      </c>
      <c r="CA988" s="260">
        <v>1</v>
      </c>
      <c r="CB988" s="260">
        <v>7</v>
      </c>
    </row>
    <row r="989" spans="1:80" x14ac:dyDescent="0.25">
      <c r="A989" s="269"/>
      <c r="B989" s="272"/>
      <c r="C989" s="338" t="s">
        <v>1393</v>
      </c>
      <c r="D989" s="339"/>
      <c r="E989" s="273">
        <v>152.4</v>
      </c>
      <c r="F989" s="274"/>
      <c r="G989" s="275"/>
      <c r="H989" s="276"/>
      <c r="I989" s="270"/>
      <c r="J989" s="277"/>
      <c r="K989" s="270"/>
      <c r="M989" s="271" t="s">
        <v>1393</v>
      </c>
      <c r="O989" s="260"/>
    </row>
    <row r="990" spans="1:80" x14ac:dyDescent="0.25">
      <c r="A990" s="261">
        <v>355</v>
      </c>
      <c r="B990" s="262" t="s">
        <v>1394</v>
      </c>
      <c r="C990" s="263" t="s">
        <v>1395</v>
      </c>
      <c r="D990" s="264" t="s">
        <v>423</v>
      </c>
      <c r="E990" s="265">
        <v>183.35</v>
      </c>
      <c r="F990" s="265">
        <v>0</v>
      </c>
      <c r="G990" s="266">
        <f>E990*F990</f>
        <v>0</v>
      </c>
      <c r="H990" s="267">
        <v>1E-4</v>
      </c>
      <c r="I990" s="268">
        <f>E990*H990</f>
        <v>1.8335000000000001E-2</v>
      </c>
      <c r="J990" s="267">
        <v>0</v>
      </c>
      <c r="K990" s="268">
        <f>E990*J990</f>
        <v>0</v>
      </c>
      <c r="O990" s="260">
        <v>2</v>
      </c>
      <c r="AA990" s="233">
        <v>1</v>
      </c>
      <c r="AB990" s="233">
        <v>7</v>
      </c>
      <c r="AC990" s="233">
        <v>7</v>
      </c>
      <c r="AZ990" s="233">
        <v>2</v>
      </c>
      <c r="BA990" s="233">
        <f>IF(AZ990=1,G990,0)</f>
        <v>0</v>
      </c>
      <c r="BB990" s="233">
        <f>IF(AZ990=2,G990,0)</f>
        <v>0</v>
      </c>
      <c r="BC990" s="233">
        <f>IF(AZ990=3,G990,0)</f>
        <v>0</v>
      </c>
      <c r="BD990" s="233">
        <f>IF(AZ990=4,G990,0)</f>
        <v>0</v>
      </c>
      <c r="BE990" s="233">
        <f>IF(AZ990=5,G990,0)</f>
        <v>0</v>
      </c>
      <c r="CA990" s="260">
        <v>1</v>
      </c>
      <c r="CB990" s="260">
        <v>7</v>
      </c>
    </row>
    <row r="991" spans="1:80" x14ac:dyDescent="0.25">
      <c r="A991" s="269"/>
      <c r="B991" s="272"/>
      <c r="C991" s="338" t="s">
        <v>1396</v>
      </c>
      <c r="D991" s="339"/>
      <c r="E991" s="273">
        <v>76.650000000000006</v>
      </c>
      <c r="F991" s="274"/>
      <c r="G991" s="275"/>
      <c r="H991" s="276"/>
      <c r="I991" s="270"/>
      <c r="J991" s="277"/>
      <c r="K991" s="270"/>
      <c r="M991" s="271" t="s">
        <v>1396</v>
      </c>
      <c r="O991" s="260"/>
    </row>
    <row r="992" spans="1:80" x14ac:dyDescent="0.25">
      <c r="A992" s="269"/>
      <c r="B992" s="272"/>
      <c r="C992" s="338" t="s">
        <v>1397</v>
      </c>
      <c r="D992" s="339"/>
      <c r="E992" s="273">
        <v>106.7</v>
      </c>
      <c r="F992" s="274"/>
      <c r="G992" s="275"/>
      <c r="H992" s="276"/>
      <c r="I992" s="270"/>
      <c r="J992" s="277"/>
      <c r="K992" s="270"/>
      <c r="M992" s="271" t="s">
        <v>1397</v>
      </c>
      <c r="O992" s="260"/>
    </row>
    <row r="993" spans="1:80" x14ac:dyDescent="0.25">
      <c r="A993" s="261">
        <v>356</v>
      </c>
      <c r="B993" s="262" t="s">
        <v>1398</v>
      </c>
      <c r="C993" s="263" t="s">
        <v>1399</v>
      </c>
      <c r="D993" s="264" t="s">
        <v>115</v>
      </c>
      <c r="E993" s="265">
        <v>155.44800000000001</v>
      </c>
      <c r="F993" s="265">
        <v>0</v>
      </c>
      <c r="G993" s="266">
        <f>E993*F993</f>
        <v>0</v>
      </c>
      <c r="H993" s="267">
        <v>1.3599999999999999E-2</v>
      </c>
      <c r="I993" s="268">
        <f>E993*H993</f>
        <v>2.1140927999999999</v>
      </c>
      <c r="J993" s="267"/>
      <c r="K993" s="268">
        <f>E993*J993</f>
        <v>0</v>
      </c>
      <c r="O993" s="260">
        <v>2</v>
      </c>
      <c r="AA993" s="233">
        <v>3</v>
      </c>
      <c r="AB993" s="233">
        <v>7</v>
      </c>
      <c r="AC993" s="233">
        <v>597813730</v>
      </c>
      <c r="AZ993" s="233">
        <v>2</v>
      </c>
      <c r="BA993" s="233">
        <f>IF(AZ993=1,G993,0)</f>
        <v>0</v>
      </c>
      <c r="BB993" s="233">
        <f>IF(AZ993=2,G993,0)</f>
        <v>0</v>
      </c>
      <c r="BC993" s="233">
        <f>IF(AZ993=3,G993,0)</f>
        <v>0</v>
      </c>
      <c r="BD993" s="233">
        <f>IF(AZ993=4,G993,0)</f>
        <v>0</v>
      </c>
      <c r="BE993" s="233">
        <f>IF(AZ993=5,G993,0)</f>
        <v>0</v>
      </c>
      <c r="CA993" s="260">
        <v>3</v>
      </c>
      <c r="CB993" s="260">
        <v>7</v>
      </c>
    </row>
    <row r="994" spans="1:80" x14ac:dyDescent="0.25">
      <c r="A994" s="269"/>
      <c r="B994" s="272"/>
      <c r="C994" s="338" t="s">
        <v>1400</v>
      </c>
      <c r="D994" s="339"/>
      <c r="E994" s="273">
        <v>155.44800000000001</v>
      </c>
      <c r="F994" s="274"/>
      <c r="G994" s="275"/>
      <c r="H994" s="276"/>
      <c r="I994" s="270"/>
      <c r="J994" s="277"/>
      <c r="K994" s="270"/>
      <c r="M994" s="271" t="s">
        <v>1400</v>
      </c>
      <c r="O994" s="260"/>
    </row>
    <row r="995" spans="1:80" x14ac:dyDescent="0.25">
      <c r="A995" s="261">
        <v>357</v>
      </c>
      <c r="B995" s="262" t="s">
        <v>1401</v>
      </c>
      <c r="C995" s="263" t="s">
        <v>1402</v>
      </c>
      <c r="D995" s="264" t="s">
        <v>12</v>
      </c>
      <c r="E995" s="265"/>
      <c r="F995" s="265">
        <v>0</v>
      </c>
      <c r="G995" s="266">
        <f>E995*F995</f>
        <v>0</v>
      </c>
      <c r="H995" s="267">
        <v>0</v>
      </c>
      <c r="I995" s="268">
        <f>E995*H995</f>
        <v>0</v>
      </c>
      <c r="J995" s="267"/>
      <c r="K995" s="268">
        <f>E995*J995</f>
        <v>0</v>
      </c>
      <c r="O995" s="260">
        <v>2</v>
      </c>
      <c r="AA995" s="233">
        <v>7</v>
      </c>
      <c r="AB995" s="233">
        <v>1002</v>
      </c>
      <c r="AC995" s="233">
        <v>5</v>
      </c>
      <c r="AZ995" s="233">
        <v>2</v>
      </c>
      <c r="BA995" s="233">
        <f>IF(AZ995=1,G995,0)</f>
        <v>0</v>
      </c>
      <c r="BB995" s="233">
        <f>IF(AZ995=2,G995,0)</f>
        <v>0</v>
      </c>
      <c r="BC995" s="233">
        <f>IF(AZ995=3,G995,0)</f>
        <v>0</v>
      </c>
      <c r="BD995" s="233">
        <f>IF(AZ995=4,G995,0)</f>
        <v>0</v>
      </c>
      <c r="BE995" s="233">
        <f>IF(AZ995=5,G995,0)</f>
        <v>0</v>
      </c>
      <c r="CA995" s="260">
        <v>7</v>
      </c>
      <c r="CB995" s="260">
        <v>1002</v>
      </c>
    </row>
    <row r="996" spans="1:80" ht="13" x14ac:dyDescent="0.3">
      <c r="A996" s="278"/>
      <c r="B996" s="279" t="s">
        <v>101</v>
      </c>
      <c r="C996" s="280" t="s">
        <v>1387</v>
      </c>
      <c r="D996" s="281"/>
      <c r="E996" s="282"/>
      <c r="F996" s="283"/>
      <c r="G996" s="284">
        <f>SUM(G985:G995)</f>
        <v>0</v>
      </c>
      <c r="H996" s="285"/>
      <c r="I996" s="286">
        <f>SUM(I985:I995)</f>
        <v>3.0239677999999999</v>
      </c>
      <c r="J996" s="285"/>
      <c r="K996" s="286">
        <f>SUM(K985:K995)</f>
        <v>0</v>
      </c>
      <c r="O996" s="260">
        <v>4</v>
      </c>
      <c r="BA996" s="287">
        <f>SUM(BA985:BA995)</f>
        <v>0</v>
      </c>
      <c r="BB996" s="287">
        <f>SUM(BB985:BB995)</f>
        <v>0</v>
      </c>
      <c r="BC996" s="287">
        <f>SUM(BC985:BC995)</f>
        <v>0</v>
      </c>
      <c r="BD996" s="287">
        <f>SUM(BD985:BD995)</f>
        <v>0</v>
      </c>
      <c r="BE996" s="287">
        <f>SUM(BE985:BE995)</f>
        <v>0</v>
      </c>
    </row>
    <row r="997" spans="1:80" ht="13" x14ac:dyDescent="0.3">
      <c r="A997" s="250" t="s">
        <v>97</v>
      </c>
      <c r="B997" s="251" t="s">
        <v>1403</v>
      </c>
      <c r="C997" s="252" t="s">
        <v>1404</v>
      </c>
      <c r="D997" s="253"/>
      <c r="E997" s="254"/>
      <c r="F997" s="254"/>
      <c r="G997" s="255"/>
      <c r="H997" s="256"/>
      <c r="I997" s="257"/>
      <c r="J997" s="258"/>
      <c r="K997" s="259"/>
      <c r="O997" s="260">
        <v>1</v>
      </c>
    </row>
    <row r="998" spans="1:80" x14ac:dyDescent="0.25">
      <c r="A998" s="261">
        <v>358</v>
      </c>
      <c r="B998" s="262" t="s">
        <v>1406</v>
      </c>
      <c r="C998" s="263" t="s">
        <v>1407</v>
      </c>
      <c r="D998" s="264" t="s">
        <v>115</v>
      </c>
      <c r="E998" s="265">
        <v>642.23</v>
      </c>
      <c r="F998" s="265">
        <v>0</v>
      </c>
      <c r="G998" s="266">
        <f>E998*F998</f>
        <v>0</v>
      </c>
      <c r="H998" s="267">
        <v>2.9999999999999997E-4</v>
      </c>
      <c r="I998" s="268">
        <f>E998*H998</f>
        <v>0.19266899999999998</v>
      </c>
      <c r="J998" s="267">
        <v>0</v>
      </c>
      <c r="K998" s="268">
        <f>E998*J998</f>
        <v>0</v>
      </c>
      <c r="O998" s="260">
        <v>2</v>
      </c>
      <c r="AA998" s="233">
        <v>1</v>
      </c>
      <c r="AB998" s="233">
        <v>7</v>
      </c>
      <c r="AC998" s="233">
        <v>7</v>
      </c>
      <c r="AZ998" s="233">
        <v>2</v>
      </c>
      <c r="BA998" s="233">
        <f>IF(AZ998=1,G998,0)</f>
        <v>0</v>
      </c>
      <c r="BB998" s="233">
        <f>IF(AZ998=2,G998,0)</f>
        <v>0</v>
      </c>
      <c r="BC998" s="233">
        <f>IF(AZ998=3,G998,0)</f>
        <v>0</v>
      </c>
      <c r="BD998" s="233">
        <f>IF(AZ998=4,G998,0)</f>
        <v>0</v>
      </c>
      <c r="BE998" s="233">
        <f>IF(AZ998=5,G998,0)</f>
        <v>0</v>
      </c>
      <c r="CA998" s="260">
        <v>1</v>
      </c>
      <c r="CB998" s="260">
        <v>7</v>
      </c>
    </row>
    <row r="999" spans="1:80" x14ac:dyDescent="0.25">
      <c r="A999" s="269"/>
      <c r="B999" s="272"/>
      <c r="C999" s="338" t="s">
        <v>1408</v>
      </c>
      <c r="D999" s="339"/>
      <c r="E999" s="273">
        <v>449.2</v>
      </c>
      <c r="F999" s="274"/>
      <c r="G999" s="275"/>
      <c r="H999" s="276"/>
      <c r="I999" s="270"/>
      <c r="J999" s="277"/>
      <c r="K999" s="270"/>
      <c r="M999" s="271" t="s">
        <v>1408</v>
      </c>
      <c r="O999" s="260"/>
    </row>
    <row r="1000" spans="1:80" x14ac:dyDescent="0.25">
      <c r="A1000" s="269"/>
      <c r="B1000" s="272"/>
      <c r="C1000" s="338" t="s">
        <v>1409</v>
      </c>
      <c r="D1000" s="339"/>
      <c r="E1000" s="273">
        <v>62.32</v>
      </c>
      <c r="F1000" s="274"/>
      <c r="G1000" s="275"/>
      <c r="H1000" s="276"/>
      <c r="I1000" s="270"/>
      <c r="J1000" s="277"/>
      <c r="K1000" s="270"/>
      <c r="M1000" s="271" t="s">
        <v>1409</v>
      </c>
      <c r="O1000" s="260"/>
    </row>
    <row r="1001" spans="1:80" x14ac:dyDescent="0.25">
      <c r="A1001" s="269"/>
      <c r="B1001" s="272"/>
      <c r="C1001" s="338" t="s">
        <v>1410</v>
      </c>
      <c r="D1001" s="339"/>
      <c r="E1001" s="273">
        <v>65.099999999999994</v>
      </c>
      <c r="F1001" s="274"/>
      <c r="G1001" s="275"/>
      <c r="H1001" s="276"/>
      <c r="I1001" s="270"/>
      <c r="J1001" s="277"/>
      <c r="K1001" s="270"/>
      <c r="M1001" s="271" t="s">
        <v>1410</v>
      </c>
      <c r="O1001" s="260"/>
    </row>
    <row r="1002" spans="1:80" x14ac:dyDescent="0.25">
      <c r="A1002" s="269"/>
      <c r="B1002" s="272"/>
      <c r="C1002" s="338" t="s">
        <v>1411</v>
      </c>
      <c r="D1002" s="339"/>
      <c r="E1002" s="273">
        <v>27.341999999999999</v>
      </c>
      <c r="F1002" s="274"/>
      <c r="G1002" s="275"/>
      <c r="H1002" s="276"/>
      <c r="I1002" s="270"/>
      <c r="J1002" s="277"/>
      <c r="K1002" s="270"/>
      <c r="M1002" s="271" t="s">
        <v>1411</v>
      </c>
      <c r="O1002" s="260"/>
    </row>
    <row r="1003" spans="1:80" x14ac:dyDescent="0.25">
      <c r="A1003" s="269"/>
      <c r="B1003" s="272"/>
      <c r="C1003" s="338" t="s">
        <v>1412</v>
      </c>
      <c r="D1003" s="339"/>
      <c r="E1003" s="273">
        <v>21.6</v>
      </c>
      <c r="F1003" s="274"/>
      <c r="G1003" s="275"/>
      <c r="H1003" s="276"/>
      <c r="I1003" s="270"/>
      <c r="J1003" s="277"/>
      <c r="K1003" s="270"/>
      <c r="M1003" s="271" t="s">
        <v>1412</v>
      </c>
      <c r="O1003" s="260"/>
    </row>
    <row r="1004" spans="1:80" x14ac:dyDescent="0.25">
      <c r="A1004" s="269"/>
      <c r="B1004" s="272"/>
      <c r="C1004" s="338" t="s">
        <v>1413</v>
      </c>
      <c r="D1004" s="339"/>
      <c r="E1004" s="273">
        <v>5.28</v>
      </c>
      <c r="F1004" s="274"/>
      <c r="G1004" s="275"/>
      <c r="H1004" s="276"/>
      <c r="I1004" s="270"/>
      <c r="J1004" s="277"/>
      <c r="K1004" s="270"/>
      <c r="M1004" s="271" t="s">
        <v>1413</v>
      </c>
      <c r="O1004" s="260"/>
    </row>
    <row r="1005" spans="1:80" x14ac:dyDescent="0.25">
      <c r="A1005" s="269"/>
      <c r="B1005" s="272"/>
      <c r="C1005" s="338" t="s">
        <v>1414</v>
      </c>
      <c r="D1005" s="339"/>
      <c r="E1005" s="273">
        <v>3.1080000000000001</v>
      </c>
      <c r="F1005" s="274"/>
      <c r="G1005" s="275"/>
      <c r="H1005" s="276"/>
      <c r="I1005" s="270"/>
      <c r="J1005" s="277"/>
      <c r="K1005" s="270"/>
      <c r="M1005" s="271" t="s">
        <v>1414</v>
      </c>
      <c r="O1005" s="260"/>
    </row>
    <row r="1006" spans="1:80" x14ac:dyDescent="0.25">
      <c r="A1006" s="269"/>
      <c r="B1006" s="272"/>
      <c r="C1006" s="338" t="s">
        <v>1415</v>
      </c>
      <c r="D1006" s="339"/>
      <c r="E1006" s="273">
        <v>8.2799999999999994</v>
      </c>
      <c r="F1006" s="274"/>
      <c r="G1006" s="275"/>
      <c r="H1006" s="276"/>
      <c r="I1006" s="270"/>
      <c r="J1006" s="277"/>
      <c r="K1006" s="270"/>
      <c r="M1006" s="271" t="s">
        <v>1415</v>
      </c>
      <c r="O1006" s="260"/>
    </row>
    <row r="1007" spans="1:80" x14ac:dyDescent="0.25">
      <c r="A1007" s="261">
        <v>359</v>
      </c>
      <c r="B1007" s="262" t="s">
        <v>1416</v>
      </c>
      <c r="C1007" s="263" t="s">
        <v>1417</v>
      </c>
      <c r="D1007" s="264" t="s">
        <v>115</v>
      </c>
      <c r="E1007" s="265">
        <v>189.9</v>
      </c>
      <c r="F1007" s="265">
        <v>0</v>
      </c>
      <c r="G1007" s="266">
        <f>E1007*F1007</f>
        <v>0</v>
      </c>
      <c r="H1007" s="267">
        <v>4.6999999999999999E-4</v>
      </c>
      <c r="I1007" s="268">
        <f>E1007*H1007</f>
        <v>8.9252999999999999E-2</v>
      </c>
      <c r="J1007" s="267">
        <v>0</v>
      </c>
      <c r="K1007" s="268">
        <f>E1007*J1007</f>
        <v>0</v>
      </c>
      <c r="O1007" s="260">
        <v>2</v>
      </c>
      <c r="AA1007" s="233">
        <v>1</v>
      </c>
      <c r="AB1007" s="233">
        <v>7</v>
      </c>
      <c r="AC1007" s="233">
        <v>7</v>
      </c>
      <c r="AZ1007" s="233">
        <v>2</v>
      </c>
      <c r="BA1007" s="233">
        <f>IF(AZ1007=1,G1007,0)</f>
        <v>0</v>
      </c>
      <c r="BB1007" s="233">
        <f>IF(AZ1007=2,G1007,0)</f>
        <v>0</v>
      </c>
      <c r="BC1007" s="233">
        <f>IF(AZ1007=3,G1007,0)</f>
        <v>0</v>
      </c>
      <c r="BD1007" s="233">
        <f>IF(AZ1007=4,G1007,0)</f>
        <v>0</v>
      </c>
      <c r="BE1007" s="233">
        <f>IF(AZ1007=5,G1007,0)</f>
        <v>0</v>
      </c>
      <c r="CA1007" s="260">
        <v>1</v>
      </c>
      <c r="CB1007" s="260">
        <v>7</v>
      </c>
    </row>
    <row r="1008" spans="1:80" x14ac:dyDescent="0.25">
      <c r="A1008" s="269"/>
      <c r="B1008" s="272"/>
      <c r="C1008" s="338" t="s">
        <v>1418</v>
      </c>
      <c r="D1008" s="339"/>
      <c r="E1008" s="273">
        <v>189.9</v>
      </c>
      <c r="F1008" s="274"/>
      <c r="G1008" s="275"/>
      <c r="H1008" s="276"/>
      <c r="I1008" s="270"/>
      <c r="J1008" s="277"/>
      <c r="K1008" s="270"/>
      <c r="M1008" s="271" t="s">
        <v>1418</v>
      </c>
      <c r="O1008" s="260"/>
    </row>
    <row r="1009" spans="1:80" ht="13" x14ac:dyDescent="0.3">
      <c r="A1009" s="278"/>
      <c r="B1009" s="279" t="s">
        <v>101</v>
      </c>
      <c r="C1009" s="280" t="s">
        <v>1405</v>
      </c>
      <c r="D1009" s="281"/>
      <c r="E1009" s="282"/>
      <c r="F1009" s="283"/>
      <c r="G1009" s="284">
        <f>SUM(G997:G1008)</f>
        <v>0</v>
      </c>
      <c r="H1009" s="285"/>
      <c r="I1009" s="286">
        <f>SUM(I997:I1008)</f>
        <v>0.28192200000000001</v>
      </c>
      <c r="J1009" s="285"/>
      <c r="K1009" s="286">
        <f>SUM(K997:K1008)</f>
        <v>0</v>
      </c>
      <c r="O1009" s="260">
        <v>4</v>
      </c>
      <c r="BA1009" s="287">
        <f>SUM(BA997:BA1008)</f>
        <v>0</v>
      </c>
      <c r="BB1009" s="287">
        <f>SUM(BB997:BB1008)</f>
        <v>0</v>
      </c>
      <c r="BC1009" s="287">
        <f>SUM(BC997:BC1008)</f>
        <v>0</v>
      </c>
      <c r="BD1009" s="287">
        <f>SUM(BD997:BD1008)</f>
        <v>0</v>
      </c>
      <c r="BE1009" s="287">
        <f>SUM(BE997:BE1008)</f>
        <v>0</v>
      </c>
    </row>
    <row r="1010" spans="1:80" ht="13" x14ac:dyDescent="0.3">
      <c r="A1010" s="250" t="s">
        <v>97</v>
      </c>
      <c r="B1010" s="251" t="s">
        <v>1419</v>
      </c>
      <c r="C1010" s="252" t="s">
        <v>1420</v>
      </c>
      <c r="D1010" s="253"/>
      <c r="E1010" s="254"/>
      <c r="F1010" s="254"/>
      <c r="G1010" s="255"/>
      <c r="H1010" s="256"/>
      <c r="I1010" s="257"/>
      <c r="J1010" s="258"/>
      <c r="K1010" s="259"/>
      <c r="O1010" s="260">
        <v>1</v>
      </c>
    </row>
    <row r="1011" spans="1:80" ht="20" x14ac:dyDescent="0.25">
      <c r="A1011" s="261">
        <v>360</v>
      </c>
      <c r="B1011" s="262" t="s">
        <v>1422</v>
      </c>
      <c r="C1011" s="263" t="s">
        <v>1423</v>
      </c>
      <c r="D1011" s="264" t="s">
        <v>115</v>
      </c>
      <c r="E1011" s="265">
        <v>1734.1</v>
      </c>
      <c r="F1011" s="265">
        <v>0</v>
      </c>
      <c r="G1011" s="266">
        <f>E1011*F1011</f>
        <v>0</v>
      </c>
      <c r="H1011" s="267">
        <v>2.2000000000000001E-4</v>
      </c>
      <c r="I1011" s="268">
        <f>E1011*H1011</f>
        <v>0.38150200000000001</v>
      </c>
      <c r="J1011" s="267">
        <v>0</v>
      </c>
      <c r="K1011" s="268">
        <f>E1011*J1011</f>
        <v>0</v>
      </c>
      <c r="O1011" s="260">
        <v>2</v>
      </c>
      <c r="AA1011" s="233">
        <v>1</v>
      </c>
      <c r="AB1011" s="233">
        <v>7</v>
      </c>
      <c r="AC1011" s="233">
        <v>7</v>
      </c>
      <c r="AZ1011" s="233">
        <v>2</v>
      </c>
      <c r="BA1011" s="233">
        <f>IF(AZ1011=1,G1011,0)</f>
        <v>0</v>
      </c>
      <c r="BB1011" s="233">
        <f>IF(AZ1011=2,G1011,0)</f>
        <v>0</v>
      </c>
      <c r="BC1011" s="233">
        <f>IF(AZ1011=3,G1011,0)</f>
        <v>0</v>
      </c>
      <c r="BD1011" s="233">
        <f>IF(AZ1011=4,G1011,0)</f>
        <v>0</v>
      </c>
      <c r="BE1011" s="233">
        <f>IF(AZ1011=5,G1011,0)</f>
        <v>0</v>
      </c>
      <c r="CA1011" s="260">
        <v>1</v>
      </c>
      <c r="CB1011" s="260">
        <v>7</v>
      </c>
    </row>
    <row r="1012" spans="1:80" x14ac:dyDescent="0.25">
      <c r="A1012" s="269"/>
      <c r="B1012" s="272"/>
      <c r="C1012" s="338" t="s">
        <v>1424</v>
      </c>
      <c r="D1012" s="339"/>
      <c r="E1012" s="273">
        <v>1734.1</v>
      </c>
      <c r="F1012" s="274"/>
      <c r="G1012" s="275"/>
      <c r="H1012" s="276"/>
      <c r="I1012" s="270"/>
      <c r="J1012" s="277"/>
      <c r="K1012" s="270"/>
      <c r="M1012" s="271" t="s">
        <v>1424</v>
      </c>
      <c r="O1012" s="260"/>
    </row>
    <row r="1013" spans="1:80" ht="13" x14ac:dyDescent="0.3">
      <c r="A1013" s="278"/>
      <c r="B1013" s="279" t="s">
        <v>101</v>
      </c>
      <c r="C1013" s="280" t="s">
        <v>1421</v>
      </c>
      <c r="D1013" s="281"/>
      <c r="E1013" s="282"/>
      <c r="F1013" s="283"/>
      <c r="G1013" s="284">
        <f>SUM(G1010:G1012)</f>
        <v>0</v>
      </c>
      <c r="H1013" s="285"/>
      <c r="I1013" s="286">
        <f>SUM(I1010:I1012)</f>
        <v>0.38150200000000001</v>
      </c>
      <c r="J1013" s="285"/>
      <c r="K1013" s="286">
        <f>SUM(K1010:K1012)</f>
        <v>0</v>
      </c>
      <c r="O1013" s="260">
        <v>4</v>
      </c>
      <c r="BA1013" s="287">
        <f>SUM(BA1010:BA1012)</f>
        <v>0</v>
      </c>
      <c r="BB1013" s="287">
        <f>SUM(BB1010:BB1012)</f>
        <v>0</v>
      </c>
      <c r="BC1013" s="287">
        <f>SUM(BC1010:BC1012)</f>
        <v>0</v>
      </c>
      <c r="BD1013" s="287">
        <f>SUM(BD1010:BD1012)</f>
        <v>0</v>
      </c>
      <c r="BE1013" s="287">
        <f>SUM(BE1010:BE1012)</f>
        <v>0</v>
      </c>
    </row>
    <row r="1014" spans="1:80" ht="13" x14ac:dyDescent="0.3">
      <c r="A1014" s="250" t="s">
        <v>97</v>
      </c>
      <c r="B1014" s="251" t="s">
        <v>1425</v>
      </c>
      <c r="C1014" s="252" t="s">
        <v>1426</v>
      </c>
      <c r="D1014" s="253"/>
      <c r="E1014" s="254"/>
      <c r="F1014" s="254"/>
      <c r="G1014" s="255"/>
      <c r="H1014" s="256"/>
      <c r="I1014" s="257"/>
      <c r="J1014" s="258"/>
      <c r="K1014" s="259"/>
      <c r="O1014" s="260">
        <v>1</v>
      </c>
    </row>
    <row r="1015" spans="1:80" x14ac:dyDescent="0.25">
      <c r="A1015" s="261">
        <v>361</v>
      </c>
      <c r="B1015" s="262" t="s">
        <v>1428</v>
      </c>
      <c r="C1015" s="263" t="s">
        <v>1429</v>
      </c>
      <c r="D1015" s="264" t="s">
        <v>115</v>
      </c>
      <c r="E1015" s="265">
        <v>62.212499999999999</v>
      </c>
      <c r="F1015" s="265">
        <v>0</v>
      </c>
      <c r="G1015" s="266">
        <f>E1015*F1015</f>
        <v>0</v>
      </c>
      <c r="H1015" s="267">
        <v>1.9599999999999999E-3</v>
      </c>
      <c r="I1015" s="268">
        <f>E1015*H1015</f>
        <v>0.12193649999999999</v>
      </c>
      <c r="J1015" s="267">
        <v>0</v>
      </c>
      <c r="K1015" s="268">
        <f>E1015*J1015</f>
        <v>0</v>
      </c>
      <c r="O1015" s="260">
        <v>2</v>
      </c>
      <c r="AA1015" s="233">
        <v>1</v>
      </c>
      <c r="AB1015" s="233">
        <v>7</v>
      </c>
      <c r="AC1015" s="233">
        <v>7</v>
      </c>
      <c r="AZ1015" s="233">
        <v>2</v>
      </c>
      <c r="BA1015" s="233">
        <f>IF(AZ1015=1,G1015,0)</f>
        <v>0</v>
      </c>
      <c r="BB1015" s="233">
        <f>IF(AZ1015=2,G1015,0)</f>
        <v>0</v>
      </c>
      <c r="BC1015" s="233">
        <f>IF(AZ1015=3,G1015,0)</f>
        <v>0</v>
      </c>
      <c r="BD1015" s="233">
        <f>IF(AZ1015=4,G1015,0)</f>
        <v>0</v>
      </c>
      <c r="BE1015" s="233">
        <f>IF(AZ1015=5,G1015,0)</f>
        <v>0</v>
      </c>
      <c r="CA1015" s="260">
        <v>1</v>
      </c>
      <c r="CB1015" s="260">
        <v>7</v>
      </c>
    </row>
    <row r="1016" spans="1:80" x14ac:dyDescent="0.25">
      <c r="A1016" s="269"/>
      <c r="B1016" s="272"/>
      <c r="C1016" s="338" t="s">
        <v>1430</v>
      </c>
      <c r="D1016" s="339"/>
      <c r="E1016" s="273">
        <v>56.4</v>
      </c>
      <c r="F1016" s="274"/>
      <c r="G1016" s="275"/>
      <c r="H1016" s="276"/>
      <c r="I1016" s="270"/>
      <c r="J1016" s="277"/>
      <c r="K1016" s="270"/>
      <c r="M1016" s="271" t="s">
        <v>1430</v>
      </c>
      <c r="O1016" s="260"/>
    </row>
    <row r="1017" spans="1:80" x14ac:dyDescent="0.25">
      <c r="A1017" s="269"/>
      <c r="B1017" s="272"/>
      <c r="C1017" s="338" t="s">
        <v>1431</v>
      </c>
      <c r="D1017" s="339"/>
      <c r="E1017" s="273">
        <v>5.8125</v>
      </c>
      <c r="F1017" s="274"/>
      <c r="G1017" s="275"/>
      <c r="H1017" s="276"/>
      <c r="I1017" s="270"/>
      <c r="J1017" s="277"/>
      <c r="K1017" s="270"/>
      <c r="M1017" s="271" t="s">
        <v>1431</v>
      </c>
      <c r="O1017" s="260"/>
    </row>
    <row r="1018" spans="1:80" x14ac:dyDescent="0.25">
      <c r="A1018" s="261">
        <v>362</v>
      </c>
      <c r="B1018" s="262" t="s">
        <v>1432</v>
      </c>
      <c r="C1018" s="263" t="s">
        <v>1433</v>
      </c>
      <c r="D1018" s="264" t="s">
        <v>115</v>
      </c>
      <c r="E1018" s="265">
        <v>7.35</v>
      </c>
      <c r="F1018" s="265">
        <v>0</v>
      </c>
      <c r="G1018" s="266">
        <f>E1018*F1018</f>
        <v>0</v>
      </c>
      <c r="H1018" s="267">
        <v>1.9599999999999999E-3</v>
      </c>
      <c r="I1018" s="268">
        <f>E1018*H1018</f>
        <v>1.4405999999999999E-2</v>
      </c>
      <c r="J1018" s="267">
        <v>0</v>
      </c>
      <c r="K1018" s="268">
        <f>E1018*J1018</f>
        <v>0</v>
      </c>
      <c r="O1018" s="260">
        <v>2</v>
      </c>
      <c r="AA1018" s="233">
        <v>1</v>
      </c>
      <c r="AB1018" s="233">
        <v>7</v>
      </c>
      <c r="AC1018" s="233">
        <v>7</v>
      </c>
      <c r="AZ1018" s="233">
        <v>2</v>
      </c>
      <c r="BA1018" s="233">
        <f>IF(AZ1018=1,G1018,0)</f>
        <v>0</v>
      </c>
      <c r="BB1018" s="233">
        <f>IF(AZ1018=2,G1018,0)</f>
        <v>0</v>
      </c>
      <c r="BC1018" s="233">
        <f>IF(AZ1018=3,G1018,0)</f>
        <v>0</v>
      </c>
      <c r="BD1018" s="233">
        <f>IF(AZ1018=4,G1018,0)</f>
        <v>0</v>
      </c>
      <c r="BE1018" s="233">
        <f>IF(AZ1018=5,G1018,0)</f>
        <v>0</v>
      </c>
      <c r="CA1018" s="260">
        <v>1</v>
      </c>
      <c r="CB1018" s="260">
        <v>7</v>
      </c>
    </row>
    <row r="1019" spans="1:80" x14ac:dyDescent="0.25">
      <c r="A1019" s="269"/>
      <c r="B1019" s="272"/>
      <c r="C1019" s="338" t="s">
        <v>1434</v>
      </c>
      <c r="D1019" s="339"/>
      <c r="E1019" s="273">
        <v>7.35</v>
      </c>
      <c r="F1019" s="274"/>
      <c r="G1019" s="275"/>
      <c r="H1019" s="276"/>
      <c r="I1019" s="270"/>
      <c r="J1019" s="277"/>
      <c r="K1019" s="270"/>
      <c r="M1019" s="271" t="s">
        <v>1434</v>
      </c>
      <c r="O1019" s="260"/>
    </row>
    <row r="1020" spans="1:80" x14ac:dyDescent="0.25">
      <c r="A1020" s="261">
        <v>363</v>
      </c>
      <c r="B1020" s="262" t="s">
        <v>1435</v>
      </c>
      <c r="C1020" s="263" t="s">
        <v>1436</v>
      </c>
      <c r="D1020" s="264" t="s">
        <v>12</v>
      </c>
      <c r="E1020" s="265"/>
      <c r="F1020" s="265">
        <v>0</v>
      </c>
      <c r="G1020" s="266">
        <f>E1020*F1020</f>
        <v>0</v>
      </c>
      <c r="H1020" s="267">
        <v>0</v>
      </c>
      <c r="I1020" s="268">
        <f>E1020*H1020</f>
        <v>0</v>
      </c>
      <c r="J1020" s="267"/>
      <c r="K1020" s="268">
        <f>E1020*J1020</f>
        <v>0</v>
      </c>
      <c r="O1020" s="260">
        <v>2</v>
      </c>
      <c r="AA1020" s="233">
        <v>7</v>
      </c>
      <c r="AB1020" s="233">
        <v>1002</v>
      </c>
      <c r="AC1020" s="233">
        <v>5</v>
      </c>
      <c r="AZ1020" s="233">
        <v>2</v>
      </c>
      <c r="BA1020" s="233">
        <f>IF(AZ1020=1,G1020,0)</f>
        <v>0</v>
      </c>
      <c r="BB1020" s="233">
        <f>IF(AZ1020=2,G1020,0)</f>
        <v>0</v>
      </c>
      <c r="BC1020" s="233">
        <f>IF(AZ1020=3,G1020,0)</f>
        <v>0</v>
      </c>
      <c r="BD1020" s="233">
        <f>IF(AZ1020=4,G1020,0)</f>
        <v>0</v>
      </c>
      <c r="BE1020" s="233">
        <f>IF(AZ1020=5,G1020,0)</f>
        <v>0</v>
      </c>
      <c r="CA1020" s="260">
        <v>7</v>
      </c>
      <c r="CB1020" s="260">
        <v>1002</v>
      </c>
    </row>
    <row r="1021" spans="1:80" ht="13" x14ac:dyDescent="0.3">
      <c r="A1021" s="278"/>
      <c r="B1021" s="279" t="s">
        <v>101</v>
      </c>
      <c r="C1021" s="280" t="s">
        <v>1427</v>
      </c>
      <c r="D1021" s="281"/>
      <c r="E1021" s="282"/>
      <c r="F1021" s="283"/>
      <c r="G1021" s="284">
        <f>SUM(G1014:G1020)</f>
        <v>0</v>
      </c>
      <c r="H1021" s="285"/>
      <c r="I1021" s="286">
        <f>SUM(I1014:I1020)</f>
        <v>0.13634249999999998</v>
      </c>
      <c r="J1021" s="285"/>
      <c r="K1021" s="286">
        <f>SUM(K1014:K1020)</f>
        <v>0</v>
      </c>
      <c r="O1021" s="260">
        <v>4</v>
      </c>
      <c r="BA1021" s="287">
        <f>SUM(BA1014:BA1020)</f>
        <v>0</v>
      </c>
      <c r="BB1021" s="287">
        <f>SUM(BB1014:BB1020)</f>
        <v>0</v>
      </c>
      <c r="BC1021" s="287">
        <f>SUM(BC1014:BC1020)</f>
        <v>0</v>
      </c>
      <c r="BD1021" s="287">
        <f>SUM(BD1014:BD1020)</f>
        <v>0</v>
      </c>
      <c r="BE1021" s="287">
        <f>SUM(BE1014:BE1020)</f>
        <v>0</v>
      </c>
    </row>
    <row r="1022" spans="1:80" ht="13" x14ac:dyDescent="0.3">
      <c r="A1022" s="250" t="s">
        <v>97</v>
      </c>
      <c r="B1022" s="251" t="s">
        <v>1437</v>
      </c>
      <c r="C1022" s="252" t="s">
        <v>1438</v>
      </c>
      <c r="D1022" s="253"/>
      <c r="E1022" s="254"/>
      <c r="F1022" s="254"/>
      <c r="G1022" s="255"/>
      <c r="H1022" s="256"/>
      <c r="I1022" s="257"/>
      <c r="J1022" s="258"/>
      <c r="K1022" s="259"/>
      <c r="O1022" s="260">
        <v>1</v>
      </c>
    </row>
    <row r="1023" spans="1:80" x14ac:dyDescent="0.25">
      <c r="A1023" s="261">
        <v>364</v>
      </c>
      <c r="B1023" s="262" t="s">
        <v>1440</v>
      </c>
      <c r="C1023" s="263" t="s">
        <v>1441</v>
      </c>
      <c r="D1023" s="264" t="s">
        <v>923</v>
      </c>
      <c r="E1023" s="265">
        <v>1</v>
      </c>
      <c r="F1023" s="265">
        <v>0</v>
      </c>
      <c r="G1023" s="266">
        <f>E1023*F1023</f>
        <v>0</v>
      </c>
      <c r="H1023" s="267">
        <v>0</v>
      </c>
      <c r="I1023" s="268">
        <f>E1023*H1023</f>
        <v>0</v>
      </c>
      <c r="J1023" s="267">
        <v>0</v>
      </c>
      <c r="K1023" s="268">
        <f>E1023*J1023</f>
        <v>0</v>
      </c>
      <c r="O1023" s="260">
        <v>2</v>
      </c>
      <c r="AA1023" s="233">
        <v>1</v>
      </c>
      <c r="AB1023" s="233">
        <v>9</v>
      </c>
      <c r="AC1023" s="233">
        <v>9</v>
      </c>
      <c r="AZ1023" s="233">
        <v>4</v>
      </c>
      <c r="BA1023" s="233">
        <f>IF(AZ1023=1,G1023,0)</f>
        <v>0</v>
      </c>
      <c r="BB1023" s="233">
        <f>IF(AZ1023=2,G1023,0)</f>
        <v>0</v>
      </c>
      <c r="BC1023" s="233">
        <f>IF(AZ1023=3,G1023,0)</f>
        <v>0</v>
      </c>
      <c r="BD1023" s="233">
        <f>IF(AZ1023=4,G1023,0)</f>
        <v>0</v>
      </c>
      <c r="BE1023" s="233">
        <f>IF(AZ1023=5,G1023,0)</f>
        <v>0</v>
      </c>
      <c r="CA1023" s="260">
        <v>1</v>
      </c>
      <c r="CB1023" s="260">
        <v>9</v>
      </c>
    </row>
    <row r="1024" spans="1:80" ht="13" x14ac:dyDescent="0.3">
      <c r="A1024" s="278"/>
      <c r="B1024" s="279" t="s">
        <v>101</v>
      </c>
      <c r="C1024" s="280" t="s">
        <v>1439</v>
      </c>
      <c r="D1024" s="281"/>
      <c r="E1024" s="282"/>
      <c r="F1024" s="283"/>
      <c r="G1024" s="284">
        <f>SUM(G1022:G1023)</f>
        <v>0</v>
      </c>
      <c r="H1024" s="285"/>
      <c r="I1024" s="286">
        <f>SUM(I1022:I1023)</f>
        <v>0</v>
      </c>
      <c r="J1024" s="285"/>
      <c r="K1024" s="286">
        <f>SUM(K1022:K1023)</f>
        <v>0</v>
      </c>
      <c r="O1024" s="260">
        <v>4</v>
      </c>
      <c r="BA1024" s="287">
        <f>SUM(BA1022:BA1023)</f>
        <v>0</v>
      </c>
      <c r="BB1024" s="287">
        <f>SUM(BB1022:BB1023)</f>
        <v>0</v>
      </c>
      <c r="BC1024" s="287">
        <f>SUM(BC1022:BC1023)</f>
        <v>0</v>
      </c>
      <c r="BD1024" s="287">
        <f>SUM(BD1022:BD1023)</f>
        <v>0</v>
      </c>
      <c r="BE1024" s="287">
        <f>SUM(BE1022:BE1023)</f>
        <v>0</v>
      </c>
    </row>
    <row r="1025" spans="1:80" ht="13" x14ac:dyDescent="0.3">
      <c r="A1025" s="250" t="s">
        <v>97</v>
      </c>
      <c r="B1025" s="251" t="s">
        <v>1442</v>
      </c>
      <c r="C1025" s="252" t="s">
        <v>1443</v>
      </c>
      <c r="D1025" s="253"/>
      <c r="E1025" s="254"/>
      <c r="F1025" s="254"/>
      <c r="G1025" s="255"/>
      <c r="H1025" s="256"/>
      <c r="I1025" s="257"/>
      <c r="J1025" s="258"/>
      <c r="K1025" s="259"/>
      <c r="O1025" s="260">
        <v>1</v>
      </c>
    </row>
    <row r="1026" spans="1:80" x14ac:dyDescent="0.25">
      <c r="A1026" s="261">
        <v>365</v>
      </c>
      <c r="B1026" s="262" t="s">
        <v>1445</v>
      </c>
      <c r="C1026" s="263" t="s">
        <v>1446</v>
      </c>
      <c r="D1026" s="264" t="s">
        <v>923</v>
      </c>
      <c r="E1026" s="265">
        <v>1</v>
      </c>
      <c r="F1026" s="265">
        <v>0</v>
      </c>
      <c r="G1026" s="266">
        <f>E1026*F1026</f>
        <v>0</v>
      </c>
      <c r="H1026" s="267">
        <v>0</v>
      </c>
      <c r="I1026" s="268">
        <f>E1026*H1026</f>
        <v>0</v>
      </c>
      <c r="J1026" s="267">
        <v>0</v>
      </c>
      <c r="K1026" s="268">
        <f>E1026*J1026</f>
        <v>0</v>
      </c>
      <c r="O1026" s="260">
        <v>2</v>
      </c>
      <c r="AA1026" s="233">
        <v>1</v>
      </c>
      <c r="AB1026" s="233">
        <v>9</v>
      </c>
      <c r="AC1026" s="233">
        <v>9</v>
      </c>
      <c r="AZ1026" s="233">
        <v>4</v>
      </c>
      <c r="BA1026" s="233">
        <f>IF(AZ1026=1,G1026,0)</f>
        <v>0</v>
      </c>
      <c r="BB1026" s="233">
        <f>IF(AZ1026=2,G1026,0)</f>
        <v>0</v>
      </c>
      <c r="BC1026" s="233">
        <f>IF(AZ1026=3,G1026,0)</f>
        <v>0</v>
      </c>
      <c r="BD1026" s="233">
        <f>IF(AZ1026=4,G1026,0)</f>
        <v>0</v>
      </c>
      <c r="BE1026" s="233">
        <f>IF(AZ1026=5,G1026,0)</f>
        <v>0</v>
      </c>
      <c r="CA1026" s="260">
        <v>1</v>
      </c>
      <c r="CB1026" s="260">
        <v>9</v>
      </c>
    </row>
    <row r="1027" spans="1:80" ht="13" x14ac:dyDescent="0.3">
      <c r="A1027" s="278"/>
      <c r="B1027" s="279" t="s">
        <v>101</v>
      </c>
      <c r="C1027" s="280" t="s">
        <v>1444</v>
      </c>
      <c r="D1027" s="281"/>
      <c r="E1027" s="282"/>
      <c r="F1027" s="283"/>
      <c r="G1027" s="284">
        <f>SUM(G1025:G1026)</f>
        <v>0</v>
      </c>
      <c r="H1027" s="285"/>
      <c r="I1027" s="286">
        <f>SUM(I1025:I1026)</f>
        <v>0</v>
      </c>
      <c r="J1027" s="285"/>
      <c r="K1027" s="286">
        <f>SUM(K1025:K1026)</f>
        <v>0</v>
      </c>
      <c r="O1027" s="260">
        <v>4</v>
      </c>
      <c r="BA1027" s="287">
        <f>SUM(BA1025:BA1026)</f>
        <v>0</v>
      </c>
      <c r="BB1027" s="287">
        <f>SUM(BB1025:BB1026)</f>
        <v>0</v>
      </c>
      <c r="BC1027" s="287">
        <f>SUM(BC1025:BC1026)</f>
        <v>0</v>
      </c>
      <c r="BD1027" s="287">
        <f>SUM(BD1025:BD1026)</f>
        <v>0</v>
      </c>
      <c r="BE1027" s="287">
        <f>SUM(BE1025:BE1026)</f>
        <v>0</v>
      </c>
    </row>
    <row r="1028" spans="1:80" ht="13" x14ac:dyDescent="0.3">
      <c r="A1028" s="250" t="s">
        <v>97</v>
      </c>
      <c r="B1028" s="251" t="s">
        <v>1447</v>
      </c>
      <c r="C1028" s="252" t="s">
        <v>1448</v>
      </c>
      <c r="D1028" s="253"/>
      <c r="E1028" s="254"/>
      <c r="F1028" s="254"/>
      <c r="G1028" s="255"/>
      <c r="H1028" s="256"/>
      <c r="I1028" s="257"/>
      <c r="J1028" s="258"/>
      <c r="K1028" s="259"/>
      <c r="O1028" s="260">
        <v>1</v>
      </c>
    </row>
    <row r="1029" spans="1:80" x14ac:dyDescent="0.25">
      <c r="A1029" s="261">
        <v>366</v>
      </c>
      <c r="B1029" s="262" t="s">
        <v>1450</v>
      </c>
      <c r="C1029" s="263" t="s">
        <v>1451</v>
      </c>
      <c r="D1029" s="264" t="s">
        <v>177</v>
      </c>
      <c r="E1029" s="265">
        <v>0.30599999999999999</v>
      </c>
      <c r="F1029" s="265">
        <v>0</v>
      </c>
      <c r="G1029" s="266">
        <f>E1029*F1029</f>
        <v>0</v>
      </c>
      <c r="H1029" s="267">
        <v>0</v>
      </c>
      <c r="I1029" s="268">
        <f>E1029*H1029</f>
        <v>0</v>
      </c>
      <c r="J1029" s="267">
        <v>0</v>
      </c>
      <c r="K1029" s="268">
        <f>E1029*J1029</f>
        <v>0</v>
      </c>
      <c r="O1029" s="260">
        <v>2</v>
      </c>
      <c r="AA1029" s="233">
        <v>1</v>
      </c>
      <c r="AB1029" s="233">
        <v>10</v>
      </c>
      <c r="AC1029" s="233">
        <v>10</v>
      </c>
      <c r="AZ1029" s="233">
        <v>1</v>
      </c>
      <c r="BA1029" s="233">
        <f>IF(AZ1029=1,G1029,0)</f>
        <v>0</v>
      </c>
      <c r="BB1029" s="233">
        <f>IF(AZ1029=2,G1029,0)</f>
        <v>0</v>
      </c>
      <c r="BC1029" s="233">
        <f>IF(AZ1029=3,G1029,0)</f>
        <v>0</v>
      </c>
      <c r="BD1029" s="233">
        <f>IF(AZ1029=4,G1029,0)</f>
        <v>0</v>
      </c>
      <c r="BE1029" s="233">
        <f>IF(AZ1029=5,G1029,0)</f>
        <v>0</v>
      </c>
      <c r="CA1029" s="260">
        <v>1</v>
      </c>
      <c r="CB1029" s="260">
        <v>10</v>
      </c>
    </row>
    <row r="1030" spans="1:80" x14ac:dyDescent="0.25">
      <c r="A1030" s="269"/>
      <c r="B1030" s="272"/>
      <c r="C1030" s="338" t="s">
        <v>1452</v>
      </c>
      <c r="D1030" s="339"/>
      <c r="E1030" s="273">
        <v>0.30599999999999999</v>
      </c>
      <c r="F1030" s="274"/>
      <c r="G1030" s="275"/>
      <c r="H1030" s="276"/>
      <c r="I1030" s="270"/>
      <c r="J1030" s="277"/>
      <c r="K1030" s="270"/>
      <c r="M1030" s="271" t="s">
        <v>1452</v>
      </c>
      <c r="O1030" s="260"/>
    </row>
    <row r="1031" spans="1:80" x14ac:dyDescent="0.25">
      <c r="A1031" s="261">
        <v>367</v>
      </c>
      <c r="B1031" s="262" t="s">
        <v>1453</v>
      </c>
      <c r="C1031" s="263" t="s">
        <v>1454</v>
      </c>
      <c r="D1031" s="264" t="s">
        <v>177</v>
      </c>
      <c r="E1031" s="265">
        <v>1099.4429795999999</v>
      </c>
      <c r="F1031" s="265">
        <v>0</v>
      </c>
      <c r="G1031" s="266">
        <f>E1031*F1031</f>
        <v>0</v>
      </c>
      <c r="H1031" s="267">
        <v>0</v>
      </c>
      <c r="I1031" s="268">
        <f>E1031*H1031</f>
        <v>0</v>
      </c>
      <c r="J1031" s="267"/>
      <c r="K1031" s="268">
        <f>E1031*J1031</f>
        <v>0</v>
      </c>
      <c r="O1031" s="260">
        <v>2</v>
      </c>
      <c r="AA1031" s="233">
        <v>8</v>
      </c>
      <c r="AB1031" s="233">
        <v>0</v>
      </c>
      <c r="AC1031" s="233">
        <v>3</v>
      </c>
      <c r="AZ1031" s="233">
        <v>1</v>
      </c>
      <c r="BA1031" s="233">
        <f>IF(AZ1031=1,G1031,0)</f>
        <v>0</v>
      </c>
      <c r="BB1031" s="233">
        <f>IF(AZ1031=2,G1031,0)</f>
        <v>0</v>
      </c>
      <c r="BC1031" s="233">
        <f>IF(AZ1031=3,G1031,0)</f>
        <v>0</v>
      </c>
      <c r="BD1031" s="233">
        <f>IF(AZ1031=4,G1031,0)</f>
        <v>0</v>
      </c>
      <c r="BE1031" s="233">
        <f>IF(AZ1031=5,G1031,0)</f>
        <v>0</v>
      </c>
      <c r="CA1031" s="260">
        <v>8</v>
      </c>
      <c r="CB1031" s="260">
        <v>0</v>
      </c>
    </row>
    <row r="1032" spans="1:80" x14ac:dyDescent="0.25">
      <c r="A1032" s="261">
        <v>368</v>
      </c>
      <c r="B1032" s="262" t="s">
        <v>1455</v>
      </c>
      <c r="C1032" s="263" t="s">
        <v>1456</v>
      </c>
      <c r="D1032" s="264" t="s">
        <v>177</v>
      </c>
      <c r="E1032" s="265">
        <v>15392.2017144</v>
      </c>
      <c r="F1032" s="265">
        <v>0</v>
      </c>
      <c r="G1032" s="266">
        <f>E1032*F1032</f>
        <v>0</v>
      </c>
      <c r="H1032" s="267">
        <v>0</v>
      </c>
      <c r="I1032" s="268">
        <f>E1032*H1032</f>
        <v>0</v>
      </c>
      <c r="J1032" s="267"/>
      <c r="K1032" s="268">
        <f>E1032*J1032</f>
        <v>0</v>
      </c>
      <c r="O1032" s="260">
        <v>2</v>
      </c>
      <c r="AA1032" s="233">
        <v>8</v>
      </c>
      <c r="AB1032" s="233">
        <v>0</v>
      </c>
      <c r="AC1032" s="233">
        <v>3</v>
      </c>
      <c r="AZ1032" s="233">
        <v>1</v>
      </c>
      <c r="BA1032" s="233">
        <f>IF(AZ1032=1,G1032,0)</f>
        <v>0</v>
      </c>
      <c r="BB1032" s="233">
        <f>IF(AZ1032=2,G1032,0)</f>
        <v>0</v>
      </c>
      <c r="BC1032" s="233">
        <f>IF(AZ1032=3,G1032,0)</f>
        <v>0</v>
      </c>
      <c r="BD1032" s="233">
        <f>IF(AZ1032=4,G1032,0)</f>
        <v>0</v>
      </c>
      <c r="BE1032" s="233">
        <f>IF(AZ1032=5,G1032,0)</f>
        <v>0</v>
      </c>
      <c r="CA1032" s="260">
        <v>8</v>
      </c>
      <c r="CB1032" s="260">
        <v>0</v>
      </c>
    </row>
    <row r="1033" spans="1:80" x14ac:dyDescent="0.25">
      <c r="A1033" s="261">
        <v>369</v>
      </c>
      <c r="B1033" s="262" t="s">
        <v>1457</v>
      </c>
      <c r="C1033" s="263" t="s">
        <v>1458</v>
      </c>
      <c r="D1033" s="264" t="s">
        <v>177</v>
      </c>
      <c r="E1033" s="265">
        <v>1099.4429795999999</v>
      </c>
      <c r="F1033" s="265">
        <v>0</v>
      </c>
      <c r="G1033" s="266">
        <f>E1033*F1033</f>
        <v>0</v>
      </c>
      <c r="H1033" s="267">
        <v>0</v>
      </c>
      <c r="I1033" s="268">
        <f>E1033*H1033</f>
        <v>0</v>
      </c>
      <c r="J1033" s="267"/>
      <c r="K1033" s="268">
        <f>E1033*J1033</f>
        <v>0</v>
      </c>
      <c r="O1033" s="260">
        <v>2</v>
      </c>
      <c r="AA1033" s="233">
        <v>8</v>
      </c>
      <c r="AB1033" s="233">
        <v>0</v>
      </c>
      <c r="AC1033" s="233">
        <v>3</v>
      </c>
      <c r="AZ1033" s="233">
        <v>1</v>
      </c>
      <c r="BA1033" s="233">
        <f>IF(AZ1033=1,G1033,0)</f>
        <v>0</v>
      </c>
      <c r="BB1033" s="233">
        <f>IF(AZ1033=2,G1033,0)</f>
        <v>0</v>
      </c>
      <c r="BC1033" s="233">
        <f>IF(AZ1033=3,G1033,0)</f>
        <v>0</v>
      </c>
      <c r="BD1033" s="233">
        <f>IF(AZ1033=4,G1033,0)</f>
        <v>0</v>
      </c>
      <c r="BE1033" s="233">
        <f>IF(AZ1033=5,G1033,0)</f>
        <v>0</v>
      </c>
      <c r="CA1033" s="260">
        <v>8</v>
      </c>
      <c r="CB1033" s="260">
        <v>0</v>
      </c>
    </row>
    <row r="1034" spans="1:80" ht="13" x14ac:dyDescent="0.3">
      <c r="A1034" s="278"/>
      <c r="B1034" s="279" t="s">
        <v>101</v>
      </c>
      <c r="C1034" s="280" t="s">
        <v>1449</v>
      </c>
      <c r="D1034" s="281"/>
      <c r="E1034" s="282"/>
      <c r="F1034" s="283"/>
      <c r="G1034" s="284">
        <f>SUM(G1028:G1033)</f>
        <v>0</v>
      </c>
      <c r="H1034" s="285"/>
      <c r="I1034" s="286">
        <f>SUM(I1028:I1033)</f>
        <v>0</v>
      </c>
      <c r="J1034" s="285"/>
      <c r="K1034" s="286">
        <f>SUM(K1028:K1033)</f>
        <v>0</v>
      </c>
      <c r="O1034" s="260">
        <v>4</v>
      </c>
      <c r="BA1034" s="287">
        <f>SUM(BA1028:BA1033)</f>
        <v>0</v>
      </c>
      <c r="BB1034" s="287">
        <f>SUM(BB1028:BB1033)</f>
        <v>0</v>
      </c>
      <c r="BC1034" s="287">
        <f>SUM(BC1028:BC1033)</f>
        <v>0</v>
      </c>
      <c r="BD1034" s="287">
        <f>SUM(BD1028:BD1033)</f>
        <v>0</v>
      </c>
      <c r="BE1034" s="287">
        <f>SUM(BE1028:BE1033)</f>
        <v>0</v>
      </c>
    </row>
    <row r="1035" spans="1:80" x14ac:dyDescent="0.25">
      <c r="E1035" s="233"/>
    </row>
    <row r="1036" spans="1:80" x14ac:dyDescent="0.25">
      <c r="E1036" s="233"/>
    </row>
    <row r="1037" spans="1:80" x14ac:dyDescent="0.25">
      <c r="E1037" s="233"/>
    </row>
    <row r="1038" spans="1:80" x14ac:dyDescent="0.25">
      <c r="E1038" s="233"/>
    </row>
    <row r="1039" spans="1:80" x14ac:dyDescent="0.25">
      <c r="E1039" s="233"/>
    </row>
    <row r="1040" spans="1:80" x14ac:dyDescent="0.25">
      <c r="E1040" s="233"/>
    </row>
    <row r="1041" spans="5:5" x14ac:dyDescent="0.25">
      <c r="E1041" s="233"/>
    </row>
    <row r="1042" spans="5:5" x14ac:dyDescent="0.25">
      <c r="E1042" s="233"/>
    </row>
    <row r="1043" spans="5:5" x14ac:dyDescent="0.25">
      <c r="E1043" s="233"/>
    </row>
    <row r="1044" spans="5:5" x14ac:dyDescent="0.25">
      <c r="E1044" s="233"/>
    </row>
    <row r="1045" spans="5:5" x14ac:dyDescent="0.25">
      <c r="E1045" s="233"/>
    </row>
    <row r="1046" spans="5:5" x14ac:dyDescent="0.25">
      <c r="E1046" s="233"/>
    </row>
    <row r="1047" spans="5:5" x14ac:dyDescent="0.25">
      <c r="E1047" s="233"/>
    </row>
    <row r="1048" spans="5:5" x14ac:dyDescent="0.25">
      <c r="E1048" s="233"/>
    </row>
    <row r="1049" spans="5:5" x14ac:dyDescent="0.25">
      <c r="E1049" s="233"/>
    </row>
    <row r="1050" spans="5:5" x14ac:dyDescent="0.25">
      <c r="E1050" s="233"/>
    </row>
    <row r="1051" spans="5:5" x14ac:dyDescent="0.25">
      <c r="E1051" s="233"/>
    </row>
    <row r="1052" spans="5:5" x14ac:dyDescent="0.25">
      <c r="E1052" s="233"/>
    </row>
    <row r="1053" spans="5:5" x14ac:dyDescent="0.25">
      <c r="E1053" s="233"/>
    </row>
    <row r="1054" spans="5:5" x14ac:dyDescent="0.25">
      <c r="E1054" s="233"/>
    </row>
    <row r="1055" spans="5:5" x14ac:dyDescent="0.25">
      <c r="E1055" s="233"/>
    </row>
    <row r="1056" spans="5:5" x14ac:dyDescent="0.25">
      <c r="E1056" s="233"/>
    </row>
    <row r="1057" spans="1:7" x14ac:dyDescent="0.25">
      <c r="E1057" s="233"/>
    </row>
    <row r="1058" spans="1:7" x14ac:dyDescent="0.25">
      <c r="A1058" s="277"/>
      <c r="B1058" s="277"/>
      <c r="C1058" s="277"/>
      <c r="D1058" s="277"/>
      <c r="E1058" s="277"/>
      <c r="F1058" s="277"/>
      <c r="G1058" s="277"/>
    </row>
    <row r="1059" spans="1:7" x14ac:dyDescent="0.25">
      <c r="A1059" s="277"/>
      <c r="B1059" s="277"/>
      <c r="C1059" s="277"/>
      <c r="D1059" s="277"/>
      <c r="E1059" s="277"/>
      <c r="F1059" s="277"/>
      <c r="G1059" s="277"/>
    </row>
    <row r="1060" spans="1:7" x14ac:dyDescent="0.25">
      <c r="A1060" s="277"/>
      <c r="B1060" s="277"/>
      <c r="C1060" s="277"/>
      <c r="D1060" s="277"/>
      <c r="E1060" s="277"/>
      <c r="F1060" s="277"/>
      <c r="G1060" s="277"/>
    </row>
    <row r="1061" spans="1:7" x14ac:dyDescent="0.25">
      <c r="A1061" s="277"/>
      <c r="B1061" s="277"/>
      <c r="C1061" s="277"/>
      <c r="D1061" s="277"/>
      <c r="E1061" s="277"/>
      <c r="F1061" s="277"/>
      <c r="G1061" s="277"/>
    </row>
    <row r="1062" spans="1:7" x14ac:dyDescent="0.25">
      <c r="E1062" s="233"/>
    </row>
    <row r="1063" spans="1:7" x14ac:dyDescent="0.25">
      <c r="E1063" s="233"/>
    </row>
    <row r="1064" spans="1:7" x14ac:dyDescent="0.25">
      <c r="E1064" s="233"/>
    </row>
    <row r="1065" spans="1:7" x14ac:dyDescent="0.25">
      <c r="E1065" s="233"/>
    </row>
    <row r="1066" spans="1:7" x14ac:dyDescent="0.25">
      <c r="E1066" s="233"/>
    </row>
    <row r="1067" spans="1:7" x14ac:dyDescent="0.25">
      <c r="E1067" s="233"/>
    </row>
    <row r="1068" spans="1:7" x14ac:dyDescent="0.25">
      <c r="E1068" s="233"/>
    </row>
    <row r="1069" spans="1:7" x14ac:dyDescent="0.25">
      <c r="E1069" s="233"/>
    </row>
    <row r="1070" spans="1:7" x14ac:dyDescent="0.25">
      <c r="E1070" s="233"/>
    </row>
    <row r="1071" spans="1:7" x14ac:dyDescent="0.25">
      <c r="E1071" s="233"/>
    </row>
    <row r="1072" spans="1:7" x14ac:dyDescent="0.25">
      <c r="E1072" s="233"/>
    </row>
    <row r="1073" spans="5:5" x14ac:dyDescent="0.25">
      <c r="E1073" s="233"/>
    </row>
    <row r="1074" spans="5:5" x14ac:dyDescent="0.25">
      <c r="E1074" s="233"/>
    </row>
    <row r="1075" spans="5:5" x14ac:dyDescent="0.25">
      <c r="E1075" s="233"/>
    </row>
    <row r="1076" spans="5:5" x14ac:dyDescent="0.25">
      <c r="E1076" s="233"/>
    </row>
    <row r="1077" spans="5:5" x14ac:dyDescent="0.25">
      <c r="E1077" s="233"/>
    </row>
    <row r="1078" spans="5:5" x14ac:dyDescent="0.25">
      <c r="E1078" s="233"/>
    </row>
    <row r="1079" spans="5:5" x14ac:dyDescent="0.25">
      <c r="E1079" s="233"/>
    </row>
    <row r="1080" spans="5:5" x14ac:dyDescent="0.25">
      <c r="E1080" s="233"/>
    </row>
    <row r="1081" spans="5:5" x14ac:dyDescent="0.25">
      <c r="E1081" s="233"/>
    </row>
    <row r="1082" spans="5:5" x14ac:dyDescent="0.25">
      <c r="E1082" s="233"/>
    </row>
    <row r="1083" spans="5:5" x14ac:dyDescent="0.25">
      <c r="E1083" s="233"/>
    </row>
    <row r="1084" spans="5:5" x14ac:dyDescent="0.25">
      <c r="E1084" s="233"/>
    </row>
    <row r="1085" spans="5:5" x14ac:dyDescent="0.25">
      <c r="E1085" s="233"/>
    </row>
    <row r="1086" spans="5:5" x14ac:dyDescent="0.25">
      <c r="E1086" s="233"/>
    </row>
    <row r="1087" spans="5:5" x14ac:dyDescent="0.25">
      <c r="E1087" s="233"/>
    </row>
    <row r="1088" spans="5:5" x14ac:dyDescent="0.25">
      <c r="E1088" s="233"/>
    </row>
    <row r="1089" spans="1:7" x14ac:dyDescent="0.25">
      <c r="E1089" s="233"/>
    </row>
    <row r="1090" spans="1:7" x14ac:dyDescent="0.25">
      <c r="E1090" s="233"/>
    </row>
    <row r="1091" spans="1:7" x14ac:dyDescent="0.25">
      <c r="E1091" s="233"/>
    </row>
    <row r="1092" spans="1:7" x14ac:dyDescent="0.25">
      <c r="E1092" s="233"/>
    </row>
    <row r="1093" spans="1:7" x14ac:dyDescent="0.25">
      <c r="A1093" s="288"/>
      <c r="B1093" s="288"/>
    </row>
    <row r="1094" spans="1:7" ht="13" x14ac:dyDescent="0.3">
      <c r="A1094" s="277"/>
      <c r="B1094" s="277"/>
      <c r="C1094" s="289"/>
      <c r="D1094" s="289"/>
      <c r="E1094" s="290"/>
      <c r="F1094" s="289"/>
      <c r="G1094" s="291"/>
    </row>
    <row r="1095" spans="1:7" x14ac:dyDescent="0.25">
      <c r="A1095" s="292"/>
      <c r="B1095" s="292"/>
      <c r="C1095" s="277"/>
      <c r="D1095" s="277"/>
      <c r="E1095" s="293"/>
      <c r="F1095" s="277"/>
      <c r="G1095" s="277"/>
    </row>
    <row r="1096" spans="1:7" x14ac:dyDescent="0.25">
      <c r="A1096" s="277"/>
      <c r="B1096" s="277"/>
      <c r="C1096" s="277"/>
      <c r="D1096" s="277"/>
      <c r="E1096" s="293"/>
      <c r="F1096" s="277"/>
      <c r="G1096" s="277"/>
    </row>
    <row r="1097" spans="1:7" x14ac:dyDescent="0.25">
      <c r="A1097" s="277"/>
      <c r="B1097" s="277"/>
      <c r="C1097" s="277"/>
      <c r="D1097" s="277"/>
      <c r="E1097" s="293"/>
      <c r="F1097" s="277"/>
      <c r="G1097" s="277"/>
    </row>
    <row r="1098" spans="1:7" x14ac:dyDescent="0.25">
      <c r="A1098" s="277"/>
      <c r="B1098" s="277"/>
      <c r="C1098" s="277"/>
      <c r="D1098" s="277"/>
      <c r="E1098" s="293"/>
      <c r="F1098" s="277"/>
      <c r="G1098" s="277"/>
    </row>
    <row r="1099" spans="1:7" x14ac:dyDescent="0.25">
      <c r="A1099" s="277"/>
      <c r="B1099" s="277"/>
      <c r="C1099" s="277"/>
      <c r="D1099" s="277"/>
      <c r="E1099" s="293"/>
      <c r="F1099" s="277"/>
      <c r="G1099" s="277"/>
    </row>
    <row r="1100" spans="1:7" x14ac:dyDescent="0.25">
      <c r="A1100" s="277"/>
      <c r="B1100" s="277"/>
      <c r="C1100" s="277"/>
      <c r="D1100" s="277"/>
      <c r="E1100" s="293"/>
      <c r="F1100" s="277"/>
      <c r="G1100" s="277"/>
    </row>
    <row r="1101" spans="1:7" x14ac:dyDescent="0.25">
      <c r="A1101" s="277"/>
      <c r="B1101" s="277"/>
      <c r="C1101" s="277"/>
      <c r="D1101" s="277"/>
      <c r="E1101" s="293"/>
      <c r="F1101" s="277"/>
      <c r="G1101" s="277"/>
    </row>
    <row r="1102" spans="1:7" x14ac:dyDescent="0.25">
      <c r="A1102" s="277"/>
      <c r="B1102" s="277"/>
      <c r="C1102" s="277"/>
      <c r="D1102" s="277"/>
      <c r="E1102" s="293"/>
      <c r="F1102" s="277"/>
      <c r="G1102" s="277"/>
    </row>
    <row r="1103" spans="1:7" x14ac:dyDescent="0.25">
      <c r="A1103" s="277"/>
      <c r="B1103" s="277"/>
      <c r="C1103" s="277"/>
      <c r="D1103" s="277"/>
      <c r="E1103" s="293"/>
      <c r="F1103" s="277"/>
      <c r="G1103" s="277"/>
    </row>
    <row r="1104" spans="1:7" x14ac:dyDescent="0.25">
      <c r="A1104" s="277"/>
      <c r="B1104" s="277"/>
      <c r="C1104" s="277"/>
      <c r="D1104" s="277"/>
      <c r="E1104" s="293"/>
      <c r="F1104" s="277"/>
      <c r="G1104" s="277"/>
    </row>
    <row r="1105" spans="1:7" x14ac:dyDescent="0.25">
      <c r="A1105" s="277"/>
      <c r="B1105" s="277"/>
      <c r="C1105" s="277"/>
      <c r="D1105" s="277"/>
      <c r="E1105" s="293"/>
      <c r="F1105" s="277"/>
      <c r="G1105" s="277"/>
    </row>
    <row r="1106" spans="1:7" x14ac:dyDescent="0.25">
      <c r="A1106" s="277"/>
      <c r="B1106" s="277"/>
      <c r="C1106" s="277"/>
      <c r="D1106" s="277"/>
      <c r="E1106" s="293"/>
      <c r="F1106" s="277"/>
      <c r="G1106" s="277"/>
    </row>
    <row r="1107" spans="1:7" x14ac:dyDescent="0.25">
      <c r="A1107" s="277"/>
      <c r="B1107" s="277"/>
      <c r="C1107" s="277"/>
      <c r="D1107" s="277"/>
      <c r="E1107" s="293"/>
      <c r="F1107" s="277"/>
      <c r="G1107" s="277"/>
    </row>
  </sheetData>
  <mergeCells count="583">
    <mergeCell ref="C1030:D1030"/>
    <mergeCell ref="C1008:D1008"/>
    <mergeCell ref="C1012:D1012"/>
    <mergeCell ref="C1016:D1016"/>
    <mergeCell ref="C1017:D1017"/>
    <mergeCell ref="C1019:D1019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987:D987"/>
    <mergeCell ref="C989:D989"/>
    <mergeCell ref="C991:D991"/>
    <mergeCell ref="C992:D992"/>
    <mergeCell ref="C994:D994"/>
    <mergeCell ref="C974:D974"/>
    <mergeCell ref="C975:D975"/>
    <mergeCell ref="C976:D976"/>
    <mergeCell ref="C978:D978"/>
    <mergeCell ref="C980:D980"/>
    <mergeCell ref="C982:D982"/>
    <mergeCell ref="C957:D957"/>
    <mergeCell ref="C958:D958"/>
    <mergeCell ref="C959:D959"/>
    <mergeCell ref="C961:D961"/>
    <mergeCell ref="C966:D966"/>
    <mergeCell ref="C968:D968"/>
    <mergeCell ref="C970:D970"/>
    <mergeCell ref="C972:D972"/>
    <mergeCell ref="C938:D938"/>
    <mergeCell ref="C939:D939"/>
    <mergeCell ref="C941:D941"/>
    <mergeCell ref="C943:D943"/>
    <mergeCell ref="C944:D944"/>
    <mergeCell ref="C945:D945"/>
    <mergeCell ref="C946:D946"/>
    <mergeCell ref="C947:D947"/>
    <mergeCell ref="C948:D948"/>
    <mergeCell ref="C928:D928"/>
    <mergeCell ref="C929:D929"/>
    <mergeCell ref="C930:D930"/>
    <mergeCell ref="C932:D932"/>
    <mergeCell ref="C933:D933"/>
    <mergeCell ref="C950:D950"/>
    <mergeCell ref="C952:D952"/>
    <mergeCell ref="C954:D954"/>
    <mergeCell ref="C955:D955"/>
    <mergeCell ref="C921:D921"/>
    <mergeCell ref="C922:D922"/>
    <mergeCell ref="C923:D923"/>
    <mergeCell ref="C924:D924"/>
    <mergeCell ref="C926:D926"/>
    <mergeCell ref="C927:D927"/>
    <mergeCell ref="C914:D914"/>
    <mergeCell ref="C915:D915"/>
    <mergeCell ref="C916:D916"/>
    <mergeCell ref="C917:D917"/>
    <mergeCell ref="C919:D919"/>
    <mergeCell ref="C920:D920"/>
    <mergeCell ref="C882:D882"/>
    <mergeCell ref="C893:D893"/>
    <mergeCell ref="C902:D902"/>
    <mergeCell ref="C906:D906"/>
    <mergeCell ref="C908:D908"/>
    <mergeCell ref="C911:D911"/>
    <mergeCell ref="C912:D912"/>
    <mergeCell ref="C913:D913"/>
    <mergeCell ref="C872:D872"/>
    <mergeCell ref="C873:D873"/>
    <mergeCell ref="C875:D875"/>
    <mergeCell ref="C876:D876"/>
    <mergeCell ref="C878:D878"/>
    <mergeCell ref="C880:D880"/>
    <mergeCell ref="C862:D862"/>
    <mergeCell ref="C864:D864"/>
    <mergeCell ref="C866:D866"/>
    <mergeCell ref="C867:D867"/>
    <mergeCell ref="C869:D869"/>
    <mergeCell ref="C870:D870"/>
    <mergeCell ref="C853:D853"/>
    <mergeCell ref="C854:D854"/>
    <mergeCell ref="C855:D855"/>
    <mergeCell ref="C857:D857"/>
    <mergeCell ref="C859:D859"/>
    <mergeCell ref="C861:D861"/>
    <mergeCell ref="C845:D845"/>
    <mergeCell ref="C846:D846"/>
    <mergeCell ref="C848:D848"/>
    <mergeCell ref="C849:D849"/>
    <mergeCell ref="C851:D851"/>
    <mergeCell ref="C852:D852"/>
    <mergeCell ref="C836:D836"/>
    <mergeCell ref="C837:D837"/>
    <mergeCell ref="C839:D839"/>
    <mergeCell ref="C840:D840"/>
    <mergeCell ref="C842:D842"/>
    <mergeCell ref="C843:D843"/>
    <mergeCell ref="C828:D828"/>
    <mergeCell ref="C829:D829"/>
    <mergeCell ref="C831:D831"/>
    <mergeCell ref="C832:D832"/>
    <mergeCell ref="C833:D833"/>
    <mergeCell ref="C834:D834"/>
    <mergeCell ref="C816:D816"/>
    <mergeCell ref="C821:D821"/>
    <mergeCell ref="C824:D824"/>
    <mergeCell ref="C825:D825"/>
    <mergeCell ref="C826:D826"/>
    <mergeCell ref="C827:D827"/>
    <mergeCell ref="C804:D804"/>
    <mergeCell ref="C806:D806"/>
    <mergeCell ref="C808:D808"/>
    <mergeCell ref="C810:D810"/>
    <mergeCell ref="C812:D812"/>
    <mergeCell ref="C814:D814"/>
    <mergeCell ref="C788:D788"/>
    <mergeCell ref="C790:D790"/>
    <mergeCell ref="C792:D792"/>
    <mergeCell ref="C793:D793"/>
    <mergeCell ref="C796:D796"/>
    <mergeCell ref="C798:D798"/>
    <mergeCell ref="C800:D800"/>
    <mergeCell ref="C802:D802"/>
    <mergeCell ref="C769:D769"/>
    <mergeCell ref="C770:D770"/>
    <mergeCell ref="C773:D773"/>
    <mergeCell ref="C775:D775"/>
    <mergeCell ref="C780:D780"/>
    <mergeCell ref="C782:D782"/>
    <mergeCell ref="C758:D758"/>
    <mergeCell ref="C759:D759"/>
    <mergeCell ref="C761:D761"/>
    <mergeCell ref="C763:D763"/>
    <mergeCell ref="C765:D765"/>
    <mergeCell ref="C767:D767"/>
    <mergeCell ref="C746:D746"/>
    <mergeCell ref="C748:D748"/>
    <mergeCell ref="C750:D750"/>
    <mergeCell ref="C752:D752"/>
    <mergeCell ref="C754:D754"/>
    <mergeCell ref="C756:D756"/>
    <mergeCell ref="C729:D729"/>
    <mergeCell ref="C731:D731"/>
    <mergeCell ref="C738:D738"/>
    <mergeCell ref="C740:D740"/>
    <mergeCell ref="C742:D742"/>
    <mergeCell ref="C744:D744"/>
    <mergeCell ref="C717:D717"/>
    <mergeCell ref="C718:D718"/>
    <mergeCell ref="C720:D720"/>
    <mergeCell ref="C721:D721"/>
    <mergeCell ref="C722:D722"/>
    <mergeCell ref="C724:D724"/>
    <mergeCell ref="C709:D709"/>
    <mergeCell ref="C710:D710"/>
    <mergeCell ref="C712:D712"/>
    <mergeCell ref="C713:D713"/>
    <mergeCell ref="C715:D715"/>
    <mergeCell ref="C716:D716"/>
    <mergeCell ref="C699:D699"/>
    <mergeCell ref="C700:D700"/>
    <mergeCell ref="C702:D702"/>
    <mergeCell ref="C704:D704"/>
    <mergeCell ref="C706:D706"/>
    <mergeCell ref="C707:D707"/>
    <mergeCell ref="C689:D689"/>
    <mergeCell ref="C691:D691"/>
    <mergeCell ref="C693:D693"/>
    <mergeCell ref="C694:D694"/>
    <mergeCell ref="C695:D695"/>
    <mergeCell ref="C697:D697"/>
    <mergeCell ref="C680:D680"/>
    <mergeCell ref="C681:D681"/>
    <mergeCell ref="C683:D683"/>
    <mergeCell ref="C684:D684"/>
    <mergeCell ref="C686:D686"/>
    <mergeCell ref="C687:D687"/>
    <mergeCell ref="C671:D671"/>
    <mergeCell ref="C673:D673"/>
    <mergeCell ref="C675:D675"/>
    <mergeCell ref="C677:D677"/>
    <mergeCell ref="C678:D678"/>
    <mergeCell ref="C679:D679"/>
    <mergeCell ref="C658:D658"/>
    <mergeCell ref="C662:D662"/>
    <mergeCell ref="C664:D664"/>
    <mergeCell ref="C666:D666"/>
    <mergeCell ref="C668:D668"/>
    <mergeCell ref="C670:D670"/>
    <mergeCell ref="C639:D639"/>
    <mergeCell ref="C641:D641"/>
    <mergeCell ref="C648:D648"/>
    <mergeCell ref="C652:D652"/>
    <mergeCell ref="C627:D627"/>
    <mergeCell ref="C628:D628"/>
    <mergeCell ref="C630:D630"/>
    <mergeCell ref="C631:D631"/>
    <mergeCell ref="C617:D617"/>
    <mergeCell ref="C619:D619"/>
    <mergeCell ref="C620:D620"/>
    <mergeCell ref="C622:D622"/>
    <mergeCell ref="C624:D624"/>
    <mergeCell ref="C625:D625"/>
    <mergeCell ref="C606:D606"/>
    <mergeCell ref="C607:D607"/>
    <mergeCell ref="C609:D609"/>
    <mergeCell ref="C611:D611"/>
    <mergeCell ref="C613:D613"/>
    <mergeCell ref="C615:D615"/>
    <mergeCell ref="C597:D597"/>
    <mergeCell ref="C599:D599"/>
    <mergeCell ref="C600:D600"/>
    <mergeCell ref="C602:D602"/>
    <mergeCell ref="C603:D603"/>
    <mergeCell ref="C605:D605"/>
    <mergeCell ref="C590:D590"/>
    <mergeCell ref="C591:D591"/>
    <mergeCell ref="C592:D592"/>
    <mergeCell ref="C593:D593"/>
    <mergeCell ref="C594:D594"/>
    <mergeCell ref="C596:D596"/>
    <mergeCell ref="C578:D578"/>
    <mergeCell ref="C580:D580"/>
    <mergeCell ref="C581:D581"/>
    <mergeCell ref="C583:D583"/>
    <mergeCell ref="C584:D584"/>
    <mergeCell ref="C586:D586"/>
    <mergeCell ref="C588:D588"/>
    <mergeCell ref="C589:D589"/>
    <mergeCell ref="C565:D565"/>
    <mergeCell ref="C567:D567"/>
    <mergeCell ref="C568:D568"/>
    <mergeCell ref="C569:D569"/>
    <mergeCell ref="C571:D571"/>
    <mergeCell ref="C573:D573"/>
    <mergeCell ref="C549:D549"/>
    <mergeCell ref="C554:D554"/>
    <mergeCell ref="C556:D556"/>
    <mergeCell ref="C557:D557"/>
    <mergeCell ref="C559:D559"/>
    <mergeCell ref="C561:D561"/>
    <mergeCell ref="C563:D563"/>
    <mergeCell ref="C564:D564"/>
    <mergeCell ref="C522:D522"/>
    <mergeCell ref="C543:D543"/>
    <mergeCell ref="C544:D544"/>
    <mergeCell ref="C546:D546"/>
    <mergeCell ref="C548:D548"/>
    <mergeCell ref="C509:D509"/>
    <mergeCell ref="C511:D511"/>
    <mergeCell ref="C513:D513"/>
    <mergeCell ref="C515:D515"/>
    <mergeCell ref="C516:D516"/>
    <mergeCell ref="C518:D518"/>
    <mergeCell ref="C529:D529"/>
    <mergeCell ref="C530:D530"/>
    <mergeCell ref="C531:D531"/>
    <mergeCell ref="C533:D533"/>
    <mergeCell ref="C535:D535"/>
    <mergeCell ref="C536:D536"/>
    <mergeCell ref="C537:D537"/>
    <mergeCell ref="C539:D539"/>
    <mergeCell ref="C541:D541"/>
    <mergeCell ref="C497:D497"/>
    <mergeCell ref="C498:D498"/>
    <mergeCell ref="C500:D500"/>
    <mergeCell ref="C502:D502"/>
    <mergeCell ref="C504:D504"/>
    <mergeCell ref="C486:D486"/>
    <mergeCell ref="C488:D488"/>
    <mergeCell ref="C489:D489"/>
    <mergeCell ref="C491:D491"/>
    <mergeCell ref="C493:D493"/>
    <mergeCell ref="C495:D495"/>
    <mergeCell ref="C475:D475"/>
    <mergeCell ref="C477:D477"/>
    <mergeCell ref="C479:D479"/>
    <mergeCell ref="C481:D481"/>
    <mergeCell ref="C483:D483"/>
    <mergeCell ref="C484:D484"/>
    <mergeCell ref="C461:D461"/>
    <mergeCell ref="C462:D462"/>
    <mergeCell ref="C464:D464"/>
    <mergeCell ref="C466:D466"/>
    <mergeCell ref="C468:D468"/>
    <mergeCell ref="C470:D470"/>
    <mergeCell ref="C471:D471"/>
    <mergeCell ref="C473:D473"/>
    <mergeCell ref="C444:D444"/>
    <mergeCell ref="C446:D446"/>
    <mergeCell ref="C448:D448"/>
    <mergeCell ref="C450:D450"/>
    <mergeCell ref="C454:D454"/>
    <mergeCell ref="C456:D456"/>
    <mergeCell ref="C457:D457"/>
    <mergeCell ref="C427:D427"/>
    <mergeCell ref="C429:D429"/>
    <mergeCell ref="C431:D431"/>
    <mergeCell ref="C435:D435"/>
    <mergeCell ref="C436:D436"/>
    <mergeCell ref="C438:D438"/>
    <mergeCell ref="C440:D440"/>
    <mergeCell ref="C442:D442"/>
    <mergeCell ref="C415:D415"/>
    <mergeCell ref="C417:D417"/>
    <mergeCell ref="C421:D421"/>
    <mergeCell ref="C422:D422"/>
    <mergeCell ref="C424:D424"/>
    <mergeCell ref="C426:D426"/>
    <mergeCell ref="C394:D394"/>
    <mergeCell ref="C396:D396"/>
    <mergeCell ref="C398:D398"/>
    <mergeCell ref="C400:D400"/>
    <mergeCell ref="C378:D378"/>
    <mergeCell ref="C379:D379"/>
    <mergeCell ref="C380:D380"/>
    <mergeCell ref="C384:D384"/>
    <mergeCell ref="C386:D386"/>
    <mergeCell ref="C388:D388"/>
    <mergeCell ref="C390:D390"/>
    <mergeCell ref="C392:D392"/>
    <mergeCell ref="C369:D369"/>
    <mergeCell ref="C370:D370"/>
    <mergeCell ref="C372:D372"/>
    <mergeCell ref="C374:D374"/>
    <mergeCell ref="C375:D375"/>
    <mergeCell ref="C376:D376"/>
    <mergeCell ref="C362:D362"/>
    <mergeCell ref="C363:D363"/>
    <mergeCell ref="C364:D364"/>
    <mergeCell ref="C366:D366"/>
    <mergeCell ref="C367:D367"/>
    <mergeCell ref="C368:D368"/>
    <mergeCell ref="C352:D352"/>
    <mergeCell ref="C353:D353"/>
    <mergeCell ref="C355:D355"/>
    <mergeCell ref="C357:D357"/>
    <mergeCell ref="C359:D359"/>
    <mergeCell ref="C360:D360"/>
    <mergeCell ref="C343:D343"/>
    <mergeCell ref="C345:D345"/>
    <mergeCell ref="C347:D347"/>
    <mergeCell ref="C349:D349"/>
    <mergeCell ref="C350:D350"/>
    <mergeCell ref="C351:D351"/>
    <mergeCell ref="C334:D334"/>
    <mergeCell ref="C335:D335"/>
    <mergeCell ref="C336:D336"/>
    <mergeCell ref="C338:D338"/>
    <mergeCell ref="C339:D339"/>
    <mergeCell ref="C341:D341"/>
    <mergeCell ref="C320:D320"/>
    <mergeCell ref="C322:D322"/>
    <mergeCell ref="C324:D324"/>
    <mergeCell ref="C326:D326"/>
    <mergeCell ref="C330:D330"/>
    <mergeCell ref="C331:D331"/>
    <mergeCell ref="C332:D332"/>
    <mergeCell ref="C333:D333"/>
    <mergeCell ref="C312:D312"/>
    <mergeCell ref="C314:D314"/>
    <mergeCell ref="C315:D315"/>
    <mergeCell ref="C316:D316"/>
    <mergeCell ref="C317:D317"/>
    <mergeCell ref="C318:D318"/>
    <mergeCell ref="C305:D305"/>
    <mergeCell ref="C306:D306"/>
    <mergeCell ref="C308:D308"/>
    <mergeCell ref="C309:D309"/>
    <mergeCell ref="C310:D310"/>
    <mergeCell ref="C311:D311"/>
    <mergeCell ref="C297:D297"/>
    <mergeCell ref="C298:D298"/>
    <mergeCell ref="C299:D299"/>
    <mergeCell ref="C302:D302"/>
    <mergeCell ref="C303:D303"/>
    <mergeCell ref="C304:D304"/>
    <mergeCell ref="C290:D290"/>
    <mergeCell ref="C291:D291"/>
    <mergeCell ref="C292:D292"/>
    <mergeCell ref="C294:D294"/>
    <mergeCell ref="C295:D295"/>
    <mergeCell ref="C296:D296"/>
    <mergeCell ref="C283:D283"/>
    <mergeCell ref="C284:D284"/>
    <mergeCell ref="C285:D285"/>
    <mergeCell ref="C286:D286"/>
    <mergeCell ref="C288:D288"/>
    <mergeCell ref="C289:D289"/>
    <mergeCell ref="C276:D276"/>
    <mergeCell ref="C277:D277"/>
    <mergeCell ref="C278:D278"/>
    <mergeCell ref="C279:D279"/>
    <mergeCell ref="C280:D280"/>
    <mergeCell ref="C282:D282"/>
    <mergeCell ref="C267:D267"/>
    <mergeCell ref="C268:D268"/>
    <mergeCell ref="C269:D269"/>
    <mergeCell ref="C270:D270"/>
    <mergeCell ref="C272:D272"/>
    <mergeCell ref="C274:D274"/>
    <mergeCell ref="C260:D260"/>
    <mergeCell ref="C261:D261"/>
    <mergeCell ref="C263:D263"/>
    <mergeCell ref="C264:D264"/>
    <mergeCell ref="C265:D265"/>
    <mergeCell ref="C266:D266"/>
    <mergeCell ref="C252:D252"/>
    <mergeCell ref="C253:D253"/>
    <mergeCell ref="C255:D255"/>
    <mergeCell ref="C256:D256"/>
    <mergeCell ref="C257:D257"/>
    <mergeCell ref="C259:D259"/>
    <mergeCell ref="C245:D245"/>
    <mergeCell ref="C246:D246"/>
    <mergeCell ref="C247:D247"/>
    <mergeCell ref="C248:D248"/>
    <mergeCell ref="C250:D250"/>
    <mergeCell ref="C251:D251"/>
    <mergeCell ref="C235:D235"/>
    <mergeCell ref="C236:D236"/>
    <mergeCell ref="C237:D237"/>
    <mergeCell ref="C239:D239"/>
    <mergeCell ref="C240:D240"/>
    <mergeCell ref="C241:D241"/>
    <mergeCell ref="C243:D243"/>
    <mergeCell ref="C244:D244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193:D193"/>
    <mergeCell ref="C195:D195"/>
    <mergeCell ref="C197:D197"/>
    <mergeCell ref="C199:D199"/>
    <mergeCell ref="C201:D201"/>
    <mergeCell ref="C216:D216"/>
    <mergeCell ref="C217:D217"/>
    <mergeCell ref="C218:D218"/>
    <mergeCell ref="C219:D219"/>
    <mergeCell ref="C205:D205"/>
    <mergeCell ref="C207:D207"/>
    <mergeCell ref="C208:D208"/>
    <mergeCell ref="C210:D210"/>
    <mergeCell ref="C211:D211"/>
    <mergeCell ref="C212:D212"/>
    <mergeCell ref="C213:D213"/>
    <mergeCell ref="C214:D214"/>
    <mergeCell ref="C215:D215"/>
    <mergeCell ref="C180:D180"/>
    <mergeCell ref="C181:D181"/>
    <mergeCell ref="C182:D182"/>
    <mergeCell ref="C183:D183"/>
    <mergeCell ref="C187:D187"/>
    <mergeCell ref="C189:D189"/>
    <mergeCell ref="C191:D191"/>
    <mergeCell ref="C192:D192"/>
    <mergeCell ref="C171:D171"/>
    <mergeCell ref="C172:D172"/>
    <mergeCell ref="C174:D174"/>
    <mergeCell ref="C175:D175"/>
    <mergeCell ref="C176:D176"/>
    <mergeCell ref="C179:D179"/>
    <mergeCell ref="C162:D162"/>
    <mergeCell ref="C164:D164"/>
    <mergeCell ref="C166:D166"/>
    <mergeCell ref="C167:D167"/>
    <mergeCell ref="C168:D168"/>
    <mergeCell ref="C170:D170"/>
    <mergeCell ref="C154:D154"/>
    <mergeCell ref="C156:D156"/>
    <mergeCell ref="C157:D157"/>
    <mergeCell ref="C158:D158"/>
    <mergeCell ref="C159:D159"/>
    <mergeCell ref="C160:D160"/>
    <mergeCell ref="C140:D140"/>
    <mergeCell ref="C142:D142"/>
    <mergeCell ref="C144:D144"/>
    <mergeCell ref="C146:D146"/>
    <mergeCell ref="C150:D150"/>
    <mergeCell ref="C151:D151"/>
    <mergeCell ref="C152:D152"/>
    <mergeCell ref="C153:D153"/>
    <mergeCell ref="C131:D131"/>
    <mergeCell ref="C132:D132"/>
    <mergeCell ref="C134:D134"/>
    <mergeCell ref="C135:D135"/>
    <mergeCell ref="C136:D136"/>
    <mergeCell ref="C138:D138"/>
    <mergeCell ref="C123:D123"/>
    <mergeCell ref="C125:D125"/>
    <mergeCell ref="C126:D126"/>
    <mergeCell ref="C127:D127"/>
    <mergeCell ref="C128:D128"/>
    <mergeCell ref="C130:D130"/>
    <mergeCell ref="C115:D115"/>
    <mergeCell ref="C116:D116"/>
    <mergeCell ref="C118:D118"/>
    <mergeCell ref="C119:D119"/>
    <mergeCell ref="C121:D121"/>
    <mergeCell ref="C122:D122"/>
    <mergeCell ref="C104:D104"/>
    <mergeCell ref="C106:D106"/>
    <mergeCell ref="C108:D108"/>
    <mergeCell ref="C109:D109"/>
    <mergeCell ref="C111:D111"/>
    <mergeCell ref="C113:D113"/>
    <mergeCell ref="C92:D92"/>
    <mergeCell ref="C94:D94"/>
    <mergeCell ref="C96:D96"/>
    <mergeCell ref="C98:D98"/>
    <mergeCell ref="C100:D100"/>
    <mergeCell ref="C102:D102"/>
    <mergeCell ref="C84:D84"/>
    <mergeCell ref="C85:D85"/>
    <mergeCell ref="C86:D86"/>
    <mergeCell ref="C87:D87"/>
    <mergeCell ref="C88:D88"/>
    <mergeCell ref="C90:D90"/>
    <mergeCell ref="C71:D71"/>
    <mergeCell ref="C73:D73"/>
    <mergeCell ref="C74:D74"/>
    <mergeCell ref="C75:D75"/>
    <mergeCell ref="C79:D79"/>
    <mergeCell ref="C81:D81"/>
    <mergeCell ref="C82:D82"/>
    <mergeCell ref="C83:D83"/>
    <mergeCell ref="C65:D65"/>
    <mergeCell ref="C66:D66"/>
    <mergeCell ref="C67:D67"/>
    <mergeCell ref="C68:D68"/>
    <mergeCell ref="C69:D69"/>
    <mergeCell ref="C70:D70"/>
    <mergeCell ref="C57:D57"/>
    <mergeCell ref="C59:D59"/>
    <mergeCell ref="C60:D60"/>
    <mergeCell ref="C61:D61"/>
    <mergeCell ref="C62:D62"/>
    <mergeCell ref="C63:D63"/>
    <mergeCell ref="C45:D45"/>
    <mergeCell ref="C46:D46"/>
    <mergeCell ref="C47:D47"/>
    <mergeCell ref="C49:D49"/>
    <mergeCell ref="C51:D51"/>
    <mergeCell ref="C53:D53"/>
    <mergeCell ref="C55:D55"/>
    <mergeCell ref="C56:D56"/>
    <mergeCell ref="C32:D32"/>
    <mergeCell ref="C34:D34"/>
    <mergeCell ref="C36:D36"/>
    <mergeCell ref="C38:D38"/>
    <mergeCell ref="C25:D25"/>
    <mergeCell ref="C26:D26"/>
    <mergeCell ref="C27:D27"/>
    <mergeCell ref="C28:D28"/>
    <mergeCell ref="C30:D30"/>
    <mergeCell ref="C16:D16"/>
    <mergeCell ref="C18:D18"/>
    <mergeCell ref="C20:D20"/>
    <mergeCell ref="C21:D21"/>
    <mergeCell ref="C22:D22"/>
    <mergeCell ref="C23:D23"/>
    <mergeCell ref="A1:G1"/>
    <mergeCell ref="A3:B3"/>
    <mergeCell ref="A4:B4"/>
    <mergeCell ref="E4:G4"/>
    <mergeCell ref="C9:D9"/>
    <mergeCell ref="C11:D11"/>
    <mergeCell ref="C12:D12"/>
    <mergeCell ref="C14:D14"/>
    <mergeCell ref="C24:D2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BE51"/>
  <sheetViews>
    <sheetView topLeftCell="A10" zoomScaleNormal="100" workbookViewId="0">
      <selection activeCell="K30" sqref="K30"/>
    </sheetView>
  </sheetViews>
  <sheetFormatPr defaultColWidth="9.1796875" defaultRowHeight="12.5" x14ac:dyDescent="0.25"/>
  <cols>
    <col min="1" max="1" width="2" style="1" customWidth="1"/>
    <col min="2" max="2" width="15" style="1" customWidth="1"/>
    <col min="3" max="3" width="15.81640625" style="1" customWidth="1"/>
    <col min="4" max="4" width="14.54296875" style="1" customWidth="1"/>
    <col min="5" max="5" width="13.54296875" style="1" customWidth="1"/>
    <col min="6" max="6" width="16.54296875" style="1" customWidth="1"/>
    <col min="7" max="7" width="15.26953125" style="1" customWidth="1"/>
    <col min="8" max="16384" width="9.1796875" style="1"/>
  </cols>
  <sheetData>
    <row r="1" spans="1:57" ht="24.75" customHeight="1" thickBot="1" x14ac:dyDescent="0.3">
      <c r="A1" s="94" t="s">
        <v>102</v>
      </c>
      <c r="B1" s="95"/>
      <c r="C1" s="95"/>
      <c r="D1" s="95"/>
      <c r="E1" s="95"/>
      <c r="F1" s="95"/>
      <c r="G1" s="95"/>
    </row>
    <row r="2" spans="1:57" ht="12.75" customHeight="1" x14ac:dyDescent="0.3">
      <c r="A2" s="96" t="s">
        <v>32</v>
      </c>
      <c r="B2" s="97"/>
      <c r="C2" s="98" t="s">
        <v>1470</v>
      </c>
      <c r="D2" s="98" t="s">
        <v>1471</v>
      </c>
      <c r="E2" s="99"/>
      <c r="F2" s="100" t="s">
        <v>33</v>
      </c>
      <c r="G2" s="101" t="s">
        <v>1473</v>
      </c>
    </row>
    <row r="3" spans="1:57" ht="3" hidden="1" customHeight="1" x14ac:dyDescent="0.25">
      <c r="A3" s="102"/>
      <c r="B3" s="103"/>
      <c r="C3" s="104"/>
      <c r="D3" s="104"/>
      <c r="E3" s="105"/>
      <c r="F3" s="106"/>
      <c r="G3" s="107"/>
    </row>
    <row r="4" spans="1:57" ht="12" customHeight="1" x14ac:dyDescent="0.3">
      <c r="A4" s="108" t="s">
        <v>34</v>
      </c>
      <c r="B4" s="103"/>
      <c r="C4" s="104"/>
      <c r="D4" s="104"/>
      <c r="E4" s="105"/>
      <c r="F4" s="106" t="s">
        <v>35</v>
      </c>
      <c r="G4" s="109"/>
    </row>
    <row r="5" spans="1:57" ht="13" customHeight="1" x14ac:dyDescent="0.3">
      <c r="A5" s="110" t="s">
        <v>1470</v>
      </c>
      <c r="B5" s="111"/>
      <c r="C5" s="112" t="s">
        <v>1471</v>
      </c>
      <c r="D5" s="113"/>
      <c r="E5" s="111"/>
      <c r="F5" s="106" t="s">
        <v>36</v>
      </c>
      <c r="G5" s="107" t="s">
        <v>111</v>
      </c>
    </row>
    <row r="6" spans="1:57" ht="13" customHeight="1" x14ac:dyDescent="0.3">
      <c r="A6" s="108" t="s">
        <v>37</v>
      </c>
      <c r="B6" s="103"/>
      <c r="C6" s="104"/>
      <c r="D6" s="104"/>
      <c r="E6" s="105"/>
      <c r="F6" s="114" t="s">
        <v>38</v>
      </c>
      <c r="G6" s="115"/>
      <c r="O6" s="116"/>
    </row>
    <row r="7" spans="1:57" ht="13" customHeight="1" x14ac:dyDescent="0.3">
      <c r="A7" s="117" t="s">
        <v>104</v>
      </c>
      <c r="B7" s="118"/>
      <c r="C7" s="119" t="s">
        <v>105</v>
      </c>
      <c r="D7" s="120"/>
      <c r="E7" s="120"/>
      <c r="F7" s="121" t="s">
        <v>39</v>
      </c>
      <c r="G7" s="115">
        <f>IF(G6=0,,ROUND((F30+F32)/G6,1))</f>
        <v>0</v>
      </c>
    </row>
    <row r="8" spans="1:57" x14ac:dyDescent="0.25">
      <c r="A8" s="122" t="s">
        <v>40</v>
      </c>
      <c r="B8" s="106"/>
      <c r="C8" s="315" t="s">
        <v>1468</v>
      </c>
      <c r="D8" s="315"/>
      <c r="E8" s="316"/>
      <c r="F8" s="123" t="s">
        <v>41</v>
      </c>
      <c r="G8" s="124"/>
      <c r="H8" s="125"/>
      <c r="I8" s="126"/>
    </row>
    <row r="9" spans="1:57" x14ac:dyDescent="0.25">
      <c r="A9" s="122" t="s">
        <v>42</v>
      </c>
      <c r="B9" s="106"/>
      <c r="C9" s="315"/>
      <c r="D9" s="315"/>
      <c r="E9" s="316"/>
      <c r="F9" s="106"/>
      <c r="G9" s="127"/>
      <c r="H9" s="128"/>
    </row>
    <row r="10" spans="1:57" x14ac:dyDescent="0.25">
      <c r="A10" s="122" t="s">
        <v>43</v>
      </c>
      <c r="B10" s="106"/>
      <c r="C10" s="315" t="s">
        <v>1467</v>
      </c>
      <c r="D10" s="315"/>
      <c r="E10" s="315"/>
      <c r="F10" s="129"/>
      <c r="G10" s="130"/>
      <c r="H10" s="131"/>
    </row>
    <row r="11" spans="1:57" ht="13.5" customHeight="1" x14ac:dyDescent="0.25">
      <c r="A11" s="122" t="s">
        <v>44</v>
      </c>
      <c r="B11" s="106"/>
      <c r="C11" s="315"/>
      <c r="D11" s="315"/>
      <c r="E11" s="315"/>
      <c r="F11" s="132" t="s">
        <v>45</v>
      </c>
      <c r="G11" s="133"/>
      <c r="H11" s="128"/>
      <c r="BA11" s="134"/>
      <c r="BB11" s="134"/>
      <c r="BC11" s="134"/>
      <c r="BD11" s="134"/>
      <c r="BE11" s="134"/>
    </row>
    <row r="12" spans="1:57" ht="12.75" customHeight="1" x14ac:dyDescent="0.25">
      <c r="A12" s="135" t="s">
        <v>46</v>
      </c>
      <c r="B12" s="103"/>
      <c r="C12" s="317"/>
      <c r="D12" s="317"/>
      <c r="E12" s="317"/>
      <c r="F12" s="136" t="s">
        <v>47</v>
      </c>
      <c r="G12" s="137"/>
      <c r="H12" s="128"/>
    </row>
    <row r="13" spans="1:57" ht="28.5" customHeight="1" thickBot="1" x14ac:dyDescent="0.3">
      <c r="A13" s="138" t="s">
        <v>48</v>
      </c>
      <c r="B13" s="139"/>
      <c r="C13" s="139"/>
      <c r="D13" s="139"/>
      <c r="E13" s="140"/>
      <c r="F13" s="140"/>
      <c r="G13" s="141"/>
      <c r="H13" s="128"/>
    </row>
    <row r="14" spans="1:57" ht="17.25" customHeight="1" thickBot="1" x14ac:dyDescent="0.35">
      <c r="A14" s="142" t="s">
        <v>49</v>
      </c>
      <c r="B14" s="143"/>
      <c r="C14" s="144"/>
      <c r="D14" s="145" t="s">
        <v>50</v>
      </c>
      <c r="E14" s="146"/>
      <c r="F14" s="146"/>
      <c r="G14" s="144"/>
    </row>
    <row r="15" spans="1:57" ht="16" customHeight="1" x14ac:dyDescent="0.25">
      <c r="A15" s="147"/>
      <c r="B15" s="148" t="s">
        <v>51</v>
      </c>
      <c r="C15" s="149">
        <f>'SO02 SO02 Rek'!E20</f>
        <v>0</v>
      </c>
      <c r="D15" s="150" t="str">
        <f>'SO02 SO02 Rek'!A25</f>
        <v>Ztížené výrobní podmínky</v>
      </c>
      <c r="E15" s="151"/>
      <c r="F15" s="152"/>
      <c r="G15" s="149">
        <f>'SO02 SO02 Rek'!I25</f>
        <v>0</v>
      </c>
    </row>
    <row r="16" spans="1:57" ht="16" customHeight="1" x14ac:dyDescent="0.25">
      <c r="A16" s="147" t="s">
        <v>52</v>
      </c>
      <c r="B16" s="148" t="s">
        <v>53</v>
      </c>
      <c r="C16" s="149">
        <f>'SO02 SO02 Rek'!F20</f>
        <v>0</v>
      </c>
      <c r="D16" s="102" t="str">
        <f>'SO02 SO02 Rek'!A26</f>
        <v>Oborová přirážka</v>
      </c>
      <c r="E16" s="153"/>
      <c r="F16" s="154"/>
      <c r="G16" s="149">
        <f>'SO02 SO02 Rek'!I26</f>
        <v>0</v>
      </c>
    </row>
    <row r="17" spans="1:7" ht="16" customHeight="1" x14ac:dyDescent="0.25">
      <c r="A17" s="147" t="s">
        <v>54</v>
      </c>
      <c r="B17" s="148" t="s">
        <v>55</v>
      </c>
      <c r="C17" s="149">
        <f>'SO02 SO02 Rek'!H20</f>
        <v>0</v>
      </c>
      <c r="D17" s="102" t="str">
        <f>'SO02 SO02 Rek'!A27</f>
        <v>Přesun stavebních kapacit</v>
      </c>
      <c r="E17" s="153"/>
      <c r="F17" s="154"/>
      <c r="G17" s="149">
        <f>'SO02 SO02 Rek'!I27</f>
        <v>0</v>
      </c>
    </row>
    <row r="18" spans="1:7" ht="16" customHeight="1" x14ac:dyDescent="0.25">
      <c r="A18" s="155" t="s">
        <v>56</v>
      </c>
      <c r="B18" s="156" t="s">
        <v>57</v>
      </c>
      <c r="C18" s="149">
        <f>'SO02 SO02 Rek'!G20</f>
        <v>0</v>
      </c>
      <c r="D18" s="102" t="str">
        <f>'SO02 SO02 Rek'!A28</f>
        <v>Mimostaveništní doprava</v>
      </c>
      <c r="E18" s="153"/>
      <c r="F18" s="154"/>
      <c r="G18" s="149">
        <f>'SO02 SO02 Rek'!I28</f>
        <v>0</v>
      </c>
    </row>
    <row r="19" spans="1:7" ht="16" customHeight="1" x14ac:dyDescent="0.25">
      <c r="A19" s="157" t="s">
        <v>58</v>
      </c>
      <c r="B19" s="148"/>
      <c r="C19" s="149">
        <f>SUM(C15:C18)</f>
        <v>0</v>
      </c>
      <c r="D19" s="102" t="str">
        <f>'SO02 SO02 Rek'!A29</f>
        <v>Zařízení staveniště</v>
      </c>
      <c r="E19" s="153"/>
      <c r="F19" s="154"/>
      <c r="G19" s="149">
        <f>'SO02 SO02 Rek'!I29</f>
        <v>0</v>
      </c>
    </row>
    <row r="20" spans="1:7" ht="16" customHeight="1" x14ac:dyDescent="0.25">
      <c r="A20" s="157"/>
      <c r="B20" s="148"/>
      <c r="C20" s="149"/>
      <c r="D20" s="102" t="str">
        <f>'SO02 SO02 Rek'!A30</f>
        <v>Provoz investora</v>
      </c>
      <c r="E20" s="153"/>
      <c r="F20" s="154"/>
      <c r="G20" s="149">
        <f>'SO02 SO02 Rek'!I30</f>
        <v>0</v>
      </c>
    </row>
    <row r="21" spans="1:7" ht="16" customHeight="1" x14ac:dyDescent="0.25">
      <c r="A21" s="157" t="s">
        <v>29</v>
      </c>
      <c r="B21" s="148"/>
      <c r="C21" s="149">
        <f>'SO02 SO02 Rek'!I20</f>
        <v>0</v>
      </c>
      <c r="D21" s="102" t="str">
        <f>'SO02 SO02 Rek'!A31</f>
        <v>Kompletační činnost (IČD)</v>
      </c>
      <c r="E21" s="153"/>
      <c r="F21" s="154"/>
      <c r="G21" s="149">
        <f>'SO02 SO02 Rek'!I31</f>
        <v>0</v>
      </c>
    </row>
    <row r="22" spans="1:7" ht="16" customHeight="1" x14ac:dyDescent="0.25">
      <c r="A22" s="158" t="s">
        <v>59</v>
      </c>
      <c r="B22" s="128"/>
      <c r="C22" s="149">
        <f>C19+C21</f>
        <v>0</v>
      </c>
      <c r="D22" s="102" t="s">
        <v>60</v>
      </c>
      <c r="E22" s="153"/>
      <c r="F22" s="154"/>
      <c r="G22" s="149">
        <f>G23-SUM(G15:G21)</f>
        <v>0</v>
      </c>
    </row>
    <row r="23" spans="1:7" ht="16" customHeight="1" thickBot="1" x14ac:dyDescent="0.3">
      <c r="A23" s="313" t="s">
        <v>61</v>
      </c>
      <c r="B23" s="314"/>
      <c r="C23" s="159">
        <f>C22+G23</f>
        <v>0</v>
      </c>
      <c r="D23" s="160" t="s">
        <v>62</v>
      </c>
      <c r="E23" s="161"/>
      <c r="F23" s="162"/>
      <c r="G23" s="149">
        <f>'SO02 SO02 Rek'!H33</f>
        <v>0</v>
      </c>
    </row>
    <row r="24" spans="1:7" ht="13" x14ac:dyDescent="0.3">
      <c r="A24" s="163" t="s">
        <v>63</v>
      </c>
      <c r="B24" s="164"/>
      <c r="C24" s="165"/>
      <c r="D24" s="164" t="s">
        <v>64</v>
      </c>
      <c r="E24" s="164"/>
      <c r="F24" s="166" t="s">
        <v>65</v>
      </c>
      <c r="G24" s="167"/>
    </row>
    <row r="25" spans="1:7" x14ac:dyDescent="0.25">
      <c r="A25" s="158" t="s">
        <v>66</v>
      </c>
      <c r="B25" s="128"/>
      <c r="C25" s="168"/>
      <c r="D25" s="128" t="s">
        <v>66</v>
      </c>
      <c r="F25" s="169" t="s">
        <v>66</v>
      </c>
      <c r="G25" s="170"/>
    </row>
    <row r="26" spans="1:7" ht="37.5" customHeight="1" x14ac:dyDescent="0.25">
      <c r="A26" s="158" t="s">
        <v>67</v>
      </c>
      <c r="B26" s="171"/>
      <c r="C26" s="168"/>
      <c r="D26" s="128" t="s">
        <v>67</v>
      </c>
      <c r="F26" s="169" t="s">
        <v>67</v>
      </c>
      <c r="G26" s="170"/>
    </row>
    <row r="27" spans="1:7" x14ac:dyDescent="0.25">
      <c r="A27" s="158"/>
      <c r="B27" s="172"/>
      <c r="C27" s="168"/>
      <c r="D27" s="128"/>
      <c r="F27" s="169"/>
      <c r="G27" s="170"/>
    </row>
    <row r="28" spans="1:7" x14ac:dyDescent="0.25">
      <c r="A28" s="158" t="s">
        <v>68</v>
      </c>
      <c r="B28" s="128"/>
      <c r="C28" s="168"/>
      <c r="D28" s="169" t="s">
        <v>69</v>
      </c>
      <c r="E28" s="168"/>
      <c r="F28" s="173" t="s">
        <v>69</v>
      </c>
      <c r="G28" s="170"/>
    </row>
    <row r="29" spans="1:7" ht="69" customHeight="1" x14ac:dyDescent="0.25">
      <c r="A29" s="158"/>
      <c r="B29" s="128"/>
      <c r="C29" s="174"/>
      <c r="D29" s="175"/>
      <c r="E29" s="174"/>
      <c r="F29" s="128"/>
      <c r="G29" s="170"/>
    </row>
    <row r="30" spans="1:7" x14ac:dyDescent="0.25">
      <c r="A30" s="176" t="s">
        <v>11</v>
      </c>
      <c r="B30" s="177"/>
      <c r="C30" s="178">
        <v>21</v>
      </c>
      <c r="D30" s="177" t="s">
        <v>70</v>
      </c>
      <c r="E30" s="179"/>
      <c r="F30" s="319">
        <f>C23-F32</f>
        <v>0</v>
      </c>
      <c r="G30" s="320"/>
    </row>
    <row r="31" spans="1:7" x14ac:dyDescent="0.25">
      <c r="A31" s="176" t="s">
        <v>71</v>
      </c>
      <c r="B31" s="177"/>
      <c r="C31" s="178">
        <f>C30</f>
        <v>21</v>
      </c>
      <c r="D31" s="177" t="s">
        <v>72</v>
      </c>
      <c r="E31" s="179"/>
      <c r="F31" s="319">
        <f>ROUND(PRODUCT(F30,C31/100),0)</f>
        <v>0</v>
      </c>
      <c r="G31" s="320"/>
    </row>
    <row r="32" spans="1:7" x14ac:dyDescent="0.25">
      <c r="A32" s="176" t="s">
        <v>11</v>
      </c>
      <c r="B32" s="177"/>
      <c r="C32" s="178">
        <v>0</v>
      </c>
      <c r="D32" s="177" t="s">
        <v>72</v>
      </c>
      <c r="E32" s="179"/>
      <c r="F32" s="319">
        <v>0</v>
      </c>
      <c r="G32" s="320"/>
    </row>
    <row r="33" spans="1:8" x14ac:dyDescent="0.25">
      <c r="A33" s="176" t="s">
        <v>71</v>
      </c>
      <c r="B33" s="180"/>
      <c r="C33" s="181">
        <f>C32</f>
        <v>0</v>
      </c>
      <c r="D33" s="177" t="s">
        <v>72</v>
      </c>
      <c r="E33" s="154"/>
      <c r="F33" s="319">
        <f>ROUND(PRODUCT(F32,C33/100),0)</f>
        <v>0</v>
      </c>
      <c r="G33" s="320"/>
    </row>
    <row r="34" spans="1:8" s="185" customFormat="1" ht="19.5" customHeight="1" thickBot="1" x14ac:dyDescent="0.4">
      <c r="A34" s="182" t="s">
        <v>73</v>
      </c>
      <c r="B34" s="183"/>
      <c r="C34" s="183"/>
      <c r="D34" s="183"/>
      <c r="E34" s="184"/>
      <c r="F34" s="321">
        <f>ROUND(SUM(F30:F33),0)</f>
        <v>0</v>
      </c>
      <c r="G34" s="322"/>
    </row>
    <row r="36" spans="1:8" x14ac:dyDescent="0.2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 x14ac:dyDescent="0.25">
      <c r="A37" s="2"/>
      <c r="B37" s="323" t="s">
        <v>1675</v>
      </c>
      <c r="C37" s="323"/>
      <c r="D37" s="323"/>
      <c r="E37" s="323"/>
      <c r="F37" s="323"/>
      <c r="G37" s="323"/>
      <c r="H37" s="1" t="s">
        <v>1</v>
      </c>
    </row>
    <row r="38" spans="1:8" ht="12.75" customHeight="1" x14ac:dyDescent="0.25">
      <c r="A38" s="186"/>
      <c r="B38" s="323"/>
      <c r="C38" s="323"/>
      <c r="D38" s="323"/>
      <c r="E38" s="323"/>
      <c r="F38" s="323"/>
      <c r="G38" s="323"/>
      <c r="H38" s="1" t="s">
        <v>1</v>
      </c>
    </row>
    <row r="39" spans="1:8" x14ac:dyDescent="0.25">
      <c r="A39" s="186"/>
      <c r="B39" s="323"/>
      <c r="C39" s="323"/>
      <c r="D39" s="323"/>
      <c r="E39" s="323"/>
      <c r="F39" s="323"/>
      <c r="G39" s="323"/>
      <c r="H39" s="1" t="s">
        <v>1</v>
      </c>
    </row>
    <row r="40" spans="1:8" x14ac:dyDescent="0.25">
      <c r="A40" s="186"/>
      <c r="B40" s="323"/>
      <c r="C40" s="323"/>
      <c r="D40" s="323"/>
      <c r="E40" s="323"/>
      <c r="F40" s="323"/>
      <c r="G40" s="323"/>
      <c r="H40" s="1" t="s">
        <v>1</v>
      </c>
    </row>
    <row r="41" spans="1:8" x14ac:dyDescent="0.25">
      <c r="A41" s="186"/>
      <c r="B41" s="323"/>
      <c r="C41" s="323"/>
      <c r="D41" s="323"/>
      <c r="E41" s="323"/>
      <c r="F41" s="323"/>
      <c r="G41" s="323"/>
      <c r="H41" s="1" t="s">
        <v>1</v>
      </c>
    </row>
    <row r="42" spans="1:8" x14ac:dyDescent="0.25">
      <c r="A42" s="186"/>
      <c r="B42" s="323"/>
      <c r="C42" s="323"/>
      <c r="D42" s="323"/>
      <c r="E42" s="323"/>
      <c r="F42" s="323"/>
      <c r="G42" s="323"/>
      <c r="H42" s="1" t="s">
        <v>1</v>
      </c>
    </row>
    <row r="43" spans="1:8" x14ac:dyDescent="0.25">
      <c r="A43" s="186"/>
      <c r="B43" s="323"/>
      <c r="C43" s="323"/>
      <c r="D43" s="323"/>
      <c r="E43" s="323"/>
      <c r="F43" s="323"/>
      <c r="G43" s="323"/>
      <c r="H43" s="1" t="s">
        <v>1</v>
      </c>
    </row>
    <row r="44" spans="1:8" ht="12.75" customHeight="1" x14ac:dyDescent="0.25">
      <c r="A44" s="186"/>
      <c r="B44" s="323"/>
      <c r="C44" s="323"/>
      <c r="D44" s="323"/>
      <c r="E44" s="323"/>
      <c r="F44" s="323"/>
      <c r="G44" s="323"/>
      <c r="H44" s="1" t="s">
        <v>1</v>
      </c>
    </row>
    <row r="45" spans="1:8" ht="12.75" customHeight="1" x14ac:dyDescent="0.25">
      <c r="A45" s="186"/>
      <c r="B45" s="323"/>
      <c r="C45" s="323"/>
      <c r="D45" s="323"/>
      <c r="E45" s="323"/>
      <c r="F45" s="323"/>
      <c r="G45" s="323"/>
      <c r="H45" s="1" t="s">
        <v>1</v>
      </c>
    </row>
    <row r="46" spans="1:8" x14ac:dyDescent="0.25">
      <c r="B46" s="318"/>
      <c r="C46" s="318"/>
      <c r="D46" s="318"/>
      <c r="E46" s="318"/>
      <c r="F46" s="318"/>
      <c r="G46" s="318"/>
    </row>
    <row r="47" spans="1:8" x14ac:dyDescent="0.25">
      <c r="B47" s="318"/>
      <c r="C47" s="318"/>
      <c r="D47" s="318"/>
      <c r="E47" s="318"/>
      <c r="F47" s="318"/>
      <c r="G47" s="318"/>
    </row>
    <row r="48" spans="1:8" x14ac:dyDescent="0.25">
      <c r="B48" s="318"/>
      <c r="C48" s="318"/>
      <c r="D48" s="318"/>
      <c r="E48" s="318"/>
      <c r="F48" s="318"/>
      <c r="G48" s="318"/>
    </row>
    <row r="49" spans="2:7" x14ac:dyDescent="0.25">
      <c r="B49" s="318"/>
      <c r="C49" s="318"/>
      <c r="D49" s="318"/>
      <c r="E49" s="318"/>
      <c r="F49" s="318"/>
      <c r="G49" s="318"/>
    </row>
    <row r="50" spans="2:7" x14ac:dyDescent="0.25">
      <c r="B50" s="318"/>
      <c r="C50" s="318"/>
      <c r="D50" s="318"/>
      <c r="E50" s="318"/>
      <c r="F50" s="318"/>
      <c r="G50" s="318"/>
    </row>
    <row r="51" spans="2:7" x14ac:dyDescent="0.25">
      <c r="B51" s="318"/>
      <c r="C51" s="318"/>
      <c r="D51" s="318"/>
      <c r="E51" s="318"/>
      <c r="F51" s="318"/>
      <c r="G51" s="318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E84"/>
  <sheetViews>
    <sheetView topLeftCell="A13" workbookViewId="0">
      <selection activeCell="F30" sqref="F30"/>
    </sheetView>
  </sheetViews>
  <sheetFormatPr defaultColWidth="9.1796875" defaultRowHeight="12.5" x14ac:dyDescent="0.25"/>
  <cols>
    <col min="1" max="1" width="5.81640625" style="1" customWidth="1"/>
    <col min="2" max="2" width="6.1796875" style="1" customWidth="1"/>
    <col min="3" max="3" width="11.453125" style="1" customWidth="1"/>
    <col min="4" max="4" width="15.81640625" style="1" customWidth="1"/>
    <col min="5" max="5" width="11.26953125" style="1" customWidth="1"/>
    <col min="6" max="6" width="10.81640625" style="1" customWidth="1"/>
    <col min="7" max="7" width="11" style="1" customWidth="1"/>
    <col min="8" max="8" width="11.1796875" style="1" customWidth="1"/>
    <col min="9" max="9" width="10.7265625" style="1" customWidth="1"/>
    <col min="10" max="16384" width="9.1796875" style="1"/>
  </cols>
  <sheetData>
    <row r="1" spans="1:9" ht="13.5" thickTop="1" x14ac:dyDescent="0.3">
      <c r="A1" s="324" t="s">
        <v>2</v>
      </c>
      <c r="B1" s="325"/>
      <c r="C1" s="187" t="s">
        <v>106</v>
      </c>
      <c r="D1" s="188"/>
      <c r="E1" s="189"/>
      <c r="F1" s="188"/>
      <c r="G1" s="190" t="s">
        <v>75</v>
      </c>
      <c r="H1" s="191" t="s">
        <v>1470</v>
      </c>
      <c r="I1" s="192"/>
    </row>
    <row r="2" spans="1:9" ht="13.5" thickBot="1" x14ac:dyDescent="0.35">
      <c r="A2" s="326" t="s">
        <v>76</v>
      </c>
      <c r="B2" s="327"/>
      <c r="C2" s="193" t="s">
        <v>1472</v>
      </c>
      <c r="D2" s="194"/>
      <c r="E2" s="195"/>
      <c r="F2" s="194"/>
      <c r="G2" s="328" t="s">
        <v>1471</v>
      </c>
      <c r="H2" s="329"/>
      <c r="I2" s="330"/>
    </row>
    <row r="3" spans="1:9" ht="13" thickTop="1" x14ac:dyDescent="0.25">
      <c r="F3" s="128"/>
    </row>
    <row r="4" spans="1:9" ht="19.5" customHeight="1" x14ac:dyDescent="0.4">
      <c r="A4" s="196" t="s">
        <v>77</v>
      </c>
      <c r="B4" s="197"/>
      <c r="C4" s="197"/>
      <c r="D4" s="197"/>
      <c r="E4" s="198"/>
      <c r="F4" s="197"/>
      <c r="G4" s="197"/>
      <c r="H4" s="197"/>
      <c r="I4" s="197"/>
    </row>
    <row r="5" spans="1:9" ht="13" thickBot="1" x14ac:dyDescent="0.3"/>
    <row r="6" spans="1:9" s="128" customFormat="1" ht="13.5" thickBot="1" x14ac:dyDescent="0.35">
      <c r="A6" s="199"/>
      <c r="B6" s="200" t="s">
        <v>78</v>
      </c>
      <c r="C6" s="200"/>
      <c r="D6" s="201"/>
      <c r="E6" s="202" t="s">
        <v>25</v>
      </c>
      <c r="F6" s="203" t="s">
        <v>26</v>
      </c>
      <c r="G6" s="203" t="s">
        <v>27</v>
      </c>
      <c r="H6" s="203" t="s">
        <v>28</v>
      </c>
      <c r="I6" s="204" t="s">
        <v>29</v>
      </c>
    </row>
    <row r="7" spans="1:9" s="128" customFormat="1" x14ac:dyDescent="0.25">
      <c r="A7" s="294" t="str">
        <f>'SO02 SO02 Pol'!B7</f>
        <v>1</v>
      </c>
      <c r="B7" s="62" t="str">
        <f>'SO02 SO02 Pol'!C7</f>
        <v>Zemní práce</v>
      </c>
      <c r="D7" s="205"/>
      <c r="E7" s="295">
        <f>'SO02 SO02 Pol'!BA59</f>
        <v>0</v>
      </c>
      <c r="F7" s="296">
        <f>'SO02 SO02 Pol'!BB59</f>
        <v>0</v>
      </c>
      <c r="G7" s="296">
        <f>'SO02 SO02 Pol'!BC59</f>
        <v>0</v>
      </c>
      <c r="H7" s="296">
        <f>'SO02 SO02 Pol'!BD59</f>
        <v>0</v>
      </c>
      <c r="I7" s="297">
        <f>'SO02 SO02 Pol'!BE59</f>
        <v>0</v>
      </c>
    </row>
    <row r="8" spans="1:9" s="128" customFormat="1" x14ac:dyDescent="0.25">
      <c r="A8" s="294" t="str">
        <f>'SO02 SO02 Pol'!B60</f>
        <v>2</v>
      </c>
      <c r="B8" s="62" t="str">
        <f>'SO02 SO02 Pol'!C60</f>
        <v>Základy a zvláštní zakládání</v>
      </c>
      <c r="D8" s="205"/>
      <c r="E8" s="295">
        <f>'SO02 SO02 Pol'!BA79</f>
        <v>0</v>
      </c>
      <c r="F8" s="296">
        <f>'SO02 SO02 Pol'!BB79</f>
        <v>0</v>
      </c>
      <c r="G8" s="296">
        <f>'SO02 SO02 Pol'!BC79</f>
        <v>0</v>
      </c>
      <c r="H8" s="296">
        <f>'SO02 SO02 Pol'!BD79</f>
        <v>0</v>
      </c>
      <c r="I8" s="297">
        <f>'SO02 SO02 Pol'!BE79</f>
        <v>0</v>
      </c>
    </row>
    <row r="9" spans="1:9" s="128" customFormat="1" x14ac:dyDescent="0.25">
      <c r="A9" s="294" t="str">
        <f>'SO02 SO02 Pol'!B80</f>
        <v>3</v>
      </c>
      <c r="B9" s="62" t="str">
        <f>'SO02 SO02 Pol'!C80</f>
        <v>Svislé a kompletní konstrukce</v>
      </c>
      <c r="D9" s="205"/>
      <c r="E9" s="295">
        <f>'SO02 SO02 Pol'!BA110</f>
        <v>0</v>
      </c>
      <c r="F9" s="296">
        <f>'SO02 SO02 Pol'!BB110</f>
        <v>0</v>
      </c>
      <c r="G9" s="296">
        <f>'SO02 SO02 Pol'!BC110</f>
        <v>0</v>
      </c>
      <c r="H9" s="296">
        <f>'SO02 SO02 Pol'!BD110</f>
        <v>0</v>
      </c>
      <c r="I9" s="297">
        <f>'SO02 SO02 Pol'!BE110</f>
        <v>0</v>
      </c>
    </row>
    <row r="10" spans="1:9" s="128" customFormat="1" x14ac:dyDescent="0.25">
      <c r="A10" s="294" t="str">
        <f>'SO02 SO02 Pol'!B111</f>
        <v>62</v>
      </c>
      <c r="B10" s="62" t="str">
        <f>'SO02 SO02 Pol'!C111</f>
        <v>Úpravy povrchů vnější</v>
      </c>
      <c r="D10" s="205"/>
      <c r="E10" s="295">
        <f>'SO02 SO02 Pol'!BA121</f>
        <v>0</v>
      </c>
      <c r="F10" s="296">
        <f>'SO02 SO02 Pol'!BB121</f>
        <v>0</v>
      </c>
      <c r="G10" s="296">
        <f>'SO02 SO02 Pol'!BC121</f>
        <v>0</v>
      </c>
      <c r="H10" s="296">
        <f>'SO02 SO02 Pol'!BD121</f>
        <v>0</v>
      </c>
      <c r="I10" s="297">
        <f>'SO02 SO02 Pol'!BE121</f>
        <v>0</v>
      </c>
    </row>
    <row r="11" spans="1:9" s="128" customFormat="1" x14ac:dyDescent="0.25">
      <c r="A11" s="294" t="str">
        <f>'SO02 SO02 Pol'!B122</f>
        <v>91</v>
      </c>
      <c r="B11" s="62" t="str">
        <f>'SO02 SO02 Pol'!C122</f>
        <v>Doplňující práce na komunikaci</v>
      </c>
      <c r="D11" s="205"/>
      <c r="E11" s="295">
        <f>'SO02 SO02 Pol'!BA132</f>
        <v>0</v>
      </c>
      <c r="F11" s="296">
        <f>'SO02 SO02 Pol'!BB132</f>
        <v>0</v>
      </c>
      <c r="G11" s="296">
        <f>'SO02 SO02 Pol'!BC132</f>
        <v>0</v>
      </c>
      <c r="H11" s="296">
        <f>'SO02 SO02 Pol'!BD132</f>
        <v>0</v>
      </c>
      <c r="I11" s="297">
        <f>'SO02 SO02 Pol'!BE132</f>
        <v>0</v>
      </c>
    </row>
    <row r="12" spans="1:9" s="128" customFormat="1" x14ac:dyDescent="0.25">
      <c r="A12" s="294" t="str">
        <f>'SO02 SO02 Pol'!B133</f>
        <v>911</v>
      </c>
      <c r="B12" s="62" t="str">
        <f>'SO02 SO02 Pol'!C133</f>
        <v>Vybavení</v>
      </c>
      <c r="D12" s="205"/>
      <c r="E12" s="295">
        <f>'SO02 SO02 Pol'!BA135</f>
        <v>0</v>
      </c>
      <c r="F12" s="296">
        <f>'SO02 SO02 Pol'!BB135</f>
        <v>0</v>
      </c>
      <c r="G12" s="296">
        <f>'SO02 SO02 Pol'!BC135</f>
        <v>0</v>
      </c>
      <c r="H12" s="296">
        <f>'SO02 SO02 Pol'!BD135</f>
        <v>0</v>
      </c>
      <c r="I12" s="297">
        <f>'SO02 SO02 Pol'!BE135</f>
        <v>0</v>
      </c>
    </row>
    <row r="13" spans="1:9" s="128" customFormat="1" x14ac:dyDescent="0.25">
      <c r="A13" s="294" t="str">
        <f>'SO02 SO02 Pol'!B136</f>
        <v>96</v>
      </c>
      <c r="B13" s="62" t="str">
        <f>'SO02 SO02 Pol'!C136</f>
        <v>Bourání konstrukcí</v>
      </c>
      <c r="D13" s="205"/>
      <c r="E13" s="295">
        <f>'SO02 SO02 Pol'!BA139</f>
        <v>0</v>
      </c>
      <c r="F13" s="296">
        <f>'SO02 SO02 Pol'!BB139</f>
        <v>0</v>
      </c>
      <c r="G13" s="296">
        <f>'SO02 SO02 Pol'!BC139</f>
        <v>0</v>
      </c>
      <c r="H13" s="296">
        <f>'SO02 SO02 Pol'!BD139</f>
        <v>0</v>
      </c>
      <c r="I13" s="297">
        <f>'SO02 SO02 Pol'!BE139</f>
        <v>0</v>
      </c>
    </row>
    <row r="14" spans="1:9" s="128" customFormat="1" x14ac:dyDescent="0.25">
      <c r="A14" s="294" t="str">
        <f>'SO02 SO02 Pol'!B140</f>
        <v>99</v>
      </c>
      <c r="B14" s="62" t="str">
        <f>'SO02 SO02 Pol'!C140</f>
        <v>Staveništní přesun hmot</v>
      </c>
      <c r="D14" s="205"/>
      <c r="E14" s="295">
        <f>'SO02 SO02 Pol'!BA142</f>
        <v>0</v>
      </c>
      <c r="F14" s="296">
        <f>'SO02 SO02 Pol'!BB142</f>
        <v>0</v>
      </c>
      <c r="G14" s="296">
        <f>'SO02 SO02 Pol'!BC142</f>
        <v>0</v>
      </c>
      <c r="H14" s="296">
        <f>'SO02 SO02 Pol'!BD142</f>
        <v>0</v>
      </c>
      <c r="I14" s="297">
        <f>'SO02 SO02 Pol'!BE142</f>
        <v>0</v>
      </c>
    </row>
    <row r="15" spans="1:9" s="128" customFormat="1" x14ac:dyDescent="0.25">
      <c r="A15" s="294" t="str">
        <f>'SO02 SO02 Pol'!B143</f>
        <v>711</v>
      </c>
      <c r="B15" s="62" t="str">
        <f>'SO02 SO02 Pol'!C143</f>
        <v>Izolace proti vodě</v>
      </c>
      <c r="D15" s="205"/>
      <c r="E15" s="295">
        <f>'SO02 SO02 Pol'!BA149</f>
        <v>0</v>
      </c>
      <c r="F15" s="296">
        <f>'SO02 SO02 Pol'!BB149</f>
        <v>0</v>
      </c>
      <c r="G15" s="296">
        <f>'SO02 SO02 Pol'!BC149</f>
        <v>0</v>
      </c>
      <c r="H15" s="296">
        <f>'SO02 SO02 Pol'!BD149</f>
        <v>0</v>
      </c>
      <c r="I15" s="297">
        <f>'SO02 SO02 Pol'!BE149</f>
        <v>0</v>
      </c>
    </row>
    <row r="16" spans="1:9" s="128" customFormat="1" x14ac:dyDescent="0.25">
      <c r="A16" s="294" t="str">
        <f>'SO02 SO02 Pol'!B150</f>
        <v>762</v>
      </c>
      <c r="B16" s="62" t="str">
        <f>'SO02 SO02 Pol'!C150</f>
        <v>Konstrukce tesařské</v>
      </c>
      <c r="D16" s="205"/>
      <c r="E16" s="295">
        <f>'SO02 SO02 Pol'!BA173</f>
        <v>0</v>
      </c>
      <c r="F16" s="296">
        <f>'SO02 SO02 Pol'!BB173</f>
        <v>0</v>
      </c>
      <c r="G16" s="296">
        <f>'SO02 SO02 Pol'!BC173</f>
        <v>0</v>
      </c>
      <c r="H16" s="296">
        <f>'SO02 SO02 Pol'!BD173</f>
        <v>0</v>
      </c>
      <c r="I16" s="297">
        <f>'SO02 SO02 Pol'!BE173</f>
        <v>0</v>
      </c>
    </row>
    <row r="17" spans="1:57" s="128" customFormat="1" x14ac:dyDescent="0.25">
      <c r="A17" s="294" t="str">
        <f>'SO02 SO02 Pol'!B174</f>
        <v>767</v>
      </c>
      <c r="B17" s="62" t="str">
        <f>'SO02 SO02 Pol'!C174</f>
        <v>Konstrukce zámečnické</v>
      </c>
      <c r="D17" s="205"/>
      <c r="E17" s="295">
        <f>'SO02 SO02 Pol'!BA187</f>
        <v>0</v>
      </c>
      <c r="F17" s="296">
        <f>'SO02 SO02 Pol'!BB187</f>
        <v>0</v>
      </c>
      <c r="G17" s="296">
        <f>'SO02 SO02 Pol'!BC187</f>
        <v>0</v>
      </c>
      <c r="H17" s="296">
        <f>'SO02 SO02 Pol'!BD187</f>
        <v>0</v>
      </c>
      <c r="I17" s="297">
        <f>'SO02 SO02 Pol'!BE187</f>
        <v>0</v>
      </c>
    </row>
    <row r="18" spans="1:57" s="128" customFormat="1" x14ac:dyDescent="0.25">
      <c r="A18" s="294" t="str">
        <f>'SO02 SO02 Pol'!B188</f>
        <v>783</v>
      </c>
      <c r="B18" s="62" t="str">
        <f>'SO02 SO02 Pol'!C188</f>
        <v>Nátěry</v>
      </c>
      <c r="D18" s="205"/>
      <c r="E18" s="295">
        <f>'SO02 SO02 Pol'!BA191</f>
        <v>0</v>
      </c>
      <c r="F18" s="296">
        <f>'SO02 SO02 Pol'!BB191</f>
        <v>0</v>
      </c>
      <c r="G18" s="296">
        <f>'SO02 SO02 Pol'!BC191</f>
        <v>0</v>
      </c>
      <c r="H18" s="296">
        <f>'SO02 SO02 Pol'!BD191</f>
        <v>0</v>
      </c>
      <c r="I18" s="297">
        <f>'SO02 SO02 Pol'!BE191</f>
        <v>0</v>
      </c>
    </row>
    <row r="19" spans="1:57" s="128" customFormat="1" ht="13" thickBot="1" x14ac:dyDescent="0.3">
      <c r="A19" s="294" t="str">
        <f>'SO02 SO02 Pol'!B192</f>
        <v>D96</v>
      </c>
      <c r="B19" s="62" t="str">
        <f>'SO02 SO02 Pol'!C192</f>
        <v>Přesuny suti a vybouraných hmot</v>
      </c>
      <c r="D19" s="205"/>
      <c r="E19" s="295">
        <f>'SO02 SO02 Pol'!BA196</f>
        <v>0</v>
      </c>
      <c r="F19" s="296">
        <f>'SO02 SO02 Pol'!BB196</f>
        <v>0</v>
      </c>
      <c r="G19" s="296">
        <f>'SO02 SO02 Pol'!BC196</f>
        <v>0</v>
      </c>
      <c r="H19" s="296">
        <f>'SO02 SO02 Pol'!BD196</f>
        <v>0</v>
      </c>
      <c r="I19" s="297">
        <f>'SO02 SO02 Pol'!BE196</f>
        <v>0</v>
      </c>
    </row>
    <row r="20" spans="1:57" s="14" customFormat="1" ht="13.5" thickBot="1" x14ac:dyDescent="0.35">
      <c r="A20" s="206"/>
      <c r="B20" s="207" t="s">
        <v>79</v>
      </c>
      <c r="C20" s="207"/>
      <c r="D20" s="208"/>
      <c r="E20" s="209">
        <f>SUM(E7:E19)</f>
        <v>0</v>
      </c>
      <c r="F20" s="210">
        <f>SUM(F7:F19)</f>
        <v>0</v>
      </c>
      <c r="G20" s="210">
        <f>SUM(G7:G19)</f>
        <v>0</v>
      </c>
      <c r="H20" s="210">
        <f>SUM(H7:H19)</f>
        <v>0</v>
      </c>
      <c r="I20" s="211">
        <f>SUM(I7:I19)</f>
        <v>0</v>
      </c>
    </row>
    <row r="21" spans="1:57" x14ac:dyDescent="0.25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57" ht="19.5" customHeight="1" x14ac:dyDescent="0.4">
      <c r="A22" s="197" t="s">
        <v>80</v>
      </c>
      <c r="B22" s="197"/>
      <c r="C22" s="197"/>
      <c r="D22" s="197"/>
      <c r="E22" s="197"/>
      <c r="F22" s="197"/>
      <c r="G22" s="212"/>
      <c r="H22" s="197"/>
      <c r="I22" s="197"/>
      <c r="BA22" s="134"/>
      <c r="BB22" s="134"/>
      <c r="BC22" s="134"/>
      <c r="BD22" s="134"/>
      <c r="BE22" s="134"/>
    </row>
    <row r="23" spans="1:57" ht="13" thickBot="1" x14ac:dyDescent="0.3"/>
    <row r="24" spans="1:57" ht="13" x14ac:dyDescent="0.3">
      <c r="A24" s="163" t="s">
        <v>81</v>
      </c>
      <c r="B24" s="164"/>
      <c r="C24" s="164"/>
      <c r="D24" s="213"/>
      <c r="E24" s="214" t="s">
        <v>82</v>
      </c>
      <c r="F24" s="215" t="s">
        <v>12</v>
      </c>
      <c r="G24" s="216" t="s">
        <v>83</v>
      </c>
      <c r="H24" s="217"/>
      <c r="I24" s="218" t="s">
        <v>82</v>
      </c>
    </row>
    <row r="25" spans="1:57" x14ac:dyDescent="0.25">
      <c r="A25" s="157" t="s">
        <v>1459</v>
      </c>
      <c r="B25" s="148"/>
      <c r="C25" s="148"/>
      <c r="D25" s="219"/>
      <c r="E25" s="220"/>
      <c r="F25" s="221"/>
      <c r="G25" s="222">
        <v>0</v>
      </c>
      <c r="H25" s="223"/>
      <c r="I25" s="224">
        <f t="shared" ref="I25:I32" si="0">E25+F25*G25/100</f>
        <v>0</v>
      </c>
      <c r="BA25" s="1">
        <v>0</v>
      </c>
    </row>
    <row r="26" spans="1:57" x14ac:dyDescent="0.25">
      <c r="A26" s="157" t="s">
        <v>1460</v>
      </c>
      <c r="B26" s="148"/>
      <c r="C26" s="148"/>
      <c r="D26" s="219"/>
      <c r="E26" s="220"/>
      <c r="F26" s="221"/>
      <c r="G26" s="222">
        <v>0</v>
      </c>
      <c r="H26" s="223"/>
      <c r="I26" s="224">
        <f t="shared" si="0"/>
        <v>0</v>
      </c>
      <c r="BA26" s="1">
        <v>0</v>
      </c>
    </row>
    <row r="27" spans="1:57" x14ac:dyDescent="0.25">
      <c r="A27" s="157" t="s">
        <v>1461</v>
      </c>
      <c r="B27" s="148"/>
      <c r="C27" s="148"/>
      <c r="D27" s="219"/>
      <c r="E27" s="220"/>
      <c r="F27" s="221"/>
      <c r="G27" s="222">
        <v>0</v>
      </c>
      <c r="H27" s="223"/>
      <c r="I27" s="224">
        <f t="shared" si="0"/>
        <v>0</v>
      </c>
      <c r="BA27" s="1">
        <v>0</v>
      </c>
    </row>
    <row r="28" spans="1:57" x14ac:dyDescent="0.25">
      <c r="A28" s="157" t="s">
        <v>1462</v>
      </c>
      <c r="B28" s="148"/>
      <c r="C28" s="148"/>
      <c r="D28" s="219"/>
      <c r="E28" s="220"/>
      <c r="F28" s="221"/>
      <c r="G28" s="222">
        <v>0</v>
      </c>
      <c r="H28" s="223"/>
      <c r="I28" s="224">
        <f t="shared" si="0"/>
        <v>0</v>
      </c>
      <c r="BA28" s="1">
        <v>0</v>
      </c>
    </row>
    <row r="29" spans="1:57" x14ac:dyDescent="0.25">
      <c r="A29" s="157" t="s">
        <v>1463</v>
      </c>
      <c r="B29" s="148"/>
      <c r="C29" s="148"/>
      <c r="D29" s="219"/>
      <c r="E29" s="220"/>
      <c r="F29" s="221">
        <v>2</v>
      </c>
      <c r="G29" s="222">
        <v>0</v>
      </c>
      <c r="H29" s="223"/>
      <c r="I29" s="224">
        <f t="shared" si="0"/>
        <v>0</v>
      </c>
      <c r="BA29" s="1">
        <v>1</v>
      </c>
    </row>
    <row r="30" spans="1:57" x14ac:dyDescent="0.25">
      <c r="A30" s="157" t="s">
        <v>1464</v>
      </c>
      <c r="B30" s="148"/>
      <c r="C30" s="148"/>
      <c r="D30" s="219"/>
      <c r="E30" s="220"/>
      <c r="F30" s="221"/>
      <c r="G30" s="222">
        <v>0</v>
      </c>
      <c r="H30" s="223"/>
      <c r="I30" s="224">
        <f t="shared" si="0"/>
        <v>0</v>
      </c>
      <c r="BA30" s="1">
        <v>1</v>
      </c>
    </row>
    <row r="31" spans="1:57" x14ac:dyDescent="0.25">
      <c r="A31" s="157" t="s">
        <v>1465</v>
      </c>
      <c r="B31" s="148"/>
      <c r="C31" s="148"/>
      <c r="D31" s="219"/>
      <c r="E31" s="220"/>
      <c r="F31" s="221"/>
      <c r="G31" s="222">
        <v>0</v>
      </c>
      <c r="H31" s="223"/>
      <c r="I31" s="224">
        <f t="shared" si="0"/>
        <v>0</v>
      </c>
      <c r="BA31" s="1">
        <v>2</v>
      </c>
    </row>
    <row r="32" spans="1:57" x14ac:dyDescent="0.25">
      <c r="A32" s="157" t="s">
        <v>1466</v>
      </c>
      <c r="B32" s="148"/>
      <c r="C32" s="148"/>
      <c r="D32" s="219"/>
      <c r="E32" s="220"/>
      <c r="F32" s="221"/>
      <c r="G32" s="222">
        <v>0</v>
      </c>
      <c r="H32" s="223"/>
      <c r="I32" s="224">
        <f t="shared" si="0"/>
        <v>0</v>
      </c>
      <c r="BA32" s="1">
        <v>2</v>
      </c>
    </row>
    <row r="33" spans="1:9" ht="13.5" thickBot="1" x14ac:dyDescent="0.35">
      <c r="A33" s="225"/>
      <c r="B33" s="226" t="s">
        <v>84</v>
      </c>
      <c r="C33" s="227"/>
      <c r="D33" s="228"/>
      <c r="E33" s="229"/>
      <c r="F33" s="230"/>
      <c r="G33" s="230"/>
      <c r="H33" s="331">
        <f>SUM(I25:I32)</f>
        <v>0</v>
      </c>
      <c r="I33" s="332"/>
    </row>
    <row r="35" spans="1:9" ht="13" x14ac:dyDescent="0.3">
      <c r="B35" s="14"/>
      <c r="F35" s="231"/>
      <c r="G35" s="232"/>
      <c r="H35" s="232"/>
      <c r="I35" s="46"/>
    </row>
    <row r="36" spans="1:9" x14ac:dyDescent="0.25">
      <c r="F36" s="231"/>
      <c r="G36" s="232"/>
      <c r="H36" s="232"/>
      <c r="I36" s="46"/>
    </row>
    <row r="37" spans="1:9" x14ac:dyDescent="0.25">
      <c r="F37" s="231"/>
      <c r="G37" s="232"/>
      <c r="H37" s="232"/>
      <c r="I37" s="46"/>
    </row>
    <row r="38" spans="1:9" x14ac:dyDescent="0.25">
      <c r="F38" s="231"/>
      <c r="G38" s="232"/>
      <c r="H38" s="232"/>
      <c r="I38" s="46"/>
    </row>
    <row r="39" spans="1:9" x14ac:dyDescent="0.25">
      <c r="F39" s="231"/>
      <c r="G39" s="232"/>
      <c r="H39" s="232"/>
      <c r="I39" s="46"/>
    </row>
    <row r="40" spans="1:9" x14ac:dyDescent="0.25">
      <c r="F40" s="231"/>
      <c r="G40" s="232"/>
      <c r="H40" s="232"/>
      <c r="I40" s="46"/>
    </row>
    <row r="41" spans="1:9" x14ac:dyDescent="0.25">
      <c r="F41" s="231"/>
      <c r="G41" s="232"/>
      <c r="H41" s="232"/>
      <c r="I41" s="46"/>
    </row>
    <row r="42" spans="1:9" x14ac:dyDescent="0.25">
      <c r="F42" s="231"/>
      <c r="G42" s="232"/>
      <c r="H42" s="232"/>
      <c r="I42" s="46"/>
    </row>
    <row r="43" spans="1:9" x14ac:dyDescent="0.25">
      <c r="F43" s="231"/>
      <c r="G43" s="232"/>
      <c r="H43" s="232"/>
      <c r="I43" s="46"/>
    </row>
    <row r="44" spans="1:9" x14ac:dyDescent="0.25">
      <c r="F44" s="231"/>
      <c r="G44" s="232"/>
      <c r="H44" s="232"/>
      <c r="I44" s="46"/>
    </row>
    <row r="45" spans="1:9" x14ac:dyDescent="0.25">
      <c r="F45" s="231"/>
      <c r="G45" s="232"/>
      <c r="H45" s="232"/>
      <c r="I45" s="46"/>
    </row>
    <row r="46" spans="1:9" x14ac:dyDescent="0.25">
      <c r="F46" s="231"/>
      <c r="G46" s="232"/>
      <c r="H46" s="232"/>
      <c r="I46" s="46"/>
    </row>
    <row r="47" spans="1:9" x14ac:dyDescent="0.25">
      <c r="F47" s="231"/>
      <c r="G47" s="232"/>
      <c r="H47" s="232"/>
      <c r="I47" s="46"/>
    </row>
    <row r="48" spans="1:9" x14ac:dyDescent="0.25">
      <c r="F48" s="231"/>
      <c r="G48" s="232"/>
      <c r="H48" s="232"/>
      <c r="I48" s="46"/>
    </row>
    <row r="49" spans="6:9" x14ac:dyDescent="0.25">
      <c r="F49" s="231"/>
      <c r="G49" s="232"/>
      <c r="H49" s="232"/>
      <c r="I49" s="46"/>
    </row>
    <row r="50" spans="6:9" x14ac:dyDescent="0.25">
      <c r="F50" s="231"/>
      <c r="G50" s="232"/>
      <c r="H50" s="232"/>
      <c r="I50" s="46"/>
    </row>
    <row r="51" spans="6:9" x14ac:dyDescent="0.25">
      <c r="F51" s="231"/>
      <c r="G51" s="232"/>
      <c r="H51" s="232"/>
      <c r="I51" s="46"/>
    </row>
    <row r="52" spans="6:9" x14ac:dyDescent="0.25">
      <c r="F52" s="231"/>
      <c r="G52" s="232"/>
      <c r="H52" s="232"/>
      <c r="I52" s="46"/>
    </row>
    <row r="53" spans="6:9" x14ac:dyDescent="0.25">
      <c r="F53" s="231"/>
      <c r="G53" s="232"/>
      <c r="H53" s="232"/>
      <c r="I53" s="46"/>
    </row>
    <row r="54" spans="6:9" x14ac:dyDescent="0.25">
      <c r="F54" s="231"/>
      <c r="G54" s="232"/>
      <c r="H54" s="232"/>
      <c r="I54" s="46"/>
    </row>
    <row r="55" spans="6:9" x14ac:dyDescent="0.25">
      <c r="F55" s="231"/>
      <c r="G55" s="232"/>
      <c r="H55" s="232"/>
      <c r="I55" s="46"/>
    </row>
    <row r="56" spans="6:9" x14ac:dyDescent="0.25">
      <c r="F56" s="231"/>
      <c r="G56" s="232"/>
      <c r="H56" s="232"/>
      <c r="I56" s="46"/>
    </row>
    <row r="57" spans="6:9" x14ac:dyDescent="0.25">
      <c r="F57" s="231"/>
      <c r="G57" s="232"/>
      <c r="H57" s="232"/>
      <c r="I57" s="46"/>
    </row>
    <row r="58" spans="6:9" x14ac:dyDescent="0.25">
      <c r="F58" s="231"/>
      <c r="G58" s="232"/>
      <c r="H58" s="232"/>
      <c r="I58" s="46"/>
    </row>
    <row r="59" spans="6:9" x14ac:dyDescent="0.25">
      <c r="F59" s="231"/>
      <c r="G59" s="232"/>
      <c r="H59" s="232"/>
      <c r="I59" s="46"/>
    </row>
    <row r="60" spans="6:9" x14ac:dyDescent="0.25">
      <c r="F60" s="231"/>
      <c r="G60" s="232"/>
      <c r="H60" s="232"/>
      <c r="I60" s="46"/>
    </row>
    <row r="61" spans="6:9" x14ac:dyDescent="0.25">
      <c r="F61" s="231"/>
      <c r="G61" s="232"/>
      <c r="H61" s="232"/>
      <c r="I61" s="46"/>
    </row>
    <row r="62" spans="6:9" x14ac:dyDescent="0.25">
      <c r="F62" s="231"/>
      <c r="G62" s="232"/>
      <c r="H62" s="232"/>
      <c r="I62" s="46"/>
    </row>
    <row r="63" spans="6:9" x14ac:dyDescent="0.25">
      <c r="F63" s="231"/>
      <c r="G63" s="232"/>
      <c r="H63" s="232"/>
      <c r="I63" s="46"/>
    </row>
    <row r="64" spans="6:9" x14ac:dyDescent="0.25">
      <c r="F64" s="231"/>
      <c r="G64" s="232"/>
      <c r="H64" s="232"/>
      <c r="I64" s="46"/>
    </row>
    <row r="65" spans="6:9" x14ac:dyDescent="0.25">
      <c r="F65" s="231"/>
      <c r="G65" s="232"/>
      <c r="H65" s="232"/>
      <c r="I65" s="46"/>
    </row>
    <row r="66" spans="6:9" x14ac:dyDescent="0.25">
      <c r="F66" s="231"/>
      <c r="G66" s="232"/>
      <c r="H66" s="232"/>
      <c r="I66" s="46"/>
    </row>
    <row r="67" spans="6:9" x14ac:dyDescent="0.25">
      <c r="F67" s="231"/>
      <c r="G67" s="232"/>
      <c r="H67" s="232"/>
      <c r="I67" s="46"/>
    </row>
    <row r="68" spans="6:9" x14ac:dyDescent="0.25">
      <c r="F68" s="231"/>
      <c r="G68" s="232"/>
      <c r="H68" s="232"/>
      <c r="I68" s="46"/>
    </row>
    <row r="69" spans="6:9" x14ac:dyDescent="0.25">
      <c r="F69" s="231"/>
      <c r="G69" s="232"/>
      <c r="H69" s="232"/>
      <c r="I69" s="46"/>
    </row>
    <row r="70" spans="6:9" x14ac:dyDescent="0.25">
      <c r="F70" s="231"/>
      <c r="G70" s="232"/>
      <c r="H70" s="232"/>
      <c r="I70" s="46"/>
    </row>
    <row r="71" spans="6:9" x14ac:dyDescent="0.25">
      <c r="F71" s="231"/>
      <c r="G71" s="232"/>
      <c r="H71" s="232"/>
      <c r="I71" s="46"/>
    </row>
    <row r="72" spans="6:9" x14ac:dyDescent="0.25">
      <c r="F72" s="231"/>
      <c r="G72" s="232"/>
      <c r="H72" s="232"/>
      <c r="I72" s="46"/>
    </row>
    <row r="73" spans="6:9" x14ac:dyDescent="0.25">
      <c r="F73" s="231"/>
      <c r="G73" s="232"/>
      <c r="H73" s="232"/>
      <c r="I73" s="46"/>
    </row>
    <row r="74" spans="6:9" x14ac:dyDescent="0.25">
      <c r="F74" s="231"/>
      <c r="G74" s="232"/>
      <c r="H74" s="232"/>
      <c r="I74" s="46"/>
    </row>
    <row r="75" spans="6:9" x14ac:dyDescent="0.25">
      <c r="F75" s="231"/>
      <c r="G75" s="232"/>
      <c r="H75" s="232"/>
      <c r="I75" s="46"/>
    </row>
    <row r="76" spans="6:9" x14ac:dyDescent="0.25">
      <c r="F76" s="231"/>
      <c r="G76" s="232"/>
      <c r="H76" s="232"/>
      <c r="I76" s="46"/>
    </row>
    <row r="77" spans="6:9" x14ac:dyDescent="0.25">
      <c r="F77" s="231"/>
      <c r="G77" s="232"/>
      <c r="H77" s="232"/>
      <c r="I77" s="46"/>
    </row>
    <row r="78" spans="6:9" x14ac:dyDescent="0.25">
      <c r="F78" s="231"/>
      <c r="G78" s="232"/>
      <c r="H78" s="232"/>
      <c r="I78" s="46"/>
    </row>
    <row r="79" spans="6:9" x14ac:dyDescent="0.25">
      <c r="F79" s="231"/>
      <c r="G79" s="232"/>
      <c r="H79" s="232"/>
      <c r="I79" s="46"/>
    </row>
    <row r="80" spans="6:9" x14ac:dyDescent="0.25">
      <c r="F80" s="231"/>
      <c r="G80" s="232"/>
      <c r="H80" s="232"/>
      <c r="I80" s="46"/>
    </row>
    <row r="81" spans="6:9" x14ac:dyDescent="0.25">
      <c r="F81" s="231"/>
      <c r="G81" s="232"/>
      <c r="H81" s="232"/>
      <c r="I81" s="46"/>
    </row>
    <row r="82" spans="6:9" x14ac:dyDescent="0.25">
      <c r="F82" s="231"/>
      <c r="G82" s="232"/>
      <c r="H82" s="232"/>
      <c r="I82" s="46"/>
    </row>
    <row r="83" spans="6:9" x14ac:dyDescent="0.25">
      <c r="F83" s="231"/>
      <c r="G83" s="232"/>
      <c r="H83" s="232"/>
      <c r="I83" s="46"/>
    </row>
    <row r="84" spans="6:9" x14ac:dyDescent="0.25">
      <c r="F84" s="231"/>
      <c r="G84" s="232"/>
      <c r="H84" s="232"/>
      <c r="I84" s="46"/>
    </row>
  </sheetData>
  <mergeCells count="4">
    <mergeCell ref="A1:B1"/>
    <mergeCell ref="A2:B2"/>
    <mergeCell ref="G2:I2"/>
    <mergeCell ref="H33:I3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B269"/>
  <sheetViews>
    <sheetView showGridLines="0" showZeros="0" topLeftCell="A145" zoomScaleNormal="100" zoomScaleSheetLayoutView="100" workbookViewId="0">
      <selection activeCell="L23" sqref="L23"/>
    </sheetView>
  </sheetViews>
  <sheetFormatPr defaultColWidth="9.1796875" defaultRowHeight="12.5" x14ac:dyDescent="0.25"/>
  <cols>
    <col min="1" max="1" width="4.453125" style="233" customWidth="1"/>
    <col min="2" max="2" width="11.54296875" style="233" customWidth="1"/>
    <col min="3" max="3" width="40.453125" style="233" customWidth="1"/>
    <col min="4" max="4" width="5.54296875" style="233" customWidth="1"/>
    <col min="5" max="5" width="8.54296875" style="243" customWidth="1"/>
    <col min="6" max="6" width="9.81640625" style="233" customWidth="1"/>
    <col min="7" max="7" width="13.81640625" style="233" customWidth="1"/>
    <col min="8" max="8" width="11.7265625" style="233" hidden="1" customWidth="1"/>
    <col min="9" max="9" width="11.54296875" style="233" hidden="1" customWidth="1"/>
    <col min="10" max="10" width="11" style="233" hidden="1" customWidth="1"/>
    <col min="11" max="11" width="10.453125" style="233" hidden="1" customWidth="1"/>
    <col min="12" max="12" width="75.26953125" style="233" customWidth="1"/>
    <col min="13" max="13" width="45.26953125" style="233" customWidth="1"/>
    <col min="14" max="16384" width="9.1796875" style="233"/>
  </cols>
  <sheetData>
    <row r="1" spans="1:80" ht="15.5" x14ac:dyDescent="0.35">
      <c r="A1" s="333" t="s">
        <v>103</v>
      </c>
      <c r="B1" s="333"/>
      <c r="C1" s="333"/>
      <c r="D1" s="333"/>
      <c r="E1" s="333"/>
      <c r="F1" s="333"/>
      <c r="G1" s="333"/>
    </row>
    <row r="2" spans="1:80" ht="14.25" customHeight="1" thickBot="1" x14ac:dyDescent="0.35">
      <c r="B2" s="234"/>
      <c r="C2" s="235"/>
      <c r="D2" s="235"/>
      <c r="E2" s="236"/>
      <c r="F2" s="235"/>
      <c r="G2" s="235"/>
    </row>
    <row r="3" spans="1:80" ht="13.5" thickTop="1" x14ac:dyDescent="0.3">
      <c r="A3" s="324" t="s">
        <v>2</v>
      </c>
      <c r="B3" s="325"/>
      <c r="C3" s="187" t="s">
        <v>106</v>
      </c>
      <c r="D3" s="237"/>
      <c r="E3" s="238" t="s">
        <v>85</v>
      </c>
      <c r="F3" s="239" t="str">
        <f>'SO02 SO02 Rek'!H1</f>
        <v>SO02</v>
      </c>
      <c r="G3" s="240"/>
    </row>
    <row r="4" spans="1:80" ht="13.5" thickBot="1" x14ac:dyDescent="0.35">
      <c r="A4" s="334" t="s">
        <v>76</v>
      </c>
      <c r="B4" s="327"/>
      <c r="C4" s="193" t="s">
        <v>1472</v>
      </c>
      <c r="D4" s="241"/>
      <c r="E4" s="335" t="str">
        <f>'SO02 SO02 Rek'!G2</f>
        <v>Sadové úpravy a plot</v>
      </c>
      <c r="F4" s="336"/>
      <c r="G4" s="337"/>
    </row>
    <row r="5" spans="1:80" ht="13" thickTop="1" x14ac:dyDescent="0.25">
      <c r="A5" s="242"/>
      <c r="G5" s="244"/>
    </row>
    <row r="6" spans="1:80" ht="27" customHeight="1" x14ac:dyDescent="0.25">
      <c r="A6" s="245" t="s">
        <v>86</v>
      </c>
      <c r="B6" s="246" t="s">
        <v>87</v>
      </c>
      <c r="C6" s="246" t="s">
        <v>88</v>
      </c>
      <c r="D6" s="246" t="s">
        <v>89</v>
      </c>
      <c r="E6" s="247" t="s">
        <v>90</v>
      </c>
      <c r="F6" s="246" t="s">
        <v>91</v>
      </c>
      <c r="G6" s="248" t="s">
        <v>92</v>
      </c>
      <c r="H6" s="249" t="s">
        <v>93</v>
      </c>
      <c r="I6" s="249" t="s">
        <v>94</v>
      </c>
      <c r="J6" s="249" t="s">
        <v>95</v>
      </c>
      <c r="K6" s="249" t="s">
        <v>96</v>
      </c>
    </row>
    <row r="7" spans="1:80" ht="13" x14ac:dyDescent="0.3">
      <c r="A7" s="250" t="s">
        <v>97</v>
      </c>
      <c r="B7" s="251" t="s">
        <v>98</v>
      </c>
      <c r="C7" s="252" t="s">
        <v>99</v>
      </c>
      <c r="D7" s="253"/>
      <c r="E7" s="254"/>
      <c r="F7" s="254"/>
      <c r="G7" s="255"/>
      <c r="H7" s="256"/>
      <c r="I7" s="257"/>
      <c r="J7" s="258"/>
      <c r="K7" s="259"/>
      <c r="O7" s="260">
        <v>1</v>
      </c>
    </row>
    <row r="8" spans="1:80" x14ac:dyDescent="0.25">
      <c r="A8" s="261">
        <v>1</v>
      </c>
      <c r="B8" s="262" t="s">
        <v>1474</v>
      </c>
      <c r="C8" s="263" t="s">
        <v>1475</v>
      </c>
      <c r="D8" s="264" t="s">
        <v>423</v>
      </c>
      <c r="E8" s="265">
        <v>30.2</v>
      </c>
      <c r="F8" s="265">
        <v>0</v>
      </c>
      <c r="G8" s="266">
        <f>E8*F8</f>
        <v>0</v>
      </c>
      <c r="H8" s="267">
        <v>0</v>
      </c>
      <c r="I8" s="268">
        <f>E8*H8</f>
        <v>0</v>
      </c>
      <c r="J8" s="267">
        <v>-0.23</v>
      </c>
      <c r="K8" s="268">
        <f>E8*J8</f>
        <v>-6.9459999999999997</v>
      </c>
      <c r="O8" s="260">
        <v>2</v>
      </c>
      <c r="AA8" s="233">
        <v>1</v>
      </c>
      <c r="AB8" s="233">
        <v>1</v>
      </c>
      <c r="AC8" s="233">
        <v>1</v>
      </c>
      <c r="AZ8" s="233">
        <v>1</v>
      </c>
      <c r="BA8" s="233">
        <f>IF(AZ8=1,G8,0)</f>
        <v>0</v>
      </c>
      <c r="BB8" s="233">
        <f>IF(AZ8=2,G8,0)</f>
        <v>0</v>
      </c>
      <c r="BC8" s="233">
        <f>IF(AZ8=3,G8,0)</f>
        <v>0</v>
      </c>
      <c r="BD8" s="233">
        <f>IF(AZ8=4,G8,0)</f>
        <v>0</v>
      </c>
      <c r="BE8" s="233">
        <f>IF(AZ8=5,G8,0)</f>
        <v>0</v>
      </c>
      <c r="CA8" s="260">
        <v>1</v>
      </c>
      <c r="CB8" s="260">
        <v>1</v>
      </c>
    </row>
    <row r="9" spans="1:80" x14ac:dyDescent="0.25">
      <c r="A9" s="269"/>
      <c r="B9" s="272"/>
      <c r="C9" s="338" t="s">
        <v>1476</v>
      </c>
      <c r="D9" s="339"/>
      <c r="E9" s="273">
        <v>30.2</v>
      </c>
      <c r="F9" s="274"/>
      <c r="G9" s="275"/>
      <c r="H9" s="276"/>
      <c r="I9" s="270"/>
      <c r="J9" s="277"/>
      <c r="K9" s="270"/>
      <c r="M9" s="271" t="s">
        <v>1476</v>
      </c>
      <c r="O9" s="260"/>
    </row>
    <row r="10" spans="1:80" x14ac:dyDescent="0.25">
      <c r="A10" s="261">
        <v>2</v>
      </c>
      <c r="B10" s="262" t="s">
        <v>1477</v>
      </c>
      <c r="C10" s="263" t="s">
        <v>1478</v>
      </c>
      <c r="D10" s="264" t="s">
        <v>111</v>
      </c>
      <c r="E10" s="265">
        <v>6</v>
      </c>
      <c r="F10" s="265">
        <v>0</v>
      </c>
      <c r="G10" s="266">
        <f>E10*F10</f>
        <v>0</v>
      </c>
      <c r="H10" s="267">
        <v>0</v>
      </c>
      <c r="I10" s="268">
        <f>E10*H10</f>
        <v>0</v>
      </c>
      <c r="J10" s="267">
        <v>0</v>
      </c>
      <c r="K10" s="268">
        <f>E10*J10</f>
        <v>0</v>
      </c>
      <c r="O10" s="260">
        <v>2</v>
      </c>
      <c r="AA10" s="233">
        <v>1</v>
      </c>
      <c r="AB10" s="233">
        <v>1</v>
      </c>
      <c r="AC10" s="233">
        <v>1</v>
      </c>
      <c r="AZ10" s="233">
        <v>1</v>
      </c>
      <c r="BA10" s="233">
        <f>IF(AZ10=1,G10,0)</f>
        <v>0</v>
      </c>
      <c r="BB10" s="233">
        <f>IF(AZ10=2,G10,0)</f>
        <v>0</v>
      </c>
      <c r="BC10" s="233">
        <f>IF(AZ10=3,G10,0)</f>
        <v>0</v>
      </c>
      <c r="BD10" s="233">
        <f>IF(AZ10=4,G10,0)</f>
        <v>0</v>
      </c>
      <c r="BE10" s="233">
        <f>IF(AZ10=5,G10,0)</f>
        <v>0</v>
      </c>
      <c r="CA10" s="260">
        <v>1</v>
      </c>
      <c r="CB10" s="260">
        <v>1</v>
      </c>
    </row>
    <row r="11" spans="1:80" x14ac:dyDescent="0.25">
      <c r="A11" s="269"/>
      <c r="B11" s="272"/>
      <c r="C11" s="338" t="s">
        <v>1479</v>
      </c>
      <c r="D11" s="339"/>
      <c r="E11" s="273">
        <v>6</v>
      </c>
      <c r="F11" s="274"/>
      <c r="G11" s="275"/>
      <c r="H11" s="276"/>
      <c r="I11" s="270"/>
      <c r="J11" s="277"/>
      <c r="K11" s="270"/>
      <c r="M11" s="271" t="s">
        <v>1479</v>
      </c>
      <c r="O11" s="260"/>
    </row>
    <row r="12" spans="1:80" x14ac:dyDescent="0.25">
      <c r="A12" s="261">
        <v>3</v>
      </c>
      <c r="B12" s="262" t="s">
        <v>1480</v>
      </c>
      <c r="C12" s="263" t="s">
        <v>1481</v>
      </c>
      <c r="D12" s="264" t="s">
        <v>111</v>
      </c>
      <c r="E12" s="265">
        <v>6</v>
      </c>
      <c r="F12" s="265">
        <v>0</v>
      </c>
      <c r="G12" s="266">
        <f>E12*F12</f>
        <v>0</v>
      </c>
      <c r="H12" s="267">
        <v>0</v>
      </c>
      <c r="I12" s="268">
        <f>E12*H12</f>
        <v>0</v>
      </c>
      <c r="J12" s="267">
        <v>0</v>
      </c>
      <c r="K12" s="268">
        <f>E12*J12</f>
        <v>0</v>
      </c>
      <c r="O12" s="260">
        <v>2</v>
      </c>
      <c r="AA12" s="233">
        <v>1</v>
      </c>
      <c r="AB12" s="233">
        <v>1</v>
      </c>
      <c r="AC12" s="233">
        <v>1</v>
      </c>
      <c r="AZ12" s="233">
        <v>1</v>
      </c>
      <c r="BA12" s="233">
        <f>IF(AZ12=1,G12,0)</f>
        <v>0</v>
      </c>
      <c r="BB12" s="233">
        <f>IF(AZ12=2,G12,0)</f>
        <v>0</v>
      </c>
      <c r="BC12" s="233">
        <f>IF(AZ12=3,G12,0)</f>
        <v>0</v>
      </c>
      <c r="BD12" s="233">
        <f>IF(AZ12=4,G12,0)</f>
        <v>0</v>
      </c>
      <c r="BE12" s="233">
        <f>IF(AZ12=5,G12,0)</f>
        <v>0</v>
      </c>
      <c r="CA12" s="260">
        <v>1</v>
      </c>
      <c r="CB12" s="260">
        <v>1</v>
      </c>
    </row>
    <row r="13" spans="1:80" x14ac:dyDescent="0.25">
      <c r="A13" s="261">
        <v>4</v>
      </c>
      <c r="B13" s="262" t="s">
        <v>1482</v>
      </c>
      <c r="C13" s="263" t="s">
        <v>1483</v>
      </c>
      <c r="D13" s="264" t="s">
        <v>111</v>
      </c>
      <c r="E13" s="265">
        <v>23.5488</v>
      </c>
      <c r="F13" s="265">
        <v>0</v>
      </c>
      <c r="G13" s="266">
        <f>E13*F13</f>
        <v>0</v>
      </c>
      <c r="H13" s="267">
        <v>0</v>
      </c>
      <c r="I13" s="268">
        <f>E13*H13</f>
        <v>0</v>
      </c>
      <c r="J13" s="267">
        <v>0</v>
      </c>
      <c r="K13" s="268">
        <f>E13*J13</f>
        <v>0</v>
      </c>
      <c r="O13" s="260">
        <v>2</v>
      </c>
      <c r="AA13" s="233">
        <v>1</v>
      </c>
      <c r="AB13" s="233">
        <v>1</v>
      </c>
      <c r="AC13" s="233">
        <v>1</v>
      </c>
      <c r="AZ13" s="233">
        <v>1</v>
      </c>
      <c r="BA13" s="233">
        <f>IF(AZ13=1,G13,0)</f>
        <v>0</v>
      </c>
      <c r="BB13" s="233">
        <f>IF(AZ13=2,G13,0)</f>
        <v>0</v>
      </c>
      <c r="BC13" s="233">
        <f>IF(AZ13=3,G13,0)</f>
        <v>0</v>
      </c>
      <c r="BD13" s="233">
        <f>IF(AZ13=4,G13,0)</f>
        <v>0</v>
      </c>
      <c r="BE13" s="233">
        <f>IF(AZ13=5,G13,0)</f>
        <v>0</v>
      </c>
      <c r="CA13" s="260">
        <v>1</v>
      </c>
      <c r="CB13" s="260">
        <v>1</v>
      </c>
    </row>
    <row r="14" spans="1:80" x14ac:dyDescent="0.25">
      <c r="A14" s="269"/>
      <c r="B14" s="272"/>
      <c r="C14" s="338" t="s">
        <v>1484</v>
      </c>
      <c r="D14" s="339"/>
      <c r="E14" s="273">
        <v>8.64</v>
      </c>
      <c r="F14" s="274"/>
      <c r="G14" s="275"/>
      <c r="H14" s="276"/>
      <c r="I14" s="270"/>
      <c r="J14" s="277"/>
      <c r="K14" s="270"/>
      <c r="M14" s="271" t="s">
        <v>1484</v>
      </c>
      <c r="O14" s="260"/>
    </row>
    <row r="15" spans="1:80" x14ac:dyDescent="0.25">
      <c r="A15" s="269"/>
      <c r="B15" s="272"/>
      <c r="C15" s="338" t="s">
        <v>1485</v>
      </c>
      <c r="D15" s="339"/>
      <c r="E15" s="273">
        <v>4.5637999999999996</v>
      </c>
      <c r="F15" s="274"/>
      <c r="G15" s="275"/>
      <c r="H15" s="276"/>
      <c r="I15" s="270"/>
      <c r="J15" s="277"/>
      <c r="K15" s="270"/>
      <c r="M15" s="271" t="s">
        <v>1485</v>
      </c>
      <c r="O15" s="260"/>
    </row>
    <row r="16" spans="1:80" x14ac:dyDescent="0.25">
      <c r="A16" s="269"/>
      <c r="B16" s="272"/>
      <c r="C16" s="338" t="s">
        <v>1486</v>
      </c>
      <c r="D16" s="339"/>
      <c r="E16" s="273">
        <v>4.6399999999999997</v>
      </c>
      <c r="F16" s="274"/>
      <c r="G16" s="275"/>
      <c r="H16" s="276"/>
      <c r="I16" s="270"/>
      <c r="J16" s="277"/>
      <c r="K16" s="270"/>
      <c r="M16" s="271" t="s">
        <v>1486</v>
      </c>
      <c r="O16" s="260"/>
    </row>
    <row r="17" spans="1:80" x14ac:dyDescent="0.25">
      <c r="A17" s="269"/>
      <c r="B17" s="272"/>
      <c r="C17" s="338" t="s">
        <v>1487</v>
      </c>
      <c r="D17" s="339"/>
      <c r="E17" s="273">
        <v>2.79</v>
      </c>
      <c r="F17" s="274"/>
      <c r="G17" s="275"/>
      <c r="H17" s="276"/>
      <c r="I17" s="270"/>
      <c r="J17" s="277"/>
      <c r="K17" s="270"/>
      <c r="M17" s="271" t="s">
        <v>1487</v>
      </c>
      <c r="O17" s="260"/>
    </row>
    <row r="18" spans="1:80" x14ac:dyDescent="0.25">
      <c r="A18" s="269"/>
      <c r="B18" s="272"/>
      <c r="C18" s="338" t="s">
        <v>1488</v>
      </c>
      <c r="D18" s="339"/>
      <c r="E18" s="273">
        <v>2.915</v>
      </c>
      <c r="F18" s="274"/>
      <c r="G18" s="275"/>
      <c r="H18" s="276"/>
      <c r="I18" s="270"/>
      <c r="J18" s="277"/>
      <c r="K18" s="270"/>
      <c r="M18" s="271" t="s">
        <v>1488</v>
      </c>
      <c r="O18" s="260"/>
    </row>
    <row r="19" spans="1:80" x14ac:dyDescent="0.25">
      <c r="A19" s="261">
        <v>5</v>
      </c>
      <c r="B19" s="262" t="s">
        <v>140</v>
      </c>
      <c r="C19" s="263" t="s">
        <v>141</v>
      </c>
      <c r="D19" s="264" t="s">
        <v>111</v>
      </c>
      <c r="E19" s="265">
        <v>7.0646000000000004</v>
      </c>
      <c r="F19" s="265">
        <v>0</v>
      </c>
      <c r="G19" s="266">
        <f>E19*F19</f>
        <v>0</v>
      </c>
      <c r="H19" s="267">
        <v>0</v>
      </c>
      <c r="I19" s="268">
        <f>E19*H19</f>
        <v>0</v>
      </c>
      <c r="J19" s="267">
        <v>0</v>
      </c>
      <c r="K19" s="268">
        <f>E19*J19</f>
        <v>0</v>
      </c>
      <c r="O19" s="260">
        <v>2</v>
      </c>
      <c r="AA19" s="233">
        <v>1</v>
      </c>
      <c r="AB19" s="233">
        <v>1</v>
      </c>
      <c r="AC19" s="233">
        <v>1</v>
      </c>
      <c r="AZ19" s="233">
        <v>1</v>
      </c>
      <c r="BA19" s="233">
        <f>IF(AZ19=1,G19,0)</f>
        <v>0</v>
      </c>
      <c r="BB19" s="233">
        <f>IF(AZ19=2,G19,0)</f>
        <v>0</v>
      </c>
      <c r="BC19" s="233">
        <f>IF(AZ19=3,G19,0)</f>
        <v>0</v>
      </c>
      <c r="BD19" s="233">
        <f>IF(AZ19=4,G19,0)</f>
        <v>0</v>
      </c>
      <c r="BE19" s="233">
        <f>IF(AZ19=5,G19,0)</f>
        <v>0</v>
      </c>
      <c r="CA19" s="260">
        <v>1</v>
      </c>
      <c r="CB19" s="260">
        <v>1</v>
      </c>
    </row>
    <row r="20" spans="1:80" x14ac:dyDescent="0.25">
      <c r="A20" s="269"/>
      <c r="B20" s="272"/>
      <c r="C20" s="338" t="s">
        <v>1489</v>
      </c>
      <c r="D20" s="339"/>
      <c r="E20" s="273">
        <v>7.0646000000000004</v>
      </c>
      <c r="F20" s="274"/>
      <c r="G20" s="275"/>
      <c r="H20" s="276"/>
      <c r="I20" s="270"/>
      <c r="J20" s="277"/>
      <c r="K20" s="270"/>
      <c r="M20" s="271" t="s">
        <v>1489</v>
      </c>
      <c r="O20" s="260"/>
    </row>
    <row r="21" spans="1:80" x14ac:dyDescent="0.25">
      <c r="A21" s="261">
        <v>6</v>
      </c>
      <c r="B21" s="262" t="s">
        <v>143</v>
      </c>
      <c r="C21" s="263" t="s">
        <v>144</v>
      </c>
      <c r="D21" s="264" t="s">
        <v>111</v>
      </c>
      <c r="E21" s="265">
        <v>29.55</v>
      </c>
      <c r="F21" s="265">
        <v>0</v>
      </c>
      <c r="G21" s="266">
        <f>E21*F21</f>
        <v>0</v>
      </c>
      <c r="H21" s="267">
        <v>0</v>
      </c>
      <c r="I21" s="268">
        <f>E21*H21</f>
        <v>0</v>
      </c>
      <c r="J21" s="267">
        <v>0</v>
      </c>
      <c r="K21" s="268">
        <f>E21*J21</f>
        <v>0</v>
      </c>
      <c r="O21" s="260">
        <v>2</v>
      </c>
      <c r="AA21" s="233">
        <v>1</v>
      </c>
      <c r="AB21" s="233">
        <v>1</v>
      </c>
      <c r="AC21" s="233">
        <v>1</v>
      </c>
      <c r="AZ21" s="233">
        <v>1</v>
      </c>
      <c r="BA21" s="233">
        <f>IF(AZ21=1,G21,0)</f>
        <v>0</v>
      </c>
      <c r="BB21" s="233">
        <f>IF(AZ21=2,G21,0)</f>
        <v>0</v>
      </c>
      <c r="BC21" s="233">
        <f>IF(AZ21=3,G21,0)</f>
        <v>0</v>
      </c>
      <c r="BD21" s="233">
        <f>IF(AZ21=4,G21,0)</f>
        <v>0</v>
      </c>
      <c r="BE21" s="233">
        <f>IF(AZ21=5,G21,0)</f>
        <v>0</v>
      </c>
      <c r="CA21" s="260">
        <v>1</v>
      </c>
      <c r="CB21" s="260">
        <v>1</v>
      </c>
    </row>
    <row r="22" spans="1:80" x14ac:dyDescent="0.25">
      <c r="A22" s="269"/>
      <c r="B22" s="272"/>
      <c r="C22" s="338" t="s">
        <v>1490</v>
      </c>
      <c r="D22" s="339"/>
      <c r="E22" s="273">
        <v>29.55</v>
      </c>
      <c r="F22" s="274"/>
      <c r="G22" s="275"/>
      <c r="H22" s="276"/>
      <c r="I22" s="270"/>
      <c r="J22" s="277"/>
      <c r="K22" s="270"/>
      <c r="M22" s="271" t="s">
        <v>1490</v>
      </c>
      <c r="O22" s="260"/>
    </row>
    <row r="23" spans="1:80" x14ac:dyDescent="0.25">
      <c r="A23" s="261">
        <v>7</v>
      </c>
      <c r="B23" s="262" t="s">
        <v>146</v>
      </c>
      <c r="C23" s="263" t="s">
        <v>147</v>
      </c>
      <c r="D23" s="264" t="s">
        <v>111</v>
      </c>
      <c r="E23" s="265">
        <v>147.75</v>
      </c>
      <c r="F23" s="265">
        <v>0</v>
      </c>
      <c r="G23" s="266">
        <f>E23*F23</f>
        <v>0</v>
      </c>
      <c r="H23" s="267">
        <v>0</v>
      </c>
      <c r="I23" s="268">
        <f>E23*H23</f>
        <v>0</v>
      </c>
      <c r="J23" s="267">
        <v>0</v>
      </c>
      <c r="K23" s="268">
        <f>E23*J23</f>
        <v>0</v>
      </c>
      <c r="O23" s="260">
        <v>2</v>
      </c>
      <c r="AA23" s="233">
        <v>1</v>
      </c>
      <c r="AB23" s="233">
        <v>1</v>
      </c>
      <c r="AC23" s="233">
        <v>1</v>
      </c>
      <c r="AZ23" s="233">
        <v>1</v>
      </c>
      <c r="BA23" s="233">
        <f>IF(AZ23=1,G23,0)</f>
        <v>0</v>
      </c>
      <c r="BB23" s="233">
        <f>IF(AZ23=2,G23,0)</f>
        <v>0</v>
      </c>
      <c r="BC23" s="233">
        <f>IF(AZ23=3,G23,0)</f>
        <v>0</v>
      </c>
      <c r="BD23" s="233">
        <f>IF(AZ23=4,G23,0)</f>
        <v>0</v>
      </c>
      <c r="BE23" s="233">
        <f>IF(AZ23=5,G23,0)</f>
        <v>0</v>
      </c>
      <c r="CA23" s="260">
        <v>1</v>
      </c>
      <c r="CB23" s="260">
        <v>1</v>
      </c>
    </row>
    <row r="24" spans="1:80" x14ac:dyDescent="0.25">
      <c r="A24" s="269"/>
      <c r="B24" s="272"/>
      <c r="C24" s="338" t="s">
        <v>1491</v>
      </c>
      <c r="D24" s="339"/>
      <c r="E24" s="273">
        <v>147.75</v>
      </c>
      <c r="F24" s="274"/>
      <c r="G24" s="275"/>
      <c r="H24" s="276"/>
      <c r="I24" s="270"/>
      <c r="J24" s="277"/>
      <c r="K24" s="270"/>
      <c r="M24" s="271" t="s">
        <v>1491</v>
      </c>
      <c r="O24" s="260"/>
    </row>
    <row r="25" spans="1:80" x14ac:dyDescent="0.25">
      <c r="A25" s="261">
        <v>8</v>
      </c>
      <c r="B25" s="262" t="s">
        <v>149</v>
      </c>
      <c r="C25" s="263" t="s">
        <v>150</v>
      </c>
      <c r="D25" s="264" t="s">
        <v>111</v>
      </c>
      <c r="E25" s="265">
        <v>29.55</v>
      </c>
      <c r="F25" s="265">
        <v>0</v>
      </c>
      <c r="G25" s="266">
        <f>E25*F25</f>
        <v>0</v>
      </c>
      <c r="H25" s="267">
        <v>0</v>
      </c>
      <c r="I25" s="268">
        <f>E25*H25</f>
        <v>0</v>
      </c>
      <c r="J25" s="267">
        <v>0</v>
      </c>
      <c r="K25" s="268">
        <f>E25*J25</f>
        <v>0</v>
      </c>
      <c r="O25" s="260">
        <v>2</v>
      </c>
      <c r="AA25" s="233">
        <v>1</v>
      </c>
      <c r="AB25" s="233">
        <v>1</v>
      </c>
      <c r="AC25" s="233">
        <v>1</v>
      </c>
      <c r="AZ25" s="233">
        <v>1</v>
      </c>
      <c r="BA25" s="233">
        <f>IF(AZ25=1,G25,0)</f>
        <v>0</v>
      </c>
      <c r="BB25" s="233">
        <f>IF(AZ25=2,G25,0)</f>
        <v>0</v>
      </c>
      <c r="BC25" s="233">
        <f>IF(AZ25=3,G25,0)</f>
        <v>0</v>
      </c>
      <c r="BD25" s="233">
        <f>IF(AZ25=4,G25,0)</f>
        <v>0</v>
      </c>
      <c r="BE25" s="233">
        <f>IF(AZ25=5,G25,0)</f>
        <v>0</v>
      </c>
      <c r="CA25" s="260">
        <v>1</v>
      </c>
      <c r="CB25" s="260">
        <v>1</v>
      </c>
    </row>
    <row r="26" spans="1:80" x14ac:dyDescent="0.25">
      <c r="A26" s="269"/>
      <c r="B26" s="272"/>
      <c r="C26" s="338" t="s">
        <v>1492</v>
      </c>
      <c r="D26" s="339"/>
      <c r="E26" s="273">
        <v>29.55</v>
      </c>
      <c r="F26" s="274"/>
      <c r="G26" s="275"/>
      <c r="H26" s="276"/>
      <c r="I26" s="270"/>
      <c r="J26" s="277"/>
      <c r="K26" s="270"/>
      <c r="M26" s="271" t="s">
        <v>1492</v>
      </c>
      <c r="O26" s="260"/>
    </row>
    <row r="27" spans="1:80" x14ac:dyDescent="0.25">
      <c r="A27" s="261">
        <v>9</v>
      </c>
      <c r="B27" s="262" t="s">
        <v>1493</v>
      </c>
      <c r="C27" s="263" t="s">
        <v>1494</v>
      </c>
      <c r="D27" s="264" t="s">
        <v>111</v>
      </c>
      <c r="E27" s="265">
        <v>7.1760000000000002</v>
      </c>
      <c r="F27" s="265">
        <v>0</v>
      </c>
      <c r="G27" s="266">
        <f>E27*F27</f>
        <v>0</v>
      </c>
      <c r="H27" s="267">
        <v>0</v>
      </c>
      <c r="I27" s="268">
        <f>E27*H27</f>
        <v>0</v>
      </c>
      <c r="J27" s="267">
        <v>0</v>
      </c>
      <c r="K27" s="268">
        <f>E27*J27</f>
        <v>0</v>
      </c>
      <c r="O27" s="260">
        <v>2</v>
      </c>
      <c r="AA27" s="233">
        <v>1</v>
      </c>
      <c r="AB27" s="233">
        <v>1</v>
      </c>
      <c r="AC27" s="233">
        <v>1</v>
      </c>
      <c r="AZ27" s="233">
        <v>1</v>
      </c>
      <c r="BA27" s="233">
        <f>IF(AZ27=1,G27,0)</f>
        <v>0</v>
      </c>
      <c r="BB27" s="233">
        <f>IF(AZ27=2,G27,0)</f>
        <v>0</v>
      </c>
      <c r="BC27" s="233">
        <f>IF(AZ27=3,G27,0)</f>
        <v>0</v>
      </c>
      <c r="BD27" s="233">
        <f>IF(AZ27=4,G27,0)</f>
        <v>0</v>
      </c>
      <c r="BE27" s="233">
        <f>IF(AZ27=5,G27,0)</f>
        <v>0</v>
      </c>
      <c r="CA27" s="260">
        <v>1</v>
      </c>
      <c r="CB27" s="260">
        <v>1</v>
      </c>
    </row>
    <row r="28" spans="1:80" x14ac:dyDescent="0.25">
      <c r="A28" s="269"/>
      <c r="B28" s="272"/>
      <c r="C28" s="338" t="s">
        <v>1495</v>
      </c>
      <c r="D28" s="339"/>
      <c r="E28" s="273">
        <v>7.1760000000000002</v>
      </c>
      <c r="F28" s="274"/>
      <c r="G28" s="275"/>
      <c r="H28" s="276"/>
      <c r="I28" s="270"/>
      <c r="J28" s="277"/>
      <c r="K28" s="270"/>
      <c r="M28" s="271" t="s">
        <v>1495</v>
      </c>
      <c r="O28" s="260"/>
    </row>
    <row r="29" spans="1:80" ht="20" x14ac:dyDescent="0.25">
      <c r="A29" s="261">
        <v>10</v>
      </c>
      <c r="B29" s="262" t="s">
        <v>1496</v>
      </c>
      <c r="C29" s="263" t="s">
        <v>1497</v>
      </c>
      <c r="D29" s="264" t="s">
        <v>115</v>
      </c>
      <c r="E29" s="265">
        <v>47.85</v>
      </c>
      <c r="F29" s="265">
        <v>0</v>
      </c>
      <c r="G29" s="266">
        <f>E29*F29</f>
        <v>0</v>
      </c>
      <c r="H29" s="267">
        <v>0</v>
      </c>
      <c r="I29" s="268">
        <f>E29*H29</f>
        <v>0</v>
      </c>
      <c r="J29" s="267">
        <v>0</v>
      </c>
      <c r="K29" s="268">
        <f>E29*J29</f>
        <v>0</v>
      </c>
      <c r="O29" s="260">
        <v>2</v>
      </c>
      <c r="AA29" s="233">
        <v>1</v>
      </c>
      <c r="AB29" s="233">
        <v>1</v>
      </c>
      <c r="AC29" s="233">
        <v>1</v>
      </c>
      <c r="AZ29" s="233">
        <v>1</v>
      </c>
      <c r="BA29" s="233">
        <f>IF(AZ29=1,G29,0)</f>
        <v>0</v>
      </c>
      <c r="BB29" s="233">
        <f>IF(AZ29=2,G29,0)</f>
        <v>0</v>
      </c>
      <c r="BC29" s="233">
        <f>IF(AZ29=3,G29,0)</f>
        <v>0</v>
      </c>
      <c r="BD29" s="233">
        <f>IF(AZ29=4,G29,0)</f>
        <v>0</v>
      </c>
      <c r="BE29" s="233">
        <f>IF(AZ29=5,G29,0)</f>
        <v>0</v>
      </c>
      <c r="CA29" s="260">
        <v>1</v>
      </c>
      <c r="CB29" s="260">
        <v>1</v>
      </c>
    </row>
    <row r="30" spans="1:80" x14ac:dyDescent="0.25">
      <c r="A30" s="269"/>
      <c r="B30" s="272"/>
      <c r="C30" s="338" t="s">
        <v>1498</v>
      </c>
      <c r="D30" s="339"/>
      <c r="E30" s="273">
        <v>47.85</v>
      </c>
      <c r="F30" s="274"/>
      <c r="G30" s="275"/>
      <c r="H30" s="276"/>
      <c r="I30" s="270"/>
      <c r="J30" s="277"/>
      <c r="K30" s="270"/>
      <c r="M30" s="271" t="s">
        <v>1498</v>
      </c>
      <c r="O30" s="260"/>
    </row>
    <row r="31" spans="1:80" x14ac:dyDescent="0.25">
      <c r="A31" s="261">
        <v>11</v>
      </c>
      <c r="B31" s="262" t="s">
        <v>1499</v>
      </c>
      <c r="C31" s="263" t="s">
        <v>1500</v>
      </c>
      <c r="D31" s="264" t="s">
        <v>115</v>
      </c>
      <c r="E31" s="265">
        <v>888</v>
      </c>
      <c r="F31" s="265">
        <v>0</v>
      </c>
      <c r="G31" s="266">
        <f>E31*F31</f>
        <v>0</v>
      </c>
      <c r="H31" s="267">
        <v>0</v>
      </c>
      <c r="I31" s="268">
        <f>E31*H31</f>
        <v>0</v>
      </c>
      <c r="J31" s="267">
        <v>0</v>
      </c>
      <c r="K31" s="268">
        <f>E31*J31</f>
        <v>0</v>
      </c>
      <c r="O31" s="260">
        <v>2</v>
      </c>
      <c r="AA31" s="233">
        <v>1</v>
      </c>
      <c r="AB31" s="233">
        <v>1</v>
      </c>
      <c r="AC31" s="233">
        <v>1</v>
      </c>
      <c r="AZ31" s="233">
        <v>1</v>
      </c>
      <c r="BA31" s="233">
        <f>IF(AZ31=1,G31,0)</f>
        <v>0</v>
      </c>
      <c r="BB31" s="233">
        <f>IF(AZ31=2,G31,0)</f>
        <v>0</v>
      </c>
      <c r="BC31" s="233">
        <f>IF(AZ31=3,G31,0)</f>
        <v>0</v>
      </c>
      <c r="BD31" s="233">
        <f>IF(AZ31=4,G31,0)</f>
        <v>0</v>
      </c>
      <c r="BE31" s="233">
        <f>IF(AZ31=5,G31,0)</f>
        <v>0</v>
      </c>
      <c r="CA31" s="260">
        <v>1</v>
      </c>
      <c r="CB31" s="260">
        <v>1</v>
      </c>
    </row>
    <row r="32" spans="1:80" x14ac:dyDescent="0.25">
      <c r="A32" s="269"/>
      <c r="B32" s="272"/>
      <c r="C32" s="338" t="s">
        <v>1501</v>
      </c>
      <c r="D32" s="339"/>
      <c r="E32" s="273">
        <v>888</v>
      </c>
      <c r="F32" s="274"/>
      <c r="G32" s="275"/>
      <c r="H32" s="276"/>
      <c r="I32" s="270"/>
      <c r="J32" s="277"/>
      <c r="K32" s="270"/>
      <c r="M32" s="271" t="s">
        <v>1501</v>
      </c>
      <c r="O32" s="260"/>
    </row>
    <row r="33" spans="1:80" x14ac:dyDescent="0.25">
      <c r="A33" s="261">
        <v>12</v>
      </c>
      <c r="B33" s="262" t="s">
        <v>1502</v>
      </c>
      <c r="C33" s="263" t="s">
        <v>1503</v>
      </c>
      <c r="D33" s="264" t="s">
        <v>1504</v>
      </c>
      <c r="E33" s="265">
        <v>8.8800000000000004E-2</v>
      </c>
      <c r="F33" s="265">
        <v>0</v>
      </c>
      <c r="G33" s="266">
        <f>E33*F33</f>
        <v>0</v>
      </c>
      <c r="H33" s="267">
        <v>33.4</v>
      </c>
      <c r="I33" s="268">
        <f>E33*H33</f>
        <v>2.9659200000000001</v>
      </c>
      <c r="J33" s="267">
        <v>0</v>
      </c>
      <c r="K33" s="268">
        <f>E33*J33</f>
        <v>0</v>
      </c>
      <c r="O33" s="260">
        <v>2</v>
      </c>
      <c r="AA33" s="233">
        <v>1</v>
      </c>
      <c r="AB33" s="233">
        <v>1</v>
      </c>
      <c r="AC33" s="233">
        <v>1</v>
      </c>
      <c r="AZ33" s="233">
        <v>1</v>
      </c>
      <c r="BA33" s="233">
        <f>IF(AZ33=1,G33,0)</f>
        <v>0</v>
      </c>
      <c r="BB33" s="233">
        <f>IF(AZ33=2,G33,0)</f>
        <v>0</v>
      </c>
      <c r="BC33" s="233">
        <f>IF(AZ33=3,G33,0)</f>
        <v>0</v>
      </c>
      <c r="BD33" s="233">
        <f>IF(AZ33=4,G33,0)</f>
        <v>0</v>
      </c>
      <c r="BE33" s="233">
        <f>IF(AZ33=5,G33,0)</f>
        <v>0</v>
      </c>
      <c r="CA33" s="260">
        <v>1</v>
      </c>
      <c r="CB33" s="260">
        <v>1</v>
      </c>
    </row>
    <row r="34" spans="1:80" x14ac:dyDescent="0.25">
      <c r="A34" s="269"/>
      <c r="B34" s="272"/>
      <c r="C34" s="338" t="s">
        <v>1505</v>
      </c>
      <c r="D34" s="339"/>
      <c r="E34" s="273">
        <v>8.8800000000000004E-2</v>
      </c>
      <c r="F34" s="274"/>
      <c r="G34" s="275"/>
      <c r="H34" s="276"/>
      <c r="I34" s="270"/>
      <c r="J34" s="277"/>
      <c r="K34" s="270"/>
      <c r="M34" s="271" t="s">
        <v>1505</v>
      </c>
      <c r="O34" s="260"/>
    </row>
    <row r="35" spans="1:80" x14ac:dyDescent="0.25">
      <c r="A35" s="261">
        <v>13</v>
      </c>
      <c r="B35" s="262" t="s">
        <v>1506</v>
      </c>
      <c r="C35" s="263" t="s">
        <v>1507</v>
      </c>
      <c r="D35" s="264" t="s">
        <v>1504</v>
      </c>
      <c r="E35" s="265">
        <v>8.8800000000000004E-2</v>
      </c>
      <c r="F35" s="265">
        <v>0</v>
      </c>
      <c r="G35" s="266">
        <f>E35*F35</f>
        <v>0</v>
      </c>
      <c r="H35" s="267">
        <v>0</v>
      </c>
      <c r="I35" s="268">
        <f>E35*H35</f>
        <v>0</v>
      </c>
      <c r="J35" s="267">
        <v>0</v>
      </c>
      <c r="K35" s="268">
        <f>E35*J35</f>
        <v>0</v>
      </c>
      <c r="O35" s="260">
        <v>2</v>
      </c>
      <c r="AA35" s="233">
        <v>1</v>
      </c>
      <c r="AB35" s="233">
        <v>1</v>
      </c>
      <c r="AC35" s="233">
        <v>1</v>
      </c>
      <c r="AZ35" s="233">
        <v>1</v>
      </c>
      <c r="BA35" s="233">
        <f>IF(AZ35=1,G35,0)</f>
        <v>0</v>
      </c>
      <c r="BB35" s="233">
        <f>IF(AZ35=2,G35,0)</f>
        <v>0</v>
      </c>
      <c r="BC35" s="233">
        <f>IF(AZ35=3,G35,0)</f>
        <v>0</v>
      </c>
      <c r="BD35" s="233">
        <f>IF(AZ35=4,G35,0)</f>
        <v>0</v>
      </c>
      <c r="BE35" s="233">
        <f>IF(AZ35=5,G35,0)</f>
        <v>0</v>
      </c>
      <c r="CA35" s="260">
        <v>1</v>
      </c>
      <c r="CB35" s="260">
        <v>1</v>
      </c>
    </row>
    <row r="36" spans="1:80" x14ac:dyDescent="0.25">
      <c r="A36" s="269"/>
      <c r="B36" s="272"/>
      <c r="C36" s="338" t="s">
        <v>1508</v>
      </c>
      <c r="D36" s="339"/>
      <c r="E36" s="273">
        <v>8.8800000000000004E-2</v>
      </c>
      <c r="F36" s="274"/>
      <c r="G36" s="275"/>
      <c r="H36" s="276"/>
      <c r="I36" s="270"/>
      <c r="J36" s="277"/>
      <c r="K36" s="270"/>
      <c r="M36" s="271" t="s">
        <v>1508</v>
      </c>
      <c r="O36" s="260"/>
    </row>
    <row r="37" spans="1:80" x14ac:dyDescent="0.25">
      <c r="A37" s="261">
        <v>14</v>
      </c>
      <c r="B37" s="262" t="s">
        <v>1509</v>
      </c>
      <c r="C37" s="263" t="s">
        <v>1510</v>
      </c>
      <c r="D37" s="264" t="s">
        <v>223</v>
      </c>
      <c r="E37" s="265">
        <v>480</v>
      </c>
      <c r="F37" s="265">
        <v>0</v>
      </c>
      <c r="G37" s="266">
        <f>E37*F37</f>
        <v>0</v>
      </c>
      <c r="H37" s="267">
        <v>0</v>
      </c>
      <c r="I37" s="268">
        <f>E37*H37</f>
        <v>0</v>
      </c>
      <c r="J37" s="267">
        <v>0</v>
      </c>
      <c r="K37" s="268">
        <f>E37*J37</f>
        <v>0</v>
      </c>
      <c r="O37" s="260">
        <v>2</v>
      </c>
      <c r="AA37" s="233">
        <v>1</v>
      </c>
      <c r="AB37" s="233">
        <v>1</v>
      </c>
      <c r="AC37" s="233">
        <v>1</v>
      </c>
      <c r="AZ37" s="233">
        <v>1</v>
      </c>
      <c r="BA37" s="233">
        <f>IF(AZ37=1,G37,0)</f>
        <v>0</v>
      </c>
      <c r="BB37" s="233">
        <f>IF(AZ37=2,G37,0)</f>
        <v>0</v>
      </c>
      <c r="BC37" s="233">
        <f>IF(AZ37=3,G37,0)</f>
        <v>0</v>
      </c>
      <c r="BD37" s="233">
        <f>IF(AZ37=4,G37,0)</f>
        <v>0</v>
      </c>
      <c r="BE37" s="233">
        <f>IF(AZ37=5,G37,0)</f>
        <v>0</v>
      </c>
      <c r="CA37" s="260">
        <v>1</v>
      </c>
      <c r="CB37" s="260">
        <v>1</v>
      </c>
    </row>
    <row r="38" spans="1:80" x14ac:dyDescent="0.25">
      <c r="A38" s="269"/>
      <c r="B38" s="272"/>
      <c r="C38" s="338" t="s">
        <v>1511</v>
      </c>
      <c r="D38" s="339"/>
      <c r="E38" s="273">
        <v>480</v>
      </c>
      <c r="F38" s="274"/>
      <c r="G38" s="275"/>
      <c r="H38" s="276"/>
      <c r="I38" s="270"/>
      <c r="J38" s="277"/>
      <c r="K38" s="270"/>
      <c r="M38" s="271">
        <v>480</v>
      </c>
      <c r="O38" s="260"/>
    </row>
    <row r="39" spans="1:80" x14ac:dyDescent="0.25">
      <c r="A39" s="261">
        <v>15</v>
      </c>
      <c r="B39" s="262" t="s">
        <v>1512</v>
      </c>
      <c r="C39" s="263" t="s">
        <v>1513</v>
      </c>
      <c r="D39" s="264" t="s">
        <v>177</v>
      </c>
      <c r="E39" s="265">
        <v>2.5000000000000001E-2</v>
      </c>
      <c r="F39" s="265">
        <v>0</v>
      </c>
      <c r="G39" s="266">
        <f>E39*F39</f>
        <v>0</v>
      </c>
      <c r="H39" s="267">
        <v>0</v>
      </c>
      <c r="I39" s="268">
        <f>E39*H39</f>
        <v>0</v>
      </c>
      <c r="J39" s="267">
        <v>0</v>
      </c>
      <c r="K39" s="268">
        <f>E39*J39</f>
        <v>0</v>
      </c>
      <c r="O39" s="260">
        <v>2</v>
      </c>
      <c r="AA39" s="233">
        <v>1</v>
      </c>
      <c r="AB39" s="233">
        <v>1</v>
      </c>
      <c r="AC39" s="233">
        <v>1</v>
      </c>
      <c r="AZ39" s="233">
        <v>1</v>
      </c>
      <c r="BA39" s="233">
        <f>IF(AZ39=1,G39,0)</f>
        <v>0</v>
      </c>
      <c r="BB39" s="233">
        <f>IF(AZ39=2,G39,0)</f>
        <v>0</v>
      </c>
      <c r="BC39" s="233">
        <f>IF(AZ39=3,G39,0)</f>
        <v>0</v>
      </c>
      <c r="BD39" s="233">
        <f>IF(AZ39=4,G39,0)</f>
        <v>0</v>
      </c>
      <c r="BE39" s="233">
        <f>IF(AZ39=5,G39,0)</f>
        <v>0</v>
      </c>
      <c r="CA39" s="260">
        <v>1</v>
      </c>
      <c r="CB39" s="260">
        <v>1</v>
      </c>
    </row>
    <row r="40" spans="1:80" x14ac:dyDescent="0.25">
      <c r="A40" s="269"/>
      <c r="B40" s="272"/>
      <c r="C40" s="338" t="s">
        <v>1514</v>
      </c>
      <c r="D40" s="339"/>
      <c r="E40" s="273">
        <v>2.5000000000000001E-2</v>
      </c>
      <c r="F40" s="274"/>
      <c r="G40" s="275"/>
      <c r="H40" s="276"/>
      <c r="I40" s="270"/>
      <c r="J40" s="277"/>
      <c r="K40" s="270"/>
      <c r="M40" s="271" t="s">
        <v>1514</v>
      </c>
      <c r="O40" s="260"/>
    </row>
    <row r="41" spans="1:80" x14ac:dyDescent="0.25">
      <c r="A41" s="261">
        <v>16</v>
      </c>
      <c r="B41" s="262" t="s">
        <v>1515</v>
      </c>
      <c r="C41" s="263" t="s">
        <v>1516</v>
      </c>
      <c r="D41" s="264" t="s">
        <v>115</v>
      </c>
      <c r="E41" s="265">
        <v>888</v>
      </c>
      <c r="F41" s="265">
        <v>0</v>
      </c>
      <c r="G41" s="266">
        <f>E41*F41</f>
        <v>0</v>
      </c>
      <c r="H41" s="267">
        <v>0</v>
      </c>
      <c r="I41" s="268">
        <f>E41*H41</f>
        <v>0</v>
      </c>
      <c r="J41" s="267">
        <v>0</v>
      </c>
      <c r="K41" s="268">
        <f>E41*J41</f>
        <v>0</v>
      </c>
      <c r="O41" s="260">
        <v>2</v>
      </c>
      <c r="AA41" s="233">
        <v>1</v>
      </c>
      <c r="AB41" s="233">
        <v>1</v>
      </c>
      <c r="AC41" s="233">
        <v>1</v>
      </c>
      <c r="AZ41" s="233">
        <v>1</v>
      </c>
      <c r="BA41" s="233">
        <f>IF(AZ41=1,G41,0)</f>
        <v>0</v>
      </c>
      <c r="BB41" s="233">
        <f>IF(AZ41=2,G41,0)</f>
        <v>0</v>
      </c>
      <c r="BC41" s="233">
        <f>IF(AZ41=3,G41,0)</f>
        <v>0</v>
      </c>
      <c r="BD41" s="233">
        <f>IF(AZ41=4,G41,0)</f>
        <v>0</v>
      </c>
      <c r="BE41" s="233">
        <f>IF(AZ41=5,G41,0)</f>
        <v>0</v>
      </c>
      <c r="CA41" s="260">
        <v>1</v>
      </c>
      <c r="CB41" s="260">
        <v>1</v>
      </c>
    </row>
    <row r="42" spans="1:80" x14ac:dyDescent="0.25">
      <c r="A42" s="269"/>
      <c r="B42" s="272"/>
      <c r="C42" s="338" t="s">
        <v>1501</v>
      </c>
      <c r="D42" s="339"/>
      <c r="E42" s="273">
        <v>888</v>
      </c>
      <c r="F42" s="274"/>
      <c r="G42" s="275"/>
      <c r="H42" s="276"/>
      <c r="I42" s="270"/>
      <c r="J42" s="277"/>
      <c r="K42" s="270"/>
      <c r="M42" s="271" t="s">
        <v>1501</v>
      </c>
      <c r="O42" s="260"/>
    </row>
    <row r="43" spans="1:80" x14ac:dyDescent="0.25">
      <c r="A43" s="261">
        <v>17</v>
      </c>
      <c r="B43" s="262" t="s">
        <v>1517</v>
      </c>
      <c r="C43" s="263" t="s">
        <v>1518</v>
      </c>
      <c r="D43" s="264" t="s">
        <v>115</v>
      </c>
      <c r="E43" s="265">
        <v>888</v>
      </c>
      <c r="F43" s="265">
        <v>0</v>
      </c>
      <c r="G43" s="266">
        <f>E43*F43</f>
        <v>0</v>
      </c>
      <c r="H43" s="267">
        <v>0</v>
      </c>
      <c r="I43" s="268">
        <f>E43*H43</f>
        <v>0</v>
      </c>
      <c r="J43" s="267">
        <v>0</v>
      </c>
      <c r="K43" s="268">
        <f>E43*J43</f>
        <v>0</v>
      </c>
      <c r="O43" s="260">
        <v>2</v>
      </c>
      <c r="AA43" s="233">
        <v>1</v>
      </c>
      <c r="AB43" s="233">
        <v>1</v>
      </c>
      <c r="AC43" s="233">
        <v>1</v>
      </c>
      <c r="AZ43" s="233">
        <v>1</v>
      </c>
      <c r="BA43" s="233">
        <f>IF(AZ43=1,G43,0)</f>
        <v>0</v>
      </c>
      <c r="BB43" s="233">
        <f>IF(AZ43=2,G43,0)</f>
        <v>0</v>
      </c>
      <c r="BC43" s="233">
        <f>IF(AZ43=3,G43,0)</f>
        <v>0</v>
      </c>
      <c r="BD43" s="233">
        <f>IF(AZ43=4,G43,0)</f>
        <v>0</v>
      </c>
      <c r="BE43" s="233">
        <f>IF(AZ43=5,G43,0)</f>
        <v>0</v>
      </c>
      <c r="CA43" s="260">
        <v>1</v>
      </c>
      <c r="CB43" s="260">
        <v>1</v>
      </c>
    </row>
    <row r="44" spans="1:80" x14ac:dyDescent="0.25">
      <c r="A44" s="269"/>
      <c r="B44" s="272"/>
      <c r="C44" s="338" t="s">
        <v>1501</v>
      </c>
      <c r="D44" s="339"/>
      <c r="E44" s="273">
        <v>888</v>
      </c>
      <c r="F44" s="274"/>
      <c r="G44" s="275"/>
      <c r="H44" s="276"/>
      <c r="I44" s="270"/>
      <c r="J44" s="277"/>
      <c r="K44" s="270"/>
      <c r="M44" s="271" t="s">
        <v>1501</v>
      </c>
      <c r="O44" s="260"/>
    </row>
    <row r="45" spans="1:80" x14ac:dyDescent="0.25">
      <c r="A45" s="261">
        <v>18</v>
      </c>
      <c r="B45" s="262" t="s">
        <v>1519</v>
      </c>
      <c r="C45" s="263" t="s">
        <v>1520</v>
      </c>
      <c r="D45" s="264" t="s">
        <v>1504</v>
      </c>
      <c r="E45" s="265">
        <v>8.8800000000000004E-2</v>
      </c>
      <c r="F45" s="265">
        <v>0</v>
      </c>
      <c r="G45" s="266">
        <f>E45*F45</f>
        <v>0</v>
      </c>
      <c r="H45" s="267">
        <v>0</v>
      </c>
      <c r="I45" s="268">
        <f>E45*H45</f>
        <v>0</v>
      </c>
      <c r="J45" s="267">
        <v>0</v>
      </c>
      <c r="K45" s="268">
        <f>E45*J45</f>
        <v>0</v>
      </c>
      <c r="O45" s="260">
        <v>2</v>
      </c>
      <c r="AA45" s="233">
        <v>1</v>
      </c>
      <c r="AB45" s="233">
        <v>1</v>
      </c>
      <c r="AC45" s="233">
        <v>1</v>
      </c>
      <c r="AZ45" s="233">
        <v>1</v>
      </c>
      <c r="BA45" s="233">
        <f>IF(AZ45=1,G45,0)</f>
        <v>0</v>
      </c>
      <c r="BB45" s="233">
        <f>IF(AZ45=2,G45,0)</f>
        <v>0</v>
      </c>
      <c r="BC45" s="233">
        <f>IF(AZ45=3,G45,0)</f>
        <v>0</v>
      </c>
      <c r="BD45" s="233">
        <f>IF(AZ45=4,G45,0)</f>
        <v>0</v>
      </c>
      <c r="BE45" s="233">
        <f>IF(AZ45=5,G45,0)</f>
        <v>0</v>
      </c>
      <c r="CA45" s="260">
        <v>1</v>
      </c>
      <c r="CB45" s="260">
        <v>1</v>
      </c>
    </row>
    <row r="46" spans="1:80" x14ac:dyDescent="0.25">
      <c r="A46" s="269"/>
      <c r="B46" s="272"/>
      <c r="C46" s="338" t="s">
        <v>1508</v>
      </c>
      <c r="D46" s="339"/>
      <c r="E46" s="273">
        <v>8.8800000000000004E-2</v>
      </c>
      <c r="F46" s="274"/>
      <c r="G46" s="275"/>
      <c r="H46" s="276"/>
      <c r="I46" s="270"/>
      <c r="J46" s="277"/>
      <c r="K46" s="270"/>
      <c r="M46" s="271" t="s">
        <v>1508</v>
      </c>
      <c r="O46" s="260"/>
    </row>
    <row r="47" spans="1:80" x14ac:dyDescent="0.25">
      <c r="A47" s="261">
        <v>19</v>
      </c>
      <c r="B47" s="262" t="s">
        <v>151</v>
      </c>
      <c r="C47" s="263" t="s">
        <v>152</v>
      </c>
      <c r="D47" s="264" t="s">
        <v>111</v>
      </c>
      <c r="E47" s="265">
        <v>29.55</v>
      </c>
      <c r="F47" s="265">
        <v>0</v>
      </c>
      <c r="G47" s="266">
        <f>E47*F47</f>
        <v>0</v>
      </c>
      <c r="H47" s="267">
        <v>0</v>
      </c>
      <c r="I47" s="268">
        <f>E47*H47</f>
        <v>0</v>
      </c>
      <c r="J47" s="267">
        <v>0</v>
      </c>
      <c r="K47" s="268">
        <f>E47*J47</f>
        <v>0</v>
      </c>
      <c r="O47" s="260">
        <v>2</v>
      </c>
      <c r="AA47" s="233">
        <v>1</v>
      </c>
      <c r="AB47" s="233">
        <v>1</v>
      </c>
      <c r="AC47" s="233">
        <v>1</v>
      </c>
      <c r="AZ47" s="233">
        <v>1</v>
      </c>
      <c r="BA47" s="233">
        <f>IF(AZ47=1,G47,0)</f>
        <v>0</v>
      </c>
      <c r="BB47" s="233">
        <f>IF(AZ47=2,G47,0)</f>
        <v>0</v>
      </c>
      <c r="BC47" s="233">
        <f>IF(AZ47=3,G47,0)</f>
        <v>0</v>
      </c>
      <c r="BD47" s="233">
        <f>IF(AZ47=4,G47,0)</f>
        <v>0</v>
      </c>
      <c r="BE47" s="233">
        <f>IF(AZ47=5,G47,0)</f>
        <v>0</v>
      </c>
      <c r="CA47" s="260">
        <v>1</v>
      </c>
      <c r="CB47" s="260">
        <v>1</v>
      </c>
    </row>
    <row r="48" spans="1:80" x14ac:dyDescent="0.25">
      <c r="A48" s="269"/>
      <c r="B48" s="272"/>
      <c r="C48" s="338" t="s">
        <v>1492</v>
      </c>
      <c r="D48" s="339"/>
      <c r="E48" s="273">
        <v>29.55</v>
      </c>
      <c r="F48" s="274"/>
      <c r="G48" s="275"/>
      <c r="H48" s="276"/>
      <c r="I48" s="270"/>
      <c r="J48" s="277"/>
      <c r="K48" s="270"/>
      <c r="M48" s="271" t="s">
        <v>1492</v>
      </c>
      <c r="O48" s="260"/>
    </row>
    <row r="49" spans="1:80" x14ac:dyDescent="0.25">
      <c r="A49" s="261">
        <v>20</v>
      </c>
      <c r="B49" s="262" t="s">
        <v>1521</v>
      </c>
      <c r="C49" s="263" t="s">
        <v>1522</v>
      </c>
      <c r="D49" s="264" t="s">
        <v>1284</v>
      </c>
      <c r="E49" s="265">
        <v>35.520000000000003</v>
      </c>
      <c r="F49" s="265">
        <v>0</v>
      </c>
      <c r="G49" s="266">
        <f>E49*F49</f>
        <v>0</v>
      </c>
      <c r="H49" s="267">
        <v>1E-3</v>
      </c>
      <c r="I49" s="268">
        <f>E49*H49</f>
        <v>3.5520000000000003E-2</v>
      </c>
      <c r="J49" s="267"/>
      <c r="K49" s="268">
        <f>E49*J49</f>
        <v>0</v>
      </c>
      <c r="O49" s="260">
        <v>2</v>
      </c>
      <c r="AA49" s="233">
        <v>3</v>
      </c>
      <c r="AB49" s="233">
        <v>1</v>
      </c>
      <c r="AC49" s="233">
        <v>572440</v>
      </c>
      <c r="AZ49" s="233">
        <v>1</v>
      </c>
      <c r="BA49" s="233">
        <f>IF(AZ49=1,G49,0)</f>
        <v>0</v>
      </c>
      <c r="BB49" s="233">
        <f>IF(AZ49=2,G49,0)</f>
        <v>0</v>
      </c>
      <c r="BC49" s="233">
        <f>IF(AZ49=3,G49,0)</f>
        <v>0</v>
      </c>
      <c r="BD49" s="233">
        <f>IF(AZ49=4,G49,0)</f>
        <v>0</v>
      </c>
      <c r="BE49" s="233">
        <f>IF(AZ49=5,G49,0)</f>
        <v>0</v>
      </c>
      <c r="CA49" s="260">
        <v>3</v>
      </c>
      <c r="CB49" s="260">
        <v>1</v>
      </c>
    </row>
    <row r="50" spans="1:80" x14ac:dyDescent="0.25">
      <c r="A50" s="269"/>
      <c r="B50" s="272"/>
      <c r="C50" s="338" t="s">
        <v>1523</v>
      </c>
      <c r="D50" s="339"/>
      <c r="E50" s="273">
        <v>35.520000000000003</v>
      </c>
      <c r="F50" s="274"/>
      <c r="G50" s="275"/>
      <c r="H50" s="276"/>
      <c r="I50" s="270"/>
      <c r="J50" s="277"/>
      <c r="K50" s="270"/>
      <c r="M50" s="271" t="s">
        <v>1523</v>
      </c>
      <c r="O50" s="260"/>
    </row>
    <row r="51" spans="1:80" x14ac:dyDescent="0.25">
      <c r="A51" s="261">
        <v>21</v>
      </c>
      <c r="B51" s="262" t="s">
        <v>1524</v>
      </c>
      <c r="C51" s="263" t="s">
        <v>1525</v>
      </c>
      <c r="D51" s="264" t="s">
        <v>223</v>
      </c>
      <c r="E51" s="265">
        <v>480</v>
      </c>
      <c r="F51" s="265">
        <v>0</v>
      </c>
      <c r="G51" s="266">
        <f>E51*F51</f>
        <v>0</v>
      </c>
      <c r="H51" s="267">
        <v>3.0000000000000001E-3</v>
      </c>
      <c r="I51" s="268">
        <f>E51*H51</f>
        <v>1.44</v>
      </c>
      <c r="J51" s="267"/>
      <c r="K51" s="268">
        <f>E51*J51</f>
        <v>0</v>
      </c>
      <c r="O51" s="260">
        <v>2</v>
      </c>
      <c r="AA51" s="233">
        <v>3</v>
      </c>
      <c r="AB51" s="233">
        <v>1</v>
      </c>
      <c r="AC51" s="233">
        <v>2652445</v>
      </c>
      <c r="AZ51" s="233">
        <v>1</v>
      </c>
      <c r="BA51" s="233">
        <f>IF(AZ51=1,G51,0)</f>
        <v>0</v>
      </c>
      <c r="BB51" s="233">
        <f>IF(AZ51=2,G51,0)</f>
        <v>0</v>
      </c>
      <c r="BC51" s="233">
        <f>IF(AZ51=3,G51,0)</f>
        <v>0</v>
      </c>
      <c r="BD51" s="233">
        <f>IF(AZ51=4,G51,0)</f>
        <v>0</v>
      </c>
      <c r="BE51" s="233">
        <f>IF(AZ51=5,G51,0)</f>
        <v>0</v>
      </c>
      <c r="CA51" s="260">
        <v>3</v>
      </c>
      <c r="CB51" s="260">
        <v>1</v>
      </c>
    </row>
    <row r="52" spans="1:80" x14ac:dyDescent="0.25">
      <c r="A52" s="269"/>
      <c r="B52" s="272"/>
      <c r="C52" s="338" t="s">
        <v>1511</v>
      </c>
      <c r="D52" s="339"/>
      <c r="E52" s="273">
        <v>480</v>
      </c>
      <c r="F52" s="274"/>
      <c r="G52" s="275"/>
      <c r="H52" s="276"/>
      <c r="I52" s="270"/>
      <c r="J52" s="277"/>
      <c r="K52" s="270"/>
      <c r="M52" s="271">
        <v>480</v>
      </c>
      <c r="O52" s="260"/>
    </row>
    <row r="53" spans="1:80" x14ac:dyDescent="0.25">
      <c r="A53" s="261">
        <v>22</v>
      </c>
      <c r="B53" s="262" t="s">
        <v>1526</v>
      </c>
      <c r="C53" s="263" t="s">
        <v>1527</v>
      </c>
      <c r="D53" s="264" t="s">
        <v>111</v>
      </c>
      <c r="E53" s="265">
        <v>4.8807</v>
      </c>
      <c r="F53" s="265">
        <v>0</v>
      </c>
      <c r="G53" s="266">
        <f>E53*F53</f>
        <v>0</v>
      </c>
      <c r="H53" s="267">
        <v>0.6</v>
      </c>
      <c r="I53" s="268">
        <f>E53*H53</f>
        <v>2.92842</v>
      </c>
      <c r="J53" s="267"/>
      <c r="K53" s="268">
        <f>E53*J53</f>
        <v>0</v>
      </c>
      <c r="O53" s="260">
        <v>2</v>
      </c>
      <c r="AA53" s="233">
        <v>3</v>
      </c>
      <c r="AB53" s="233">
        <v>1</v>
      </c>
      <c r="AC53" s="233">
        <v>10391100</v>
      </c>
      <c r="AZ53" s="233">
        <v>1</v>
      </c>
      <c r="BA53" s="233">
        <f>IF(AZ53=1,G53,0)</f>
        <v>0</v>
      </c>
      <c r="BB53" s="233">
        <f>IF(AZ53=2,G53,0)</f>
        <v>0</v>
      </c>
      <c r="BC53" s="233">
        <f>IF(AZ53=3,G53,0)</f>
        <v>0</v>
      </c>
      <c r="BD53" s="233">
        <f>IF(AZ53=4,G53,0)</f>
        <v>0</v>
      </c>
      <c r="BE53" s="233">
        <f>IF(AZ53=5,G53,0)</f>
        <v>0</v>
      </c>
      <c r="CA53" s="260">
        <v>3</v>
      </c>
      <c r="CB53" s="260">
        <v>1</v>
      </c>
    </row>
    <row r="54" spans="1:80" x14ac:dyDescent="0.25">
      <c r="A54" s="269"/>
      <c r="B54" s="272"/>
      <c r="C54" s="338" t="s">
        <v>1528</v>
      </c>
      <c r="D54" s="339"/>
      <c r="E54" s="273">
        <v>4.8807</v>
      </c>
      <c r="F54" s="274"/>
      <c r="G54" s="275"/>
      <c r="H54" s="276"/>
      <c r="I54" s="270"/>
      <c r="J54" s="277"/>
      <c r="K54" s="270"/>
      <c r="M54" s="271" t="s">
        <v>1528</v>
      </c>
      <c r="O54" s="260"/>
    </row>
    <row r="55" spans="1:80" x14ac:dyDescent="0.25">
      <c r="A55" s="261">
        <v>23</v>
      </c>
      <c r="B55" s="262" t="s">
        <v>1529</v>
      </c>
      <c r="C55" s="263" t="s">
        <v>1530</v>
      </c>
      <c r="D55" s="264" t="s">
        <v>1531</v>
      </c>
      <c r="E55" s="265">
        <v>25</v>
      </c>
      <c r="F55" s="265">
        <v>0</v>
      </c>
      <c r="G55" s="266">
        <f>E55*F55</f>
        <v>0</v>
      </c>
      <c r="H55" s="267">
        <v>1E-3</v>
      </c>
      <c r="I55" s="268">
        <f>E55*H55</f>
        <v>2.5000000000000001E-2</v>
      </c>
      <c r="J55" s="267"/>
      <c r="K55" s="268">
        <f>E55*J55</f>
        <v>0</v>
      </c>
      <c r="O55" s="260">
        <v>2</v>
      </c>
      <c r="AA55" s="233">
        <v>3</v>
      </c>
      <c r="AB55" s="233">
        <v>1</v>
      </c>
      <c r="AC55" s="233">
        <v>25191158</v>
      </c>
      <c r="AZ55" s="233">
        <v>1</v>
      </c>
      <c r="BA55" s="233">
        <f>IF(AZ55=1,G55,0)</f>
        <v>0</v>
      </c>
      <c r="BB55" s="233">
        <f>IF(AZ55=2,G55,0)</f>
        <v>0</v>
      </c>
      <c r="BC55" s="233">
        <f>IF(AZ55=3,G55,0)</f>
        <v>0</v>
      </c>
      <c r="BD55" s="233">
        <f>IF(AZ55=4,G55,0)</f>
        <v>0</v>
      </c>
      <c r="BE55" s="233">
        <f>IF(AZ55=5,G55,0)</f>
        <v>0</v>
      </c>
      <c r="CA55" s="260">
        <v>3</v>
      </c>
      <c r="CB55" s="260">
        <v>1</v>
      </c>
    </row>
    <row r="56" spans="1:80" x14ac:dyDescent="0.25">
      <c r="A56" s="269"/>
      <c r="B56" s="272"/>
      <c r="C56" s="338" t="s">
        <v>1532</v>
      </c>
      <c r="D56" s="339"/>
      <c r="E56" s="273">
        <v>25</v>
      </c>
      <c r="F56" s="274"/>
      <c r="G56" s="275"/>
      <c r="H56" s="276"/>
      <c r="I56" s="270"/>
      <c r="J56" s="277"/>
      <c r="K56" s="270"/>
      <c r="M56" s="271">
        <v>25</v>
      </c>
      <c r="O56" s="260"/>
    </row>
    <row r="57" spans="1:80" x14ac:dyDescent="0.25">
      <c r="A57" s="261">
        <v>24</v>
      </c>
      <c r="B57" s="262" t="s">
        <v>1533</v>
      </c>
      <c r="C57" s="263" t="s">
        <v>1534</v>
      </c>
      <c r="D57" s="264" t="s">
        <v>177</v>
      </c>
      <c r="E57" s="265">
        <v>12.9168</v>
      </c>
      <c r="F57" s="265">
        <v>0</v>
      </c>
      <c r="G57" s="266">
        <f>E57*F57</f>
        <v>0</v>
      </c>
      <c r="H57" s="267">
        <v>1</v>
      </c>
      <c r="I57" s="268">
        <f>E57*H57</f>
        <v>12.9168</v>
      </c>
      <c r="J57" s="267"/>
      <c r="K57" s="268">
        <f>E57*J57</f>
        <v>0</v>
      </c>
      <c r="O57" s="260">
        <v>2</v>
      </c>
      <c r="AA57" s="233">
        <v>3</v>
      </c>
      <c r="AB57" s="233">
        <v>1</v>
      </c>
      <c r="AC57" s="233">
        <v>58152369</v>
      </c>
      <c r="AZ57" s="233">
        <v>1</v>
      </c>
      <c r="BA57" s="233">
        <f>IF(AZ57=1,G57,0)</f>
        <v>0</v>
      </c>
      <c r="BB57" s="233">
        <f>IF(AZ57=2,G57,0)</f>
        <v>0</v>
      </c>
      <c r="BC57" s="233">
        <f>IF(AZ57=3,G57,0)</f>
        <v>0</v>
      </c>
      <c r="BD57" s="233">
        <f>IF(AZ57=4,G57,0)</f>
        <v>0</v>
      </c>
      <c r="BE57" s="233">
        <f>IF(AZ57=5,G57,0)</f>
        <v>0</v>
      </c>
      <c r="CA57" s="260">
        <v>3</v>
      </c>
      <c r="CB57" s="260">
        <v>1</v>
      </c>
    </row>
    <row r="58" spans="1:80" x14ac:dyDescent="0.25">
      <c r="A58" s="269"/>
      <c r="B58" s="272"/>
      <c r="C58" s="338" t="s">
        <v>1535</v>
      </c>
      <c r="D58" s="339"/>
      <c r="E58" s="273">
        <v>12.9168</v>
      </c>
      <c r="F58" s="274"/>
      <c r="G58" s="275"/>
      <c r="H58" s="276"/>
      <c r="I58" s="270"/>
      <c r="J58" s="277"/>
      <c r="K58" s="270"/>
      <c r="M58" s="271" t="s">
        <v>1535</v>
      </c>
      <c r="O58" s="260"/>
    </row>
    <row r="59" spans="1:80" ht="13" x14ac:dyDescent="0.3">
      <c r="A59" s="278"/>
      <c r="B59" s="279" t="s">
        <v>101</v>
      </c>
      <c r="C59" s="280" t="s">
        <v>112</v>
      </c>
      <c r="D59" s="281"/>
      <c r="E59" s="282"/>
      <c r="F59" s="283"/>
      <c r="G59" s="284">
        <f>SUM(G7:G58)</f>
        <v>0</v>
      </c>
      <c r="H59" s="285"/>
      <c r="I59" s="286">
        <f>SUM(I7:I58)</f>
        <v>20.31166</v>
      </c>
      <c r="J59" s="285"/>
      <c r="K59" s="286">
        <f>SUM(K7:K58)</f>
        <v>-6.9459999999999997</v>
      </c>
      <c r="O59" s="260">
        <v>4</v>
      </c>
      <c r="BA59" s="287">
        <f>SUM(BA7:BA58)</f>
        <v>0</v>
      </c>
      <c r="BB59" s="287">
        <f>SUM(BB7:BB58)</f>
        <v>0</v>
      </c>
      <c r="BC59" s="287">
        <f>SUM(BC7:BC58)</f>
        <v>0</v>
      </c>
      <c r="BD59" s="287">
        <f>SUM(BD7:BD58)</f>
        <v>0</v>
      </c>
      <c r="BE59" s="287">
        <f>SUM(BE7:BE58)</f>
        <v>0</v>
      </c>
    </row>
    <row r="60" spans="1:80" ht="13" x14ac:dyDescent="0.3">
      <c r="A60" s="250" t="s">
        <v>97</v>
      </c>
      <c r="B60" s="251" t="s">
        <v>159</v>
      </c>
      <c r="C60" s="252" t="s">
        <v>160</v>
      </c>
      <c r="D60" s="253"/>
      <c r="E60" s="254"/>
      <c r="F60" s="254"/>
      <c r="G60" s="255"/>
      <c r="H60" s="256"/>
      <c r="I60" s="257"/>
      <c r="J60" s="258"/>
      <c r="K60" s="259"/>
      <c r="O60" s="260">
        <v>1</v>
      </c>
    </row>
    <row r="61" spans="1:80" x14ac:dyDescent="0.25">
      <c r="A61" s="261">
        <v>25</v>
      </c>
      <c r="B61" s="262" t="s">
        <v>1536</v>
      </c>
      <c r="C61" s="263" t="s">
        <v>1537</v>
      </c>
      <c r="D61" s="264" t="s">
        <v>111</v>
      </c>
      <c r="E61" s="265">
        <v>2.5263</v>
      </c>
      <c r="F61" s="265">
        <v>0</v>
      </c>
      <c r="G61" s="266">
        <f>E61*F61</f>
        <v>0</v>
      </c>
      <c r="H61" s="267">
        <v>1.93971</v>
      </c>
      <c r="I61" s="268">
        <f>E61*H61</f>
        <v>4.9002893729999997</v>
      </c>
      <c r="J61" s="267">
        <v>0</v>
      </c>
      <c r="K61" s="268">
        <f>E61*J61</f>
        <v>0</v>
      </c>
      <c r="O61" s="260">
        <v>2</v>
      </c>
      <c r="AA61" s="233">
        <v>1</v>
      </c>
      <c r="AB61" s="233">
        <v>1</v>
      </c>
      <c r="AC61" s="233">
        <v>1</v>
      </c>
      <c r="AZ61" s="233">
        <v>1</v>
      </c>
      <c r="BA61" s="233">
        <f>IF(AZ61=1,G61,0)</f>
        <v>0</v>
      </c>
      <c r="BB61" s="233">
        <f>IF(AZ61=2,G61,0)</f>
        <v>0</v>
      </c>
      <c r="BC61" s="233">
        <f>IF(AZ61=3,G61,0)</f>
        <v>0</v>
      </c>
      <c r="BD61" s="233">
        <f>IF(AZ61=4,G61,0)</f>
        <v>0</v>
      </c>
      <c r="BE61" s="233">
        <f>IF(AZ61=5,G61,0)</f>
        <v>0</v>
      </c>
      <c r="CA61" s="260">
        <v>1</v>
      </c>
      <c r="CB61" s="260">
        <v>1</v>
      </c>
    </row>
    <row r="62" spans="1:80" x14ac:dyDescent="0.25">
      <c r="A62" s="269"/>
      <c r="B62" s="272"/>
      <c r="C62" s="338" t="s">
        <v>1538</v>
      </c>
      <c r="D62" s="339"/>
      <c r="E62" s="273">
        <v>0.96</v>
      </c>
      <c r="F62" s="274"/>
      <c r="G62" s="275"/>
      <c r="H62" s="276"/>
      <c r="I62" s="270"/>
      <c r="J62" s="277"/>
      <c r="K62" s="270"/>
      <c r="M62" s="271" t="s">
        <v>1538</v>
      </c>
      <c r="O62" s="260"/>
    </row>
    <row r="63" spans="1:80" x14ac:dyDescent="0.25">
      <c r="A63" s="269"/>
      <c r="B63" s="272"/>
      <c r="C63" s="338" t="s">
        <v>1539</v>
      </c>
      <c r="D63" s="339"/>
      <c r="E63" s="273">
        <v>0.99119999999999997</v>
      </c>
      <c r="F63" s="274"/>
      <c r="G63" s="275"/>
      <c r="H63" s="276"/>
      <c r="I63" s="270"/>
      <c r="J63" s="277"/>
      <c r="K63" s="270"/>
      <c r="M63" s="271" t="s">
        <v>1539</v>
      </c>
      <c r="O63" s="260"/>
    </row>
    <row r="64" spans="1:80" x14ac:dyDescent="0.25">
      <c r="A64" s="269"/>
      <c r="B64" s="272"/>
      <c r="C64" s="338" t="s">
        <v>1540</v>
      </c>
      <c r="D64" s="339"/>
      <c r="E64" s="273">
        <v>0.57499999999999996</v>
      </c>
      <c r="F64" s="274"/>
      <c r="G64" s="275"/>
      <c r="H64" s="276"/>
      <c r="I64" s="270"/>
      <c r="J64" s="277"/>
      <c r="K64" s="270"/>
      <c r="M64" s="271" t="s">
        <v>1540</v>
      </c>
      <c r="O64" s="260"/>
    </row>
    <row r="65" spans="1:80" ht="20" x14ac:dyDescent="0.25">
      <c r="A65" s="261">
        <v>26</v>
      </c>
      <c r="B65" s="262" t="s">
        <v>1541</v>
      </c>
      <c r="C65" s="263" t="s">
        <v>1542</v>
      </c>
      <c r="D65" s="264" t="s">
        <v>115</v>
      </c>
      <c r="E65" s="265">
        <v>9.1199999999999992</v>
      </c>
      <c r="F65" s="265">
        <v>0</v>
      </c>
      <c r="G65" s="266">
        <f>E65*F65</f>
        <v>0</v>
      </c>
      <c r="H65" s="267">
        <v>0.52</v>
      </c>
      <c r="I65" s="268">
        <f>E65*H65</f>
        <v>4.7423999999999999</v>
      </c>
      <c r="J65" s="267">
        <v>0</v>
      </c>
      <c r="K65" s="268">
        <f>E65*J65</f>
        <v>0</v>
      </c>
      <c r="O65" s="260">
        <v>2</v>
      </c>
      <c r="AA65" s="233">
        <v>1</v>
      </c>
      <c r="AB65" s="233">
        <v>1</v>
      </c>
      <c r="AC65" s="233">
        <v>1</v>
      </c>
      <c r="AZ65" s="233">
        <v>1</v>
      </c>
      <c r="BA65" s="233">
        <f>IF(AZ65=1,G65,0)</f>
        <v>0</v>
      </c>
      <c r="BB65" s="233">
        <f>IF(AZ65=2,G65,0)</f>
        <v>0</v>
      </c>
      <c r="BC65" s="233">
        <f>IF(AZ65=3,G65,0)</f>
        <v>0</v>
      </c>
      <c r="BD65" s="233">
        <f>IF(AZ65=4,G65,0)</f>
        <v>0</v>
      </c>
      <c r="BE65" s="233">
        <f>IF(AZ65=5,G65,0)</f>
        <v>0</v>
      </c>
      <c r="CA65" s="260">
        <v>1</v>
      </c>
      <c r="CB65" s="260">
        <v>1</v>
      </c>
    </row>
    <row r="66" spans="1:80" x14ac:dyDescent="0.25">
      <c r="A66" s="269"/>
      <c r="B66" s="272"/>
      <c r="C66" s="338" t="s">
        <v>1543</v>
      </c>
      <c r="D66" s="339"/>
      <c r="E66" s="273">
        <v>9.1199999999999992</v>
      </c>
      <c r="F66" s="274"/>
      <c r="G66" s="275"/>
      <c r="H66" s="276"/>
      <c r="I66" s="270"/>
      <c r="J66" s="277"/>
      <c r="K66" s="270"/>
      <c r="M66" s="271" t="s">
        <v>1543</v>
      </c>
      <c r="O66" s="260"/>
    </row>
    <row r="67" spans="1:80" ht="20" x14ac:dyDescent="0.25">
      <c r="A67" s="261">
        <v>27</v>
      </c>
      <c r="B67" s="262" t="s">
        <v>1544</v>
      </c>
      <c r="C67" s="263" t="s">
        <v>1545</v>
      </c>
      <c r="D67" s="264" t="s">
        <v>115</v>
      </c>
      <c r="E67" s="265">
        <v>84.09</v>
      </c>
      <c r="F67" s="265">
        <v>0</v>
      </c>
      <c r="G67" s="266">
        <f>E67*F67</f>
        <v>0</v>
      </c>
      <c r="H67" s="267">
        <v>0.59</v>
      </c>
      <c r="I67" s="268">
        <f>E67*H67</f>
        <v>49.613100000000003</v>
      </c>
      <c r="J67" s="267">
        <v>0</v>
      </c>
      <c r="K67" s="268">
        <f>E67*J67</f>
        <v>0</v>
      </c>
      <c r="O67" s="260">
        <v>2</v>
      </c>
      <c r="AA67" s="233">
        <v>1</v>
      </c>
      <c r="AB67" s="233">
        <v>1</v>
      </c>
      <c r="AC67" s="233">
        <v>1</v>
      </c>
      <c r="AZ67" s="233">
        <v>1</v>
      </c>
      <c r="BA67" s="233">
        <f>IF(AZ67=1,G67,0)</f>
        <v>0</v>
      </c>
      <c r="BB67" s="233">
        <f>IF(AZ67=2,G67,0)</f>
        <v>0</v>
      </c>
      <c r="BC67" s="233">
        <f>IF(AZ67=3,G67,0)</f>
        <v>0</v>
      </c>
      <c r="BD67" s="233">
        <f>IF(AZ67=4,G67,0)</f>
        <v>0</v>
      </c>
      <c r="BE67" s="233">
        <f>IF(AZ67=5,G67,0)</f>
        <v>0</v>
      </c>
      <c r="CA67" s="260">
        <v>1</v>
      </c>
      <c r="CB67" s="260">
        <v>1</v>
      </c>
    </row>
    <row r="68" spans="1:80" x14ac:dyDescent="0.25">
      <c r="A68" s="269"/>
      <c r="B68" s="272"/>
      <c r="C68" s="338" t="s">
        <v>1546</v>
      </c>
      <c r="D68" s="339"/>
      <c r="E68" s="273">
        <v>30.72</v>
      </c>
      <c r="F68" s="274"/>
      <c r="G68" s="275"/>
      <c r="H68" s="276"/>
      <c r="I68" s="270"/>
      <c r="J68" s="277"/>
      <c r="K68" s="270"/>
      <c r="M68" s="271" t="s">
        <v>1546</v>
      </c>
      <c r="O68" s="260"/>
    </row>
    <row r="69" spans="1:80" x14ac:dyDescent="0.25">
      <c r="A69" s="269"/>
      <c r="B69" s="272"/>
      <c r="C69" s="338" t="s">
        <v>1547</v>
      </c>
      <c r="D69" s="339"/>
      <c r="E69" s="273">
        <v>32.85</v>
      </c>
      <c r="F69" s="274"/>
      <c r="G69" s="275"/>
      <c r="H69" s="276"/>
      <c r="I69" s="270"/>
      <c r="J69" s="277"/>
      <c r="K69" s="270"/>
      <c r="M69" s="271" t="s">
        <v>1547</v>
      </c>
      <c r="O69" s="260"/>
    </row>
    <row r="70" spans="1:80" x14ac:dyDescent="0.25">
      <c r="A70" s="269"/>
      <c r="B70" s="272"/>
      <c r="C70" s="338" t="s">
        <v>1548</v>
      </c>
      <c r="D70" s="339"/>
      <c r="E70" s="273">
        <v>13.46</v>
      </c>
      <c r="F70" s="274"/>
      <c r="G70" s="275"/>
      <c r="H70" s="276"/>
      <c r="I70" s="270"/>
      <c r="J70" s="277"/>
      <c r="K70" s="270"/>
      <c r="M70" s="271" t="s">
        <v>1548</v>
      </c>
      <c r="O70" s="260"/>
    </row>
    <row r="71" spans="1:80" x14ac:dyDescent="0.25">
      <c r="A71" s="269"/>
      <c r="B71" s="272"/>
      <c r="C71" s="338" t="s">
        <v>1549</v>
      </c>
      <c r="D71" s="339"/>
      <c r="E71" s="273">
        <v>7.06</v>
      </c>
      <c r="F71" s="274"/>
      <c r="G71" s="275"/>
      <c r="H71" s="276"/>
      <c r="I71" s="270"/>
      <c r="J71" s="277"/>
      <c r="K71" s="270"/>
      <c r="M71" s="271" t="s">
        <v>1549</v>
      </c>
      <c r="O71" s="260"/>
    </row>
    <row r="72" spans="1:80" x14ac:dyDescent="0.25">
      <c r="A72" s="261">
        <v>28</v>
      </c>
      <c r="B72" s="262" t="s">
        <v>1550</v>
      </c>
      <c r="C72" s="263" t="s">
        <v>1551</v>
      </c>
      <c r="D72" s="264" t="s">
        <v>177</v>
      </c>
      <c r="E72" s="265">
        <v>1.2609999999999999</v>
      </c>
      <c r="F72" s="265">
        <v>0</v>
      </c>
      <c r="G72" s="266">
        <f>E72*F72</f>
        <v>0</v>
      </c>
      <c r="H72" s="267">
        <v>1.00349</v>
      </c>
      <c r="I72" s="268">
        <f>E72*H72</f>
        <v>1.26540089</v>
      </c>
      <c r="J72" s="267">
        <v>0</v>
      </c>
      <c r="K72" s="268">
        <f>E72*J72</f>
        <v>0</v>
      </c>
      <c r="O72" s="260">
        <v>2</v>
      </c>
      <c r="AA72" s="233">
        <v>1</v>
      </c>
      <c r="AB72" s="233">
        <v>1</v>
      </c>
      <c r="AC72" s="233">
        <v>1</v>
      </c>
      <c r="AZ72" s="233">
        <v>1</v>
      </c>
      <c r="BA72" s="233">
        <f>IF(AZ72=1,G72,0)</f>
        <v>0</v>
      </c>
      <c r="BB72" s="233">
        <f>IF(AZ72=2,G72,0)</f>
        <v>0</v>
      </c>
      <c r="BC72" s="233">
        <f>IF(AZ72=3,G72,0)</f>
        <v>0</v>
      </c>
      <c r="BD72" s="233">
        <f>IF(AZ72=4,G72,0)</f>
        <v>0</v>
      </c>
      <c r="BE72" s="233">
        <f>IF(AZ72=5,G72,0)</f>
        <v>0</v>
      </c>
      <c r="CA72" s="260">
        <v>1</v>
      </c>
      <c r="CB72" s="260">
        <v>1</v>
      </c>
    </row>
    <row r="73" spans="1:80" x14ac:dyDescent="0.25">
      <c r="A73" s="269"/>
      <c r="B73" s="272"/>
      <c r="C73" s="338" t="s">
        <v>1552</v>
      </c>
      <c r="D73" s="339"/>
      <c r="E73" s="273">
        <v>1.2609999999999999</v>
      </c>
      <c r="F73" s="274"/>
      <c r="G73" s="275"/>
      <c r="H73" s="276"/>
      <c r="I73" s="270"/>
      <c r="J73" s="277"/>
      <c r="K73" s="270"/>
      <c r="M73" s="271" t="s">
        <v>1552</v>
      </c>
      <c r="O73" s="260"/>
    </row>
    <row r="74" spans="1:80" x14ac:dyDescent="0.25">
      <c r="A74" s="269"/>
      <c r="B74" s="272"/>
      <c r="C74" s="338" t="s">
        <v>1553</v>
      </c>
      <c r="D74" s="339"/>
      <c r="E74" s="273">
        <v>0</v>
      </c>
      <c r="F74" s="274"/>
      <c r="G74" s="275"/>
      <c r="H74" s="276"/>
      <c r="I74" s="270"/>
      <c r="J74" s="277"/>
      <c r="K74" s="270"/>
      <c r="M74" s="271" t="s">
        <v>1553</v>
      </c>
      <c r="O74" s="260"/>
    </row>
    <row r="75" spans="1:80" x14ac:dyDescent="0.25">
      <c r="A75" s="261">
        <v>29</v>
      </c>
      <c r="B75" s="262" t="s">
        <v>1554</v>
      </c>
      <c r="C75" s="263" t="s">
        <v>1555</v>
      </c>
      <c r="D75" s="264" t="s">
        <v>115</v>
      </c>
      <c r="E75" s="265">
        <v>47.85</v>
      </c>
      <c r="F75" s="265">
        <v>0</v>
      </c>
      <c r="G75" s="266">
        <f>E75*F75</f>
        <v>0</v>
      </c>
      <c r="H75" s="267">
        <v>3.0000000000000001E-5</v>
      </c>
      <c r="I75" s="268">
        <f>E75*H75</f>
        <v>1.4355000000000001E-3</v>
      </c>
      <c r="J75" s="267">
        <v>0</v>
      </c>
      <c r="K75" s="268">
        <f>E75*J75</f>
        <v>0</v>
      </c>
      <c r="O75" s="260">
        <v>2</v>
      </c>
      <c r="AA75" s="233">
        <v>1</v>
      </c>
      <c r="AB75" s="233">
        <v>1</v>
      </c>
      <c r="AC75" s="233">
        <v>1</v>
      </c>
      <c r="AZ75" s="233">
        <v>1</v>
      </c>
      <c r="BA75" s="233">
        <f>IF(AZ75=1,G75,0)</f>
        <v>0</v>
      </c>
      <c r="BB75" s="233">
        <f>IF(AZ75=2,G75,0)</f>
        <v>0</v>
      </c>
      <c r="BC75" s="233">
        <f>IF(AZ75=3,G75,0)</f>
        <v>0</v>
      </c>
      <c r="BD75" s="233">
        <f>IF(AZ75=4,G75,0)</f>
        <v>0</v>
      </c>
      <c r="BE75" s="233">
        <f>IF(AZ75=5,G75,0)</f>
        <v>0</v>
      </c>
      <c r="CA75" s="260">
        <v>1</v>
      </c>
      <c r="CB75" s="260">
        <v>1</v>
      </c>
    </row>
    <row r="76" spans="1:80" x14ac:dyDescent="0.25">
      <c r="A76" s="269"/>
      <c r="B76" s="272"/>
      <c r="C76" s="338" t="s">
        <v>1556</v>
      </c>
      <c r="D76" s="339"/>
      <c r="E76" s="273">
        <v>47.85</v>
      </c>
      <c r="F76" s="274"/>
      <c r="G76" s="275"/>
      <c r="H76" s="276"/>
      <c r="I76" s="270"/>
      <c r="J76" s="277"/>
      <c r="K76" s="270"/>
      <c r="M76" s="271" t="s">
        <v>1556</v>
      </c>
      <c r="O76" s="260"/>
    </row>
    <row r="77" spans="1:80" ht="20" x14ac:dyDescent="0.25">
      <c r="A77" s="261">
        <v>30</v>
      </c>
      <c r="B77" s="262" t="s">
        <v>1557</v>
      </c>
      <c r="C77" s="263" t="s">
        <v>1558</v>
      </c>
      <c r="D77" s="264" t="s">
        <v>115</v>
      </c>
      <c r="E77" s="265">
        <v>52.634999999999998</v>
      </c>
      <c r="F77" s="265">
        <v>0</v>
      </c>
      <c r="G77" s="266">
        <f>E77*F77</f>
        <v>0</v>
      </c>
      <c r="H77" s="267">
        <v>0</v>
      </c>
      <c r="I77" s="268">
        <f>E77*H77</f>
        <v>0</v>
      </c>
      <c r="J77" s="267"/>
      <c r="K77" s="268">
        <f>E77*J77</f>
        <v>0</v>
      </c>
      <c r="O77" s="260">
        <v>2</v>
      </c>
      <c r="AA77" s="233">
        <v>3</v>
      </c>
      <c r="AB77" s="233">
        <v>1</v>
      </c>
      <c r="AC77" s="233">
        <v>69381111</v>
      </c>
      <c r="AZ77" s="233">
        <v>1</v>
      </c>
      <c r="BA77" s="233">
        <f>IF(AZ77=1,G77,0)</f>
        <v>0</v>
      </c>
      <c r="BB77" s="233">
        <f>IF(AZ77=2,G77,0)</f>
        <v>0</v>
      </c>
      <c r="BC77" s="233">
        <f>IF(AZ77=3,G77,0)</f>
        <v>0</v>
      </c>
      <c r="BD77" s="233">
        <f>IF(AZ77=4,G77,0)</f>
        <v>0</v>
      </c>
      <c r="BE77" s="233">
        <f>IF(AZ77=5,G77,0)</f>
        <v>0</v>
      </c>
      <c r="CA77" s="260">
        <v>3</v>
      </c>
      <c r="CB77" s="260">
        <v>1</v>
      </c>
    </row>
    <row r="78" spans="1:80" x14ac:dyDescent="0.25">
      <c r="A78" s="269"/>
      <c r="B78" s="272"/>
      <c r="C78" s="338" t="s">
        <v>1559</v>
      </c>
      <c r="D78" s="339"/>
      <c r="E78" s="273">
        <v>52.634999999999998</v>
      </c>
      <c r="F78" s="274"/>
      <c r="G78" s="275"/>
      <c r="H78" s="276"/>
      <c r="I78" s="270"/>
      <c r="J78" s="277"/>
      <c r="K78" s="270"/>
      <c r="M78" s="271" t="s">
        <v>1559</v>
      </c>
      <c r="O78" s="260"/>
    </row>
    <row r="79" spans="1:80" ht="13" x14ac:dyDescent="0.3">
      <c r="A79" s="278"/>
      <c r="B79" s="279" t="s">
        <v>101</v>
      </c>
      <c r="C79" s="280" t="s">
        <v>161</v>
      </c>
      <c r="D79" s="281"/>
      <c r="E79" s="282"/>
      <c r="F79" s="283"/>
      <c r="G79" s="284">
        <f>SUM(G60:G78)</f>
        <v>0</v>
      </c>
      <c r="H79" s="285"/>
      <c r="I79" s="286">
        <f>SUM(I60:I78)</f>
        <v>60.522625763000001</v>
      </c>
      <c r="J79" s="285"/>
      <c r="K79" s="286">
        <f>SUM(K60:K78)</f>
        <v>0</v>
      </c>
      <c r="O79" s="260">
        <v>4</v>
      </c>
      <c r="BA79" s="287">
        <f>SUM(BA60:BA78)</f>
        <v>0</v>
      </c>
      <c r="BB79" s="287">
        <f>SUM(BB60:BB78)</f>
        <v>0</v>
      </c>
      <c r="BC79" s="287">
        <f>SUM(BC60:BC78)</f>
        <v>0</v>
      </c>
      <c r="BD79" s="287">
        <f>SUM(BD60:BD78)</f>
        <v>0</v>
      </c>
      <c r="BE79" s="287">
        <f>SUM(BE60:BE78)</f>
        <v>0</v>
      </c>
    </row>
    <row r="80" spans="1:80" ht="13" x14ac:dyDescent="0.3">
      <c r="A80" s="250" t="s">
        <v>97</v>
      </c>
      <c r="B80" s="251" t="s">
        <v>202</v>
      </c>
      <c r="C80" s="252" t="s">
        <v>203</v>
      </c>
      <c r="D80" s="253"/>
      <c r="E80" s="254"/>
      <c r="F80" s="254"/>
      <c r="G80" s="255"/>
      <c r="H80" s="256"/>
      <c r="I80" s="257"/>
      <c r="J80" s="258"/>
      <c r="K80" s="259"/>
      <c r="O80" s="260">
        <v>1</v>
      </c>
    </row>
    <row r="81" spans="1:80" x14ac:dyDescent="0.25">
      <c r="A81" s="261">
        <v>31</v>
      </c>
      <c r="B81" s="262" t="s">
        <v>1560</v>
      </c>
      <c r="C81" s="263" t="s">
        <v>1561</v>
      </c>
      <c r="D81" s="264" t="s">
        <v>423</v>
      </c>
      <c r="E81" s="265">
        <v>47.6</v>
      </c>
      <c r="F81" s="265">
        <v>0</v>
      </c>
      <c r="G81" s="266">
        <f>E81*F81</f>
        <v>0</v>
      </c>
      <c r="H81" s="267">
        <v>8.1339999999999996E-2</v>
      </c>
      <c r="I81" s="268">
        <f>E81*H81</f>
        <v>3.8717839999999999</v>
      </c>
      <c r="J81" s="267">
        <v>0</v>
      </c>
      <c r="K81" s="268">
        <f>E81*J81</f>
        <v>0</v>
      </c>
      <c r="O81" s="260">
        <v>2</v>
      </c>
      <c r="AA81" s="233">
        <v>1</v>
      </c>
      <c r="AB81" s="233">
        <v>1</v>
      </c>
      <c r="AC81" s="233">
        <v>1</v>
      </c>
      <c r="AZ81" s="233">
        <v>1</v>
      </c>
      <c r="BA81" s="233">
        <f>IF(AZ81=1,G81,0)</f>
        <v>0</v>
      </c>
      <c r="BB81" s="233">
        <f>IF(AZ81=2,G81,0)</f>
        <v>0</v>
      </c>
      <c r="BC81" s="233">
        <f>IF(AZ81=3,G81,0)</f>
        <v>0</v>
      </c>
      <c r="BD81" s="233">
        <f>IF(AZ81=4,G81,0)</f>
        <v>0</v>
      </c>
      <c r="BE81" s="233">
        <f>IF(AZ81=5,G81,0)</f>
        <v>0</v>
      </c>
      <c r="CA81" s="260">
        <v>1</v>
      </c>
      <c r="CB81" s="260">
        <v>1</v>
      </c>
    </row>
    <row r="82" spans="1:80" x14ac:dyDescent="0.25">
      <c r="A82" s="269"/>
      <c r="B82" s="272"/>
      <c r="C82" s="338" t="s">
        <v>1562</v>
      </c>
      <c r="D82" s="339"/>
      <c r="E82" s="273">
        <v>19.2</v>
      </c>
      <c r="F82" s="274"/>
      <c r="G82" s="275"/>
      <c r="H82" s="276"/>
      <c r="I82" s="270"/>
      <c r="J82" s="277"/>
      <c r="K82" s="270"/>
      <c r="M82" s="271" t="s">
        <v>1562</v>
      </c>
      <c r="O82" s="260"/>
    </row>
    <row r="83" spans="1:80" x14ac:dyDescent="0.25">
      <c r="A83" s="269"/>
      <c r="B83" s="272"/>
      <c r="C83" s="338" t="s">
        <v>1563</v>
      </c>
      <c r="D83" s="339"/>
      <c r="E83" s="273">
        <v>16.8</v>
      </c>
      <c r="F83" s="274"/>
      <c r="G83" s="275"/>
      <c r="H83" s="276"/>
      <c r="I83" s="270"/>
      <c r="J83" s="277"/>
      <c r="K83" s="270"/>
      <c r="M83" s="271" t="s">
        <v>1563</v>
      </c>
      <c r="O83" s="260"/>
    </row>
    <row r="84" spans="1:80" x14ac:dyDescent="0.25">
      <c r="A84" s="269"/>
      <c r="B84" s="272"/>
      <c r="C84" s="338" t="s">
        <v>1564</v>
      </c>
      <c r="D84" s="339"/>
      <c r="E84" s="273">
        <v>11.6</v>
      </c>
      <c r="F84" s="274"/>
      <c r="G84" s="275"/>
      <c r="H84" s="276"/>
      <c r="I84" s="270"/>
      <c r="J84" s="277"/>
      <c r="K84" s="270"/>
      <c r="M84" s="271" t="s">
        <v>1564</v>
      </c>
      <c r="O84" s="260"/>
    </row>
    <row r="85" spans="1:80" x14ac:dyDescent="0.25">
      <c r="A85" s="261">
        <v>32</v>
      </c>
      <c r="B85" s="262" t="s">
        <v>1565</v>
      </c>
      <c r="C85" s="263" t="s">
        <v>1566</v>
      </c>
      <c r="D85" s="264" t="s">
        <v>223</v>
      </c>
      <c r="E85" s="265">
        <v>36</v>
      </c>
      <c r="F85" s="265">
        <v>0</v>
      </c>
      <c r="G85" s="266">
        <f>E85*F85</f>
        <v>0</v>
      </c>
      <c r="H85" s="267">
        <v>4.6999999999999999E-4</v>
      </c>
      <c r="I85" s="268">
        <f>E85*H85</f>
        <v>1.6920000000000001E-2</v>
      </c>
      <c r="J85" s="267">
        <v>0</v>
      </c>
      <c r="K85" s="268">
        <f>E85*J85</f>
        <v>0</v>
      </c>
      <c r="O85" s="260">
        <v>2</v>
      </c>
      <c r="AA85" s="233">
        <v>1</v>
      </c>
      <c r="AB85" s="233">
        <v>1</v>
      </c>
      <c r="AC85" s="233">
        <v>1</v>
      </c>
      <c r="AZ85" s="233">
        <v>1</v>
      </c>
      <c r="BA85" s="233">
        <f>IF(AZ85=1,G85,0)</f>
        <v>0</v>
      </c>
      <c r="BB85" s="233">
        <f>IF(AZ85=2,G85,0)</f>
        <v>0</v>
      </c>
      <c r="BC85" s="233">
        <f>IF(AZ85=3,G85,0)</f>
        <v>0</v>
      </c>
      <c r="BD85" s="233">
        <f>IF(AZ85=4,G85,0)</f>
        <v>0</v>
      </c>
      <c r="BE85" s="233">
        <f>IF(AZ85=5,G85,0)</f>
        <v>0</v>
      </c>
      <c r="CA85" s="260">
        <v>1</v>
      </c>
      <c r="CB85" s="260">
        <v>1</v>
      </c>
    </row>
    <row r="86" spans="1:80" x14ac:dyDescent="0.25">
      <c r="A86" s="269"/>
      <c r="B86" s="272"/>
      <c r="C86" s="338" t="s">
        <v>1567</v>
      </c>
      <c r="D86" s="339"/>
      <c r="E86" s="273">
        <v>36</v>
      </c>
      <c r="F86" s="274"/>
      <c r="G86" s="275"/>
      <c r="H86" s="276"/>
      <c r="I86" s="270"/>
      <c r="J86" s="277"/>
      <c r="K86" s="270"/>
      <c r="M86" s="271">
        <v>36</v>
      </c>
      <c r="O86" s="260"/>
    </row>
    <row r="87" spans="1:80" ht="20" x14ac:dyDescent="0.25">
      <c r="A87" s="261">
        <v>33</v>
      </c>
      <c r="B87" s="262" t="s">
        <v>1568</v>
      </c>
      <c r="C87" s="263" t="s">
        <v>1569</v>
      </c>
      <c r="D87" s="264" t="s">
        <v>423</v>
      </c>
      <c r="E87" s="265">
        <v>47.6</v>
      </c>
      <c r="F87" s="265">
        <v>0</v>
      </c>
      <c r="G87" s="266">
        <f>E87*F87</f>
        <v>0</v>
      </c>
      <c r="H87" s="267">
        <v>0.11327</v>
      </c>
      <c r="I87" s="268">
        <f>E87*H87</f>
        <v>5.3916519999999997</v>
      </c>
      <c r="J87" s="267">
        <v>0</v>
      </c>
      <c r="K87" s="268">
        <f>E87*J87</f>
        <v>0</v>
      </c>
      <c r="O87" s="260">
        <v>2</v>
      </c>
      <c r="AA87" s="233">
        <v>1</v>
      </c>
      <c r="AB87" s="233">
        <v>0</v>
      </c>
      <c r="AC87" s="233">
        <v>0</v>
      </c>
      <c r="AZ87" s="233">
        <v>1</v>
      </c>
      <c r="BA87" s="233">
        <f>IF(AZ87=1,G87,0)</f>
        <v>0</v>
      </c>
      <c r="BB87" s="233">
        <f>IF(AZ87=2,G87,0)</f>
        <v>0</v>
      </c>
      <c r="BC87" s="233">
        <f>IF(AZ87=3,G87,0)</f>
        <v>0</v>
      </c>
      <c r="BD87" s="233">
        <f>IF(AZ87=4,G87,0)</f>
        <v>0</v>
      </c>
      <c r="BE87" s="233">
        <f>IF(AZ87=5,G87,0)</f>
        <v>0</v>
      </c>
      <c r="CA87" s="260">
        <v>1</v>
      </c>
      <c r="CB87" s="260">
        <v>0</v>
      </c>
    </row>
    <row r="88" spans="1:80" x14ac:dyDescent="0.25">
      <c r="A88" s="269"/>
      <c r="B88" s="272"/>
      <c r="C88" s="338" t="s">
        <v>1562</v>
      </c>
      <c r="D88" s="339"/>
      <c r="E88" s="273">
        <v>19.2</v>
      </c>
      <c r="F88" s="274"/>
      <c r="G88" s="275"/>
      <c r="H88" s="276"/>
      <c r="I88" s="270"/>
      <c r="J88" s="277"/>
      <c r="K88" s="270"/>
      <c r="M88" s="271" t="s">
        <v>1562</v>
      </c>
      <c r="O88" s="260"/>
    </row>
    <row r="89" spans="1:80" x14ac:dyDescent="0.25">
      <c r="A89" s="269"/>
      <c r="B89" s="272"/>
      <c r="C89" s="338" t="s">
        <v>1563</v>
      </c>
      <c r="D89" s="339"/>
      <c r="E89" s="273">
        <v>16.8</v>
      </c>
      <c r="F89" s="274"/>
      <c r="G89" s="275"/>
      <c r="H89" s="276"/>
      <c r="I89" s="270"/>
      <c r="J89" s="277"/>
      <c r="K89" s="270"/>
      <c r="M89" s="271" t="s">
        <v>1563</v>
      </c>
      <c r="O89" s="260"/>
    </row>
    <row r="90" spans="1:80" x14ac:dyDescent="0.25">
      <c r="A90" s="269"/>
      <c r="B90" s="272"/>
      <c r="C90" s="338" t="s">
        <v>1564</v>
      </c>
      <c r="D90" s="339"/>
      <c r="E90" s="273">
        <v>11.6</v>
      </c>
      <c r="F90" s="274"/>
      <c r="G90" s="275"/>
      <c r="H90" s="276"/>
      <c r="I90" s="270"/>
      <c r="J90" s="277"/>
      <c r="K90" s="270"/>
      <c r="M90" s="271" t="s">
        <v>1564</v>
      </c>
      <c r="O90" s="260"/>
    </row>
    <row r="91" spans="1:80" x14ac:dyDescent="0.25">
      <c r="A91" s="261">
        <v>34</v>
      </c>
      <c r="B91" s="262" t="s">
        <v>1570</v>
      </c>
      <c r="C91" s="263" t="s">
        <v>1571</v>
      </c>
      <c r="D91" s="264" t="s">
        <v>223</v>
      </c>
      <c r="E91" s="265">
        <v>20</v>
      </c>
      <c r="F91" s="265">
        <v>0</v>
      </c>
      <c r="G91" s="266">
        <f>E91*F91</f>
        <v>0</v>
      </c>
      <c r="H91" s="267">
        <v>2.0000000000000001E-4</v>
      </c>
      <c r="I91" s="268">
        <f>E91*H91</f>
        <v>4.0000000000000001E-3</v>
      </c>
      <c r="J91" s="267">
        <v>0</v>
      </c>
      <c r="K91" s="268">
        <f>E91*J91</f>
        <v>0</v>
      </c>
      <c r="O91" s="260">
        <v>2</v>
      </c>
      <c r="AA91" s="233">
        <v>1</v>
      </c>
      <c r="AB91" s="233">
        <v>1</v>
      </c>
      <c r="AC91" s="233">
        <v>1</v>
      </c>
      <c r="AZ91" s="233">
        <v>1</v>
      </c>
      <c r="BA91" s="233">
        <f>IF(AZ91=1,G91,0)</f>
        <v>0</v>
      </c>
      <c r="BB91" s="233">
        <f>IF(AZ91=2,G91,0)</f>
        <v>0</v>
      </c>
      <c r="BC91" s="233">
        <f>IF(AZ91=3,G91,0)</f>
        <v>0</v>
      </c>
      <c r="BD91" s="233">
        <f>IF(AZ91=4,G91,0)</f>
        <v>0</v>
      </c>
      <c r="BE91" s="233">
        <f>IF(AZ91=5,G91,0)</f>
        <v>0</v>
      </c>
      <c r="CA91" s="260">
        <v>1</v>
      </c>
      <c r="CB91" s="260">
        <v>1</v>
      </c>
    </row>
    <row r="92" spans="1:80" x14ac:dyDescent="0.25">
      <c r="A92" s="269"/>
      <c r="B92" s="272"/>
      <c r="C92" s="338" t="s">
        <v>1572</v>
      </c>
      <c r="D92" s="339"/>
      <c r="E92" s="273">
        <v>20</v>
      </c>
      <c r="F92" s="274"/>
      <c r="G92" s="275"/>
      <c r="H92" s="276"/>
      <c r="I92" s="270"/>
      <c r="J92" s="277"/>
      <c r="K92" s="270"/>
      <c r="M92" s="271" t="s">
        <v>1572</v>
      </c>
      <c r="O92" s="260"/>
    </row>
    <row r="93" spans="1:80" x14ac:dyDescent="0.25">
      <c r="A93" s="261">
        <v>35</v>
      </c>
      <c r="B93" s="262" t="s">
        <v>1573</v>
      </c>
      <c r="C93" s="263" t="s">
        <v>1574</v>
      </c>
      <c r="D93" s="264" t="s">
        <v>223</v>
      </c>
      <c r="E93" s="265">
        <v>1</v>
      </c>
      <c r="F93" s="265">
        <v>0</v>
      </c>
      <c r="G93" s="266">
        <f>E93*F93</f>
        <v>0</v>
      </c>
      <c r="H93" s="267">
        <v>2.0000000000000001E-4</v>
      </c>
      <c r="I93" s="268">
        <f>E93*H93</f>
        <v>2.0000000000000001E-4</v>
      </c>
      <c r="J93" s="267">
        <v>0</v>
      </c>
      <c r="K93" s="268">
        <f>E93*J93</f>
        <v>0</v>
      </c>
      <c r="O93" s="260">
        <v>2</v>
      </c>
      <c r="AA93" s="233">
        <v>1</v>
      </c>
      <c r="AB93" s="233">
        <v>1</v>
      </c>
      <c r="AC93" s="233">
        <v>1</v>
      </c>
      <c r="AZ93" s="233">
        <v>1</v>
      </c>
      <c r="BA93" s="233">
        <f>IF(AZ93=1,G93,0)</f>
        <v>0</v>
      </c>
      <c r="BB93" s="233">
        <f>IF(AZ93=2,G93,0)</f>
        <v>0</v>
      </c>
      <c r="BC93" s="233">
        <f>IF(AZ93=3,G93,0)</f>
        <v>0</v>
      </c>
      <c r="BD93" s="233">
        <f>IF(AZ93=4,G93,0)</f>
        <v>0</v>
      </c>
      <c r="BE93" s="233">
        <f>IF(AZ93=5,G93,0)</f>
        <v>0</v>
      </c>
      <c r="CA93" s="260">
        <v>1</v>
      </c>
      <c r="CB93" s="260">
        <v>1</v>
      </c>
    </row>
    <row r="94" spans="1:80" x14ac:dyDescent="0.25">
      <c r="A94" s="269"/>
      <c r="B94" s="272"/>
      <c r="C94" s="338" t="s">
        <v>98</v>
      </c>
      <c r="D94" s="339"/>
      <c r="E94" s="273">
        <v>1</v>
      </c>
      <c r="F94" s="274"/>
      <c r="G94" s="275"/>
      <c r="H94" s="276"/>
      <c r="I94" s="270"/>
      <c r="J94" s="277"/>
      <c r="K94" s="270"/>
      <c r="M94" s="271">
        <v>1</v>
      </c>
      <c r="O94" s="260"/>
    </row>
    <row r="95" spans="1:80" x14ac:dyDescent="0.25">
      <c r="A95" s="261">
        <v>36</v>
      </c>
      <c r="B95" s="262" t="s">
        <v>1575</v>
      </c>
      <c r="C95" s="263" t="s">
        <v>1576</v>
      </c>
      <c r="D95" s="264" t="s">
        <v>223</v>
      </c>
      <c r="E95" s="265">
        <v>58</v>
      </c>
      <c r="F95" s="265">
        <v>0</v>
      </c>
      <c r="G95" s="266">
        <f>E95*F95</f>
        <v>0</v>
      </c>
      <c r="H95" s="267">
        <v>2.0000000000000001E-4</v>
      </c>
      <c r="I95" s="268">
        <f>E95*H95</f>
        <v>1.1600000000000001E-2</v>
      </c>
      <c r="J95" s="267">
        <v>0</v>
      </c>
      <c r="K95" s="268">
        <f>E95*J95</f>
        <v>0</v>
      </c>
      <c r="O95" s="260">
        <v>2</v>
      </c>
      <c r="AA95" s="233">
        <v>1</v>
      </c>
      <c r="AB95" s="233">
        <v>1</v>
      </c>
      <c r="AC95" s="233">
        <v>1</v>
      </c>
      <c r="AZ95" s="233">
        <v>1</v>
      </c>
      <c r="BA95" s="233">
        <f>IF(AZ95=1,G95,0)</f>
        <v>0</v>
      </c>
      <c r="BB95" s="233">
        <f>IF(AZ95=2,G95,0)</f>
        <v>0</v>
      </c>
      <c r="BC95" s="233">
        <f>IF(AZ95=3,G95,0)</f>
        <v>0</v>
      </c>
      <c r="BD95" s="233">
        <f>IF(AZ95=4,G95,0)</f>
        <v>0</v>
      </c>
      <c r="BE95" s="233">
        <f>IF(AZ95=5,G95,0)</f>
        <v>0</v>
      </c>
      <c r="CA95" s="260">
        <v>1</v>
      </c>
      <c r="CB95" s="260">
        <v>1</v>
      </c>
    </row>
    <row r="96" spans="1:80" x14ac:dyDescent="0.25">
      <c r="A96" s="269"/>
      <c r="B96" s="272"/>
      <c r="C96" s="338" t="s">
        <v>1577</v>
      </c>
      <c r="D96" s="339"/>
      <c r="E96" s="273">
        <v>58</v>
      </c>
      <c r="F96" s="274"/>
      <c r="G96" s="275"/>
      <c r="H96" s="276"/>
      <c r="I96" s="270"/>
      <c r="J96" s="277"/>
      <c r="K96" s="270"/>
      <c r="M96" s="271" t="s">
        <v>1577</v>
      </c>
      <c r="O96" s="260"/>
    </row>
    <row r="97" spans="1:80" x14ac:dyDescent="0.25">
      <c r="A97" s="261">
        <v>37</v>
      </c>
      <c r="B97" s="262" t="s">
        <v>1578</v>
      </c>
      <c r="C97" s="263" t="s">
        <v>1579</v>
      </c>
      <c r="D97" s="264" t="s">
        <v>223</v>
      </c>
      <c r="E97" s="265">
        <v>6</v>
      </c>
      <c r="F97" s="265">
        <v>0</v>
      </c>
      <c r="G97" s="266">
        <f>E97*F97</f>
        <v>0</v>
      </c>
      <c r="H97" s="267">
        <v>2.0000000000000001E-4</v>
      </c>
      <c r="I97" s="268">
        <f>E97*H97</f>
        <v>1.2000000000000001E-3</v>
      </c>
      <c r="J97" s="267">
        <v>0</v>
      </c>
      <c r="K97" s="268">
        <f>E97*J97</f>
        <v>0</v>
      </c>
      <c r="O97" s="260">
        <v>2</v>
      </c>
      <c r="AA97" s="233">
        <v>1</v>
      </c>
      <c r="AB97" s="233">
        <v>1</v>
      </c>
      <c r="AC97" s="233">
        <v>1</v>
      </c>
      <c r="AZ97" s="233">
        <v>1</v>
      </c>
      <c r="BA97" s="233">
        <f>IF(AZ97=1,G97,0)</f>
        <v>0</v>
      </c>
      <c r="BB97" s="233">
        <f>IF(AZ97=2,G97,0)</f>
        <v>0</v>
      </c>
      <c r="BC97" s="233">
        <f>IF(AZ97=3,G97,0)</f>
        <v>0</v>
      </c>
      <c r="BD97" s="233">
        <f>IF(AZ97=4,G97,0)</f>
        <v>0</v>
      </c>
      <c r="BE97" s="233">
        <f>IF(AZ97=5,G97,0)</f>
        <v>0</v>
      </c>
      <c r="CA97" s="260">
        <v>1</v>
      </c>
      <c r="CB97" s="260">
        <v>1</v>
      </c>
    </row>
    <row r="98" spans="1:80" x14ac:dyDescent="0.25">
      <c r="A98" s="269"/>
      <c r="B98" s="272"/>
      <c r="C98" s="338" t="s">
        <v>883</v>
      </c>
      <c r="D98" s="339"/>
      <c r="E98" s="273">
        <v>6</v>
      </c>
      <c r="F98" s="274"/>
      <c r="G98" s="275"/>
      <c r="H98" s="276"/>
      <c r="I98" s="270"/>
      <c r="J98" s="277"/>
      <c r="K98" s="270"/>
      <c r="M98" s="271">
        <v>6</v>
      </c>
      <c r="O98" s="260"/>
    </row>
    <row r="99" spans="1:80" ht="20" x14ac:dyDescent="0.25">
      <c r="A99" s="261">
        <v>38</v>
      </c>
      <c r="B99" s="262" t="s">
        <v>1580</v>
      </c>
      <c r="C99" s="263" t="s">
        <v>1581</v>
      </c>
      <c r="D99" s="264" t="s">
        <v>115</v>
      </c>
      <c r="E99" s="265">
        <v>60.03</v>
      </c>
      <c r="F99" s="265">
        <v>0</v>
      </c>
      <c r="G99" s="266">
        <f>E99*F99</f>
        <v>0</v>
      </c>
      <c r="H99" s="267">
        <v>0.36371999999999999</v>
      </c>
      <c r="I99" s="268">
        <f>E99*H99</f>
        <v>21.8341116</v>
      </c>
      <c r="J99" s="267">
        <v>0</v>
      </c>
      <c r="K99" s="268">
        <f>E99*J99</f>
        <v>0</v>
      </c>
      <c r="O99" s="260">
        <v>2</v>
      </c>
      <c r="AA99" s="233">
        <v>1</v>
      </c>
      <c r="AB99" s="233">
        <v>1</v>
      </c>
      <c r="AC99" s="233">
        <v>1</v>
      </c>
      <c r="AZ99" s="233">
        <v>1</v>
      </c>
      <c r="BA99" s="233">
        <f>IF(AZ99=1,G99,0)</f>
        <v>0</v>
      </c>
      <c r="BB99" s="233">
        <f>IF(AZ99=2,G99,0)</f>
        <v>0</v>
      </c>
      <c r="BC99" s="233">
        <f>IF(AZ99=3,G99,0)</f>
        <v>0</v>
      </c>
      <c r="BD99" s="233">
        <f>IF(AZ99=4,G99,0)</f>
        <v>0</v>
      </c>
      <c r="BE99" s="233">
        <f>IF(AZ99=5,G99,0)</f>
        <v>0</v>
      </c>
      <c r="CA99" s="260">
        <v>1</v>
      </c>
      <c r="CB99" s="260">
        <v>1</v>
      </c>
    </row>
    <row r="100" spans="1:80" x14ac:dyDescent="0.25">
      <c r="A100" s="269"/>
      <c r="B100" s="272"/>
      <c r="C100" s="338" t="s">
        <v>1582</v>
      </c>
      <c r="D100" s="339"/>
      <c r="E100" s="273">
        <v>0</v>
      </c>
      <c r="F100" s="274"/>
      <c r="G100" s="275"/>
      <c r="H100" s="276"/>
      <c r="I100" s="270"/>
      <c r="J100" s="277"/>
      <c r="K100" s="270"/>
      <c r="M100" s="271" t="s">
        <v>1582</v>
      </c>
      <c r="O100" s="260"/>
    </row>
    <row r="101" spans="1:80" x14ac:dyDescent="0.25">
      <c r="A101" s="269"/>
      <c r="B101" s="272"/>
      <c r="C101" s="338" t="s">
        <v>1583</v>
      </c>
      <c r="D101" s="339"/>
      <c r="E101" s="273">
        <v>11.58</v>
      </c>
      <c r="F101" s="274"/>
      <c r="G101" s="275"/>
      <c r="H101" s="276"/>
      <c r="I101" s="270"/>
      <c r="J101" s="277"/>
      <c r="K101" s="270"/>
      <c r="M101" s="271" t="s">
        <v>1583</v>
      </c>
      <c r="O101" s="260"/>
    </row>
    <row r="102" spans="1:80" x14ac:dyDescent="0.25">
      <c r="A102" s="269"/>
      <c r="B102" s="272"/>
      <c r="C102" s="338" t="s">
        <v>1584</v>
      </c>
      <c r="D102" s="339"/>
      <c r="E102" s="273">
        <v>11.46</v>
      </c>
      <c r="F102" s="274"/>
      <c r="G102" s="275"/>
      <c r="H102" s="276"/>
      <c r="I102" s="270"/>
      <c r="J102" s="277"/>
      <c r="K102" s="270"/>
      <c r="M102" s="271" t="s">
        <v>1584</v>
      </c>
      <c r="O102" s="260"/>
    </row>
    <row r="103" spans="1:80" x14ac:dyDescent="0.25">
      <c r="A103" s="269"/>
      <c r="B103" s="272"/>
      <c r="C103" s="338" t="s">
        <v>1585</v>
      </c>
      <c r="D103" s="339"/>
      <c r="E103" s="273">
        <v>23.79</v>
      </c>
      <c r="F103" s="274"/>
      <c r="G103" s="275"/>
      <c r="H103" s="276"/>
      <c r="I103" s="270"/>
      <c r="J103" s="277"/>
      <c r="K103" s="270"/>
      <c r="M103" s="271" t="s">
        <v>1585</v>
      </c>
      <c r="O103" s="260"/>
    </row>
    <row r="104" spans="1:80" x14ac:dyDescent="0.25">
      <c r="A104" s="269"/>
      <c r="B104" s="272"/>
      <c r="C104" s="338" t="s">
        <v>1586</v>
      </c>
      <c r="D104" s="339"/>
      <c r="E104" s="273">
        <v>13.2</v>
      </c>
      <c r="F104" s="274"/>
      <c r="G104" s="275"/>
      <c r="H104" s="276"/>
      <c r="I104" s="270"/>
      <c r="J104" s="277"/>
      <c r="K104" s="270"/>
      <c r="M104" s="271" t="s">
        <v>1586</v>
      </c>
      <c r="O104" s="260"/>
    </row>
    <row r="105" spans="1:80" ht="20" x14ac:dyDescent="0.25">
      <c r="A105" s="261">
        <v>39</v>
      </c>
      <c r="B105" s="262" t="s">
        <v>1587</v>
      </c>
      <c r="C105" s="263" t="s">
        <v>1588</v>
      </c>
      <c r="D105" s="264" t="s">
        <v>423</v>
      </c>
      <c r="E105" s="265">
        <v>104.6</v>
      </c>
      <c r="F105" s="265">
        <v>0</v>
      </c>
      <c r="G105" s="266">
        <f>E105*F105</f>
        <v>0</v>
      </c>
      <c r="H105" s="267">
        <v>2.9559999999999999E-2</v>
      </c>
      <c r="I105" s="268">
        <f>E105*H105</f>
        <v>3.0919759999999998</v>
      </c>
      <c r="J105" s="267">
        <v>0</v>
      </c>
      <c r="K105" s="268">
        <f>E105*J105</f>
        <v>0</v>
      </c>
      <c r="O105" s="260">
        <v>2</v>
      </c>
      <c r="AA105" s="233">
        <v>1</v>
      </c>
      <c r="AB105" s="233">
        <v>1</v>
      </c>
      <c r="AC105" s="233">
        <v>1</v>
      </c>
      <c r="AZ105" s="233">
        <v>1</v>
      </c>
      <c r="BA105" s="233">
        <f>IF(AZ105=1,G105,0)</f>
        <v>0</v>
      </c>
      <c r="BB105" s="233">
        <f>IF(AZ105=2,G105,0)</f>
        <v>0</v>
      </c>
      <c r="BC105" s="233">
        <f>IF(AZ105=3,G105,0)</f>
        <v>0</v>
      </c>
      <c r="BD105" s="233">
        <f>IF(AZ105=4,G105,0)</f>
        <v>0</v>
      </c>
      <c r="BE105" s="233">
        <f>IF(AZ105=5,G105,0)</f>
        <v>0</v>
      </c>
      <c r="CA105" s="260">
        <v>1</v>
      </c>
      <c r="CB105" s="260">
        <v>1</v>
      </c>
    </row>
    <row r="106" spans="1:80" x14ac:dyDescent="0.25">
      <c r="A106" s="269"/>
      <c r="B106" s="272"/>
      <c r="C106" s="338" t="s">
        <v>1589</v>
      </c>
      <c r="D106" s="339"/>
      <c r="E106" s="273">
        <v>18.55</v>
      </c>
      <c r="F106" s="274"/>
      <c r="G106" s="275"/>
      <c r="H106" s="276"/>
      <c r="I106" s="270"/>
      <c r="J106" s="277"/>
      <c r="K106" s="270"/>
      <c r="M106" s="271" t="s">
        <v>1589</v>
      </c>
      <c r="O106" s="260"/>
    </row>
    <row r="107" spans="1:80" x14ac:dyDescent="0.25">
      <c r="A107" s="269"/>
      <c r="B107" s="272"/>
      <c r="C107" s="338" t="s">
        <v>1590</v>
      </c>
      <c r="D107" s="339"/>
      <c r="E107" s="273">
        <v>34.450000000000003</v>
      </c>
      <c r="F107" s="274"/>
      <c r="G107" s="275"/>
      <c r="H107" s="276"/>
      <c r="I107" s="270"/>
      <c r="J107" s="277"/>
      <c r="K107" s="270"/>
      <c r="M107" s="271" t="s">
        <v>1590</v>
      </c>
      <c r="O107" s="260"/>
    </row>
    <row r="108" spans="1:80" x14ac:dyDescent="0.25">
      <c r="A108" s="269"/>
      <c r="B108" s="272"/>
      <c r="C108" s="338" t="s">
        <v>1591</v>
      </c>
      <c r="D108" s="339"/>
      <c r="E108" s="273">
        <v>32.1</v>
      </c>
      <c r="F108" s="274"/>
      <c r="G108" s="275"/>
      <c r="H108" s="276"/>
      <c r="I108" s="270"/>
      <c r="J108" s="277"/>
      <c r="K108" s="270"/>
      <c r="M108" s="271" t="s">
        <v>1591</v>
      </c>
      <c r="O108" s="260"/>
    </row>
    <row r="109" spans="1:80" x14ac:dyDescent="0.25">
      <c r="A109" s="269"/>
      <c r="B109" s="272"/>
      <c r="C109" s="338" t="s">
        <v>1592</v>
      </c>
      <c r="D109" s="339"/>
      <c r="E109" s="273">
        <v>19.5</v>
      </c>
      <c r="F109" s="274"/>
      <c r="G109" s="275"/>
      <c r="H109" s="276"/>
      <c r="I109" s="270"/>
      <c r="J109" s="277"/>
      <c r="K109" s="270"/>
      <c r="M109" s="271" t="s">
        <v>1592</v>
      </c>
      <c r="O109" s="260"/>
    </row>
    <row r="110" spans="1:80" ht="13" x14ac:dyDescent="0.3">
      <c r="A110" s="278"/>
      <c r="B110" s="279" t="s">
        <v>101</v>
      </c>
      <c r="C110" s="280" t="s">
        <v>204</v>
      </c>
      <c r="D110" s="281"/>
      <c r="E110" s="282"/>
      <c r="F110" s="283"/>
      <c r="G110" s="284">
        <f>SUM(G80:G109)</f>
        <v>0</v>
      </c>
      <c r="H110" s="285"/>
      <c r="I110" s="286">
        <f>SUM(I80:I109)</f>
        <v>34.223443600000003</v>
      </c>
      <c r="J110" s="285"/>
      <c r="K110" s="286">
        <f>SUM(K80:K109)</f>
        <v>0</v>
      </c>
      <c r="O110" s="260">
        <v>4</v>
      </c>
      <c r="BA110" s="287">
        <f>SUM(BA80:BA109)</f>
        <v>0</v>
      </c>
      <c r="BB110" s="287">
        <f>SUM(BB80:BB109)</f>
        <v>0</v>
      </c>
      <c r="BC110" s="287">
        <f>SUM(BC80:BC109)</f>
        <v>0</v>
      </c>
      <c r="BD110" s="287">
        <f>SUM(BD80:BD109)</f>
        <v>0</v>
      </c>
      <c r="BE110" s="287">
        <f>SUM(BE80:BE109)</f>
        <v>0</v>
      </c>
    </row>
    <row r="111" spans="1:80" ht="13" x14ac:dyDescent="0.3">
      <c r="A111" s="250" t="s">
        <v>97</v>
      </c>
      <c r="B111" s="251" t="s">
        <v>396</v>
      </c>
      <c r="C111" s="252" t="s">
        <v>397</v>
      </c>
      <c r="D111" s="253"/>
      <c r="E111" s="254"/>
      <c r="F111" s="254"/>
      <c r="G111" s="255"/>
      <c r="H111" s="256"/>
      <c r="I111" s="257"/>
      <c r="J111" s="258"/>
      <c r="K111" s="259"/>
      <c r="O111" s="260">
        <v>1</v>
      </c>
    </row>
    <row r="112" spans="1:80" x14ac:dyDescent="0.25">
      <c r="A112" s="261">
        <v>40</v>
      </c>
      <c r="B112" s="262" t="s">
        <v>1593</v>
      </c>
      <c r="C112" s="263" t="s">
        <v>1594</v>
      </c>
      <c r="D112" s="264" t="s">
        <v>115</v>
      </c>
      <c r="E112" s="265">
        <v>174.3</v>
      </c>
      <c r="F112" s="265">
        <v>0</v>
      </c>
      <c r="G112" s="266">
        <f>E112*F112</f>
        <v>0</v>
      </c>
      <c r="H112" s="267">
        <v>1.7219999999999999E-2</v>
      </c>
      <c r="I112" s="268">
        <f>E112*H112</f>
        <v>3.0014460000000001</v>
      </c>
      <c r="J112" s="267">
        <v>0</v>
      </c>
      <c r="K112" s="268">
        <f>E112*J112</f>
        <v>0</v>
      </c>
      <c r="O112" s="260">
        <v>2</v>
      </c>
      <c r="AA112" s="233">
        <v>1</v>
      </c>
      <c r="AB112" s="233">
        <v>1</v>
      </c>
      <c r="AC112" s="233">
        <v>1</v>
      </c>
      <c r="AZ112" s="233">
        <v>1</v>
      </c>
      <c r="BA112" s="233">
        <f>IF(AZ112=1,G112,0)</f>
        <v>0</v>
      </c>
      <c r="BB112" s="233">
        <f>IF(AZ112=2,G112,0)</f>
        <v>0</v>
      </c>
      <c r="BC112" s="233">
        <f>IF(AZ112=3,G112,0)</f>
        <v>0</v>
      </c>
      <c r="BD112" s="233">
        <f>IF(AZ112=4,G112,0)</f>
        <v>0</v>
      </c>
      <c r="BE112" s="233">
        <f>IF(AZ112=5,G112,0)</f>
        <v>0</v>
      </c>
      <c r="CA112" s="260">
        <v>1</v>
      </c>
      <c r="CB112" s="260">
        <v>1</v>
      </c>
    </row>
    <row r="113" spans="1:80" x14ac:dyDescent="0.25">
      <c r="A113" s="269"/>
      <c r="B113" s="272"/>
      <c r="C113" s="338" t="s">
        <v>1595</v>
      </c>
      <c r="D113" s="339"/>
      <c r="E113" s="273">
        <v>18.78</v>
      </c>
      <c r="F113" s="274"/>
      <c r="G113" s="275"/>
      <c r="H113" s="276"/>
      <c r="I113" s="270"/>
      <c r="J113" s="277"/>
      <c r="K113" s="270"/>
      <c r="M113" s="271" t="s">
        <v>1595</v>
      </c>
      <c r="O113" s="260"/>
    </row>
    <row r="114" spans="1:80" x14ac:dyDescent="0.25">
      <c r="A114" s="269"/>
      <c r="B114" s="272"/>
      <c r="C114" s="338" t="s">
        <v>1596</v>
      </c>
      <c r="D114" s="339"/>
      <c r="E114" s="273">
        <v>13.44</v>
      </c>
      <c r="F114" s="274"/>
      <c r="G114" s="275"/>
      <c r="H114" s="276"/>
      <c r="I114" s="270"/>
      <c r="J114" s="277"/>
      <c r="K114" s="270"/>
      <c r="M114" s="271" t="s">
        <v>1596</v>
      </c>
      <c r="O114" s="260"/>
    </row>
    <row r="115" spans="1:80" x14ac:dyDescent="0.25">
      <c r="A115" s="269"/>
      <c r="B115" s="272"/>
      <c r="C115" s="338" t="s">
        <v>1597</v>
      </c>
      <c r="D115" s="339"/>
      <c r="E115" s="273">
        <v>11.34</v>
      </c>
      <c r="F115" s="274"/>
      <c r="G115" s="275"/>
      <c r="H115" s="276"/>
      <c r="I115" s="270"/>
      <c r="J115" s="277"/>
      <c r="K115" s="270"/>
      <c r="M115" s="271" t="s">
        <v>1597</v>
      </c>
      <c r="O115" s="260"/>
    </row>
    <row r="116" spans="1:80" x14ac:dyDescent="0.25">
      <c r="A116" s="269"/>
      <c r="B116" s="272"/>
      <c r="C116" s="338" t="s">
        <v>1598</v>
      </c>
      <c r="D116" s="339"/>
      <c r="E116" s="273">
        <v>23.04</v>
      </c>
      <c r="F116" s="274"/>
      <c r="G116" s="275"/>
      <c r="H116" s="276"/>
      <c r="I116" s="270"/>
      <c r="J116" s="277"/>
      <c r="K116" s="270"/>
      <c r="M116" s="271" t="s">
        <v>1598</v>
      </c>
      <c r="O116" s="260"/>
    </row>
    <row r="117" spans="1:80" x14ac:dyDescent="0.25">
      <c r="A117" s="269"/>
      <c r="B117" s="272"/>
      <c r="C117" s="338" t="s">
        <v>1599</v>
      </c>
      <c r="D117" s="339"/>
      <c r="E117" s="273">
        <v>59.82</v>
      </c>
      <c r="F117" s="274"/>
      <c r="G117" s="275"/>
      <c r="H117" s="276"/>
      <c r="I117" s="270"/>
      <c r="J117" s="277"/>
      <c r="K117" s="270"/>
      <c r="M117" s="271" t="s">
        <v>1599</v>
      </c>
      <c r="O117" s="260"/>
    </row>
    <row r="118" spans="1:80" x14ac:dyDescent="0.25">
      <c r="A118" s="269"/>
      <c r="B118" s="272"/>
      <c r="C118" s="338" t="s">
        <v>1600</v>
      </c>
      <c r="D118" s="339"/>
      <c r="E118" s="273">
        <v>7.68</v>
      </c>
      <c r="F118" s="274"/>
      <c r="G118" s="275"/>
      <c r="H118" s="276"/>
      <c r="I118" s="270"/>
      <c r="J118" s="277"/>
      <c r="K118" s="270"/>
      <c r="M118" s="271" t="s">
        <v>1600</v>
      </c>
      <c r="O118" s="260"/>
    </row>
    <row r="119" spans="1:80" x14ac:dyDescent="0.25">
      <c r="A119" s="269"/>
      <c r="B119" s="272"/>
      <c r="C119" s="338" t="s">
        <v>1601</v>
      </c>
      <c r="D119" s="339"/>
      <c r="E119" s="273">
        <v>35.159999999999997</v>
      </c>
      <c r="F119" s="274"/>
      <c r="G119" s="275"/>
      <c r="H119" s="276"/>
      <c r="I119" s="270"/>
      <c r="J119" s="277"/>
      <c r="K119" s="270"/>
      <c r="M119" s="271" t="s">
        <v>1601</v>
      </c>
      <c r="O119" s="260"/>
    </row>
    <row r="120" spans="1:80" x14ac:dyDescent="0.25">
      <c r="A120" s="269"/>
      <c r="B120" s="272"/>
      <c r="C120" s="338" t="s">
        <v>1602</v>
      </c>
      <c r="D120" s="339"/>
      <c r="E120" s="273">
        <v>5.04</v>
      </c>
      <c r="F120" s="274"/>
      <c r="G120" s="275"/>
      <c r="H120" s="276"/>
      <c r="I120" s="270"/>
      <c r="J120" s="277"/>
      <c r="K120" s="270"/>
      <c r="M120" s="271" t="s">
        <v>1602</v>
      </c>
      <c r="O120" s="260"/>
    </row>
    <row r="121" spans="1:80" ht="13" x14ac:dyDescent="0.3">
      <c r="A121" s="278"/>
      <c r="B121" s="279" t="s">
        <v>101</v>
      </c>
      <c r="C121" s="280" t="s">
        <v>398</v>
      </c>
      <c r="D121" s="281"/>
      <c r="E121" s="282"/>
      <c r="F121" s="283"/>
      <c r="G121" s="284">
        <f>SUM(G111:G120)</f>
        <v>0</v>
      </c>
      <c r="H121" s="285"/>
      <c r="I121" s="286">
        <f>SUM(I111:I120)</f>
        <v>3.0014460000000001</v>
      </c>
      <c r="J121" s="285"/>
      <c r="K121" s="286">
        <f>SUM(K111:K120)</f>
        <v>0</v>
      </c>
      <c r="O121" s="260">
        <v>4</v>
      </c>
      <c r="BA121" s="287">
        <f>SUM(BA111:BA120)</f>
        <v>0</v>
      </c>
      <c r="BB121" s="287">
        <f>SUM(BB111:BB120)</f>
        <v>0</v>
      </c>
      <c r="BC121" s="287">
        <f>SUM(BC111:BC120)</f>
        <v>0</v>
      </c>
      <c r="BD121" s="287">
        <f>SUM(BD111:BD120)</f>
        <v>0</v>
      </c>
      <c r="BE121" s="287">
        <f>SUM(BE111:BE120)</f>
        <v>0</v>
      </c>
    </row>
    <row r="122" spans="1:80" ht="13" x14ac:dyDescent="0.3">
      <c r="A122" s="250" t="s">
        <v>97</v>
      </c>
      <c r="B122" s="251" t="s">
        <v>628</v>
      </c>
      <c r="C122" s="252" t="s">
        <v>629</v>
      </c>
      <c r="D122" s="253"/>
      <c r="E122" s="254"/>
      <c r="F122" s="254"/>
      <c r="G122" s="255"/>
      <c r="H122" s="256"/>
      <c r="I122" s="257"/>
      <c r="J122" s="258"/>
      <c r="K122" s="259"/>
      <c r="O122" s="260">
        <v>1</v>
      </c>
    </row>
    <row r="123" spans="1:80" x14ac:dyDescent="0.25">
      <c r="A123" s="261">
        <v>41</v>
      </c>
      <c r="B123" s="262" t="s">
        <v>631</v>
      </c>
      <c r="C123" s="263" t="s">
        <v>632</v>
      </c>
      <c r="D123" s="264" t="s">
        <v>423</v>
      </c>
      <c r="E123" s="265">
        <v>95.8</v>
      </c>
      <c r="F123" s="265">
        <v>0</v>
      </c>
      <c r="G123" s="266">
        <f>E123*F123</f>
        <v>0</v>
      </c>
      <c r="H123" s="267">
        <v>0.11221</v>
      </c>
      <c r="I123" s="268">
        <f>E123*H123</f>
        <v>10.749718</v>
      </c>
      <c r="J123" s="267">
        <v>0</v>
      </c>
      <c r="K123" s="268">
        <f>E123*J123</f>
        <v>0</v>
      </c>
      <c r="O123" s="260">
        <v>2</v>
      </c>
      <c r="AA123" s="233">
        <v>1</v>
      </c>
      <c r="AB123" s="233">
        <v>1</v>
      </c>
      <c r="AC123" s="233">
        <v>1</v>
      </c>
      <c r="AZ123" s="233">
        <v>1</v>
      </c>
      <c r="BA123" s="233">
        <f>IF(AZ123=1,G123,0)</f>
        <v>0</v>
      </c>
      <c r="BB123" s="233">
        <f>IF(AZ123=2,G123,0)</f>
        <v>0</v>
      </c>
      <c r="BC123" s="233">
        <f>IF(AZ123=3,G123,0)</f>
        <v>0</v>
      </c>
      <c r="BD123" s="233">
        <f>IF(AZ123=4,G123,0)</f>
        <v>0</v>
      </c>
      <c r="BE123" s="233">
        <f>IF(AZ123=5,G123,0)</f>
        <v>0</v>
      </c>
      <c r="CA123" s="260">
        <v>1</v>
      </c>
      <c r="CB123" s="260">
        <v>1</v>
      </c>
    </row>
    <row r="124" spans="1:80" x14ac:dyDescent="0.25">
      <c r="A124" s="269"/>
      <c r="B124" s="272"/>
      <c r="C124" s="338" t="s">
        <v>1603</v>
      </c>
      <c r="D124" s="339"/>
      <c r="E124" s="273">
        <v>95.8</v>
      </c>
      <c r="F124" s="274"/>
      <c r="G124" s="275"/>
      <c r="H124" s="276"/>
      <c r="I124" s="270"/>
      <c r="J124" s="277"/>
      <c r="K124" s="270"/>
      <c r="M124" s="271" t="s">
        <v>1603</v>
      </c>
      <c r="O124" s="260"/>
    </row>
    <row r="125" spans="1:80" ht="20" x14ac:dyDescent="0.25">
      <c r="A125" s="261">
        <v>42</v>
      </c>
      <c r="B125" s="262" t="s">
        <v>635</v>
      </c>
      <c r="C125" s="263" t="s">
        <v>636</v>
      </c>
      <c r="D125" s="264" t="s">
        <v>423</v>
      </c>
      <c r="E125" s="265">
        <v>3.2</v>
      </c>
      <c r="F125" s="265">
        <v>0</v>
      </c>
      <c r="G125" s="266">
        <f>E125*F125</f>
        <v>0</v>
      </c>
      <c r="H125" s="267">
        <v>0.20613999999999999</v>
      </c>
      <c r="I125" s="268">
        <f>E125*H125</f>
        <v>0.65964800000000001</v>
      </c>
      <c r="J125" s="267">
        <v>0</v>
      </c>
      <c r="K125" s="268">
        <f>E125*J125</f>
        <v>0</v>
      </c>
      <c r="O125" s="260">
        <v>2</v>
      </c>
      <c r="AA125" s="233">
        <v>1</v>
      </c>
      <c r="AB125" s="233">
        <v>1</v>
      </c>
      <c r="AC125" s="233">
        <v>1</v>
      </c>
      <c r="AZ125" s="233">
        <v>1</v>
      </c>
      <c r="BA125" s="233">
        <f>IF(AZ125=1,G125,0)</f>
        <v>0</v>
      </c>
      <c r="BB125" s="233">
        <f>IF(AZ125=2,G125,0)</f>
        <v>0</v>
      </c>
      <c r="BC125" s="233">
        <f>IF(AZ125=3,G125,0)</f>
        <v>0</v>
      </c>
      <c r="BD125" s="233">
        <f>IF(AZ125=4,G125,0)</f>
        <v>0</v>
      </c>
      <c r="BE125" s="233">
        <f>IF(AZ125=5,G125,0)</f>
        <v>0</v>
      </c>
      <c r="CA125" s="260">
        <v>1</v>
      </c>
      <c r="CB125" s="260">
        <v>1</v>
      </c>
    </row>
    <row r="126" spans="1:80" x14ac:dyDescent="0.25">
      <c r="A126" s="269"/>
      <c r="B126" s="272"/>
      <c r="C126" s="338" t="s">
        <v>1604</v>
      </c>
      <c r="D126" s="339"/>
      <c r="E126" s="273">
        <v>3.2</v>
      </c>
      <c r="F126" s="274"/>
      <c r="G126" s="275"/>
      <c r="H126" s="276"/>
      <c r="I126" s="270"/>
      <c r="J126" s="277"/>
      <c r="K126" s="270"/>
      <c r="M126" s="271" t="s">
        <v>1604</v>
      </c>
      <c r="O126" s="260"/>
    </row>
    <row r="127" spans="1:80" x14ac:dyDescent="0.25">
      <c r="A127" s="261">
        <v>43</v>
      </c>
      <c r="B127" s="262" t="s">
        <v>638</v>
      </c>
      <c r="C127" s="263" t="s">
        <v>639</v>
      </c>
      <c r="D127" s="264" t="s">
        <v>111</v>
      </c>
      <c r="E127" s="265">
        <v>3.0659999999999998</v>
      </c>
      <c r="F127" s="265">
        <v>0</v>
      </c>
      <c r="G127" s="266">
        <f>E127*F127</f>
        <v>0</v>
      </c>
      <c r="H127" s="267">
        <v>2.5249999999999999</v>
      </c>
      <c r="I127" s="268">
        <f>E127*H127</f>
        <v>7.741649999999999</v>
      </c>
      <c r="J127" s="267">
        <v>0</v>
      </c>
      <c r="K127" s="268">
        <f>E127*J127</f>
        <v>0</v>
      </c>
      <c r="O127" s="260">
        <v>2</v>
      </c>
      <c r="AA127" s="233">
        <v>1</v>
      </c>
      <c r="AB127" s="233">
        <v>1</v>
      </c>
      <c r="AC127" s="233">
        <v>1</v>
      </c>
      <c r="AZ127" s="233">
        <v>1</v>
      </c>
      <c r="BA127" s="233">
        <f>IF(AZ127=1,G127,0)</f>
        <v>0</v>
      </c>
      <c r="BB127" s="233">
        <f>IF(AZ127=2,G127,0)</f>
        <v>0</v>
      </c>
      <c r="BC127" s="233">
        <f>IF(AZ127=3,G127,0)</f>
        <v>0</v>
      </c>
      <c r="BD127" s="233">
        <f>IF(AZ127=4,G127,0)</f>
        <v>0</v>
      </c>
      <c r="BE127" s="233">
        <f>IF(AZ127=5,G127,0)</f>
        <v>0</v>
      </c>
      <c r="CA127" s="260">
        <v>1</v>
      </c>
      <c r="CB127" s="260">
        <v>1</v>
      </c>
    </row>
    <row r="128" spans="1:80" x14ac:dyDescent="0.25">
      <c r="A128" s="269"/>
      <c r="B128" s="272"/>
      <c r="C128" s="338" t="s">
        <v>1605</v>
      </c>
      <c r="D128" s="339"/>
      <c r="E128" s="273">
        <v>2.8740000000000001</v>
      </c>
      <c r="F128" s="274"/>
      <c r="G128" s="275"/>
      <c r="H128" s="276"/>
      <c r="I128" s="270"/>
      <c r="J128" s="277"/>
      <c r="K128" s="270"/>
      <c r="M128" s="271" t="s">
        <v>1605</v>
      </c>
      <c r="O128" s="260"/>
    </row>
    <row r="129" spans="1:80" x14ac:dyDescent="0.25">
      <c r="A129" s="269"/>
      <c r="B129" s="272"/>
      <c r="C129" s="338" t="s">
        <v>1606</v>
      </c>
      <c r="D129" s="339"/>
      <c r="E129" s="273">
        <v>0.192</v>
      </c>
      <c r="F129" s="274"/>
      <c r="G129" s="275"/>
      <c r="H129" s="276"/>
      <c r="I129" s="270"/>
      <c r="J129" s="277"/>
      <c r="K129" s="270"/>
      <c r="M129" s="271" t="s">
        <v>1606</v>
      </c>
      <c r="O129" s="260"/>
    </row>
    <row r="130" spans="1:80" x14ac:dyDescent="0.25">
      <c r="A130" s="261">
        <v>44</v>
      </c>
      <c r="B130" s="262" t="s">
        <v>645</v>
      </c>
      <c r="C130" s="263" t="s">
        <v>646</v>
      </c>
      <c r="D130" s="264" t="s">
        <v>223</v>
      </c>
      <c r="E130" s="265">
        <v>193.51599999999999</v>
      </c>
      <c r="F130" s="265">
        <v>0</v>
      </c>
      <c r="G130" s="266">
        <f>E130*F130</f>
        <v>0</v>
      </c>
      <c r="H130" s="267">
        <v>8.9999999999999993E-3</v>
      </c>
      <c r="I130" s="268">
        <f>E130*H130</f>
        <v>1.7416439999999997</v>
      </c>
      <c r="J130" s="267"/>
      <c r="K130" s="268">
        <f>E130*J130</f>
        <v>0</v>
      </c>
      <c r="O130" s="260">
        <v>2</v>
      </c>
      <c r="AA130" s="233">
        <v>3</v>
      </c>
      <c r="AB130" s="233">
        <v>1</v>
      </c>
      <c r="AC130" s="233">
        <v>59217348</v>
      </c>
      <c r="AZ130" s="233">
        <v>1</v>
      </c>
      <c r="BA130" s="233">
        <f>IF(AZ130=1,G130,0)</f>
        <v>0</v>
      </c>
      <c r="BB130" s="233">
        <f>IF(AZ130=2,G130,0)</f>
        <v>0</v>
      </c>
      <c r="BC130" s="233">
        <f>IF(AZ130=3,G130,0)</f>
        <v>0</v>
      </c>
      <c r="BD130" s="233">
        <f>IF(AZ130=4,G130,0)</f>
        <v>0</v>
      </c>
      <c r="BE130" s="233">
        <f>IF(AZ130=5,G130,0)</f>
        <v>0</v>
      </c>
      <c r="CA130" s="260">
        <v>3</v>
      </c>
      <c r="CB130" s="260">
        <v>1</v>
      </c>
    </row>
    <row r="131" spans="1:80" x14ac:dyDescent="0.25">
      <c r="A131" s="269"/>
      <c r="B131" s="272"/>
      <c r="C131" s="338" t="s">
        <v>1607</v>
      </c>
      <c r="D131" s="339"/>
      <c r="E131" s="273">
        <v>193.51599999999999</v>
      </c>
      <c r="F131" s="274"/>
      <c r="G131" s="275"/>
      <c r="H131" s="276"/>
      <c r="I131" s="270"/>
      <c r="J131" s="277"/>
      <c r="K131" s="270"/>
      <c r="M131" s="271" t="s">
        <v>1607</v>
      </c>
      <c r="O131" s="260"/>
    </row>
    <row r="132" spans="1:80" ht="13" x14ac:dyDescent="0.3">
      <c r="A132" s="278"/>
      <c r="B132" s="279" t="s">
        <v>101</v>
      </c>
      <c r="C132" s="280" t="s">
        <v>630</v>
      </c>
      <c r="D132" s="281"/>
      <c r="E132" s="282"/>
      <c r="F132" s="283"/>
      <c r="G132" s="284">
        <f>SUM(G122:G131)</f>
        <v>0</v>
      </c>
      <c r="H132" s="285"/>
      <c r="I132" s="286">
        <f>SUM(I122:I131)</f>
        <v>20.892659999999999</v>
      </c>
      <c r="J132" s="285"/>
      <c r="K132" s="286">
        <f>SUM(K122:K131)</f>
        <v>0</v>
      </c>
      <c r="O132" s="260">
        <v>4</v>
      </c>
      <c r="BA132" s="287">
        <f>SUM(BA122:BA131)</f>
        <v>0</v>
      </c>
      <c r="BB132" s="287">
        <f>SUM(BB122:BB131)</f>
        <v>0</v>
      </c>
      <c r="BC132" s="287">
        <f>SUM(BC122:BC131)</f>
        <v>0</v>
      </c>
      <c r="BD132" s="287">
        <f>SUM(BD122:BD131)</f>
        <v>0</v>
      </c>
      <c r="BE132" s="287">
        <f>SUM(BE122:BE131)</f>
        <v>0</v>
      </c>
    </row>
    <row r="133" spans="1:80" ht="13" x14ac:dyDescent="0.3">
      <c r="A133" s="250" t="s">
        <v>97</v>
      </c>
      <c r="B133" s="251" t="s">
        <v>1608</v>
      </c>
      <c r="C133" s="252" t="s">
        <v>1609</v>
      </c>
      <c r="D133" s="253"/>
      <c r="E133" s="254"/>
      <c r="F133" s="254"/>
      <c r="G133" s="255"/>
      <c r="H133" s="256"/>
      <c r="I133" s="257"/>
      <c r="J133" s="258"/>
      <c r="K133" s="259"/>
      <c r="O133" s="260">
        <v>1</v>
      </c>
    </row>
    <row r="134" spans="1:80" x14ac:dyDescent="0.25">
      <c r="A134" s="261">
        <v>45</v>
      </c>
      <c r="B134" s="262" t="s">
        <v>1611</v>
      </c>
      <c r="C134" s="263" t="s">
        <v>1612</v>
      </c>
      <c r="D134" s="264" t="s">
        <v>100</v>
      </c>
      <c r="E134" s="265">
        <v>1</v>
      </c>
      <c r="F134" s="265">
        <v>0</v>
      </c>
      <c r="G134" s="266">
        <f>E134*F134</f>
        <v>0</v>
      </c>
      <c r="H134" s="267">
        <v>5.0000000000000001E-3</v>
      </c>
      <c r="I134" s="268">
        <f>E134*H134</f>
        <v>5.0000000000000001E-3</v>
      </c>
      <c r="J134" s="267"/>
      <c r="K134" s="268">
        <f>E134*J134</f>
        <v>0</v>
      </c>
      <c r="O134" s="260">
        <v>2</v>
      </c>
      <c r="AA134" s="233">
        <v>3</v>
      </c>
      <c r="AB134" s="233">
        <v>1</v>
      </c>
      <c r="AC134" s="233" t="s">
        <v>1611</v>
      </c>
      <c r="AZ134" s="233">
        <v>1</v>
      </c>
      <c r="BA134" s="233">
        <f>IF(AZ134=1,G134,0)</f>
        <v>0</v>
      </c>
      <c r="BB134" s="233">
        <f>IF(AZ134=2,G134,0)</f>
        <v>0</v>
      </c>
      <c r="BC134" s="233">
        <f>IF(AZ134=3,G134,0)</f>
        <v>0</v>
      </c>
      <c r="BD134" s="233">
        <f>IF(AZ134=4,G134,0)</f>
        <v>0</v>
      </c>
      <c r="BE134" s="233">
        <f>IF(AZ134=5,G134,0)</f>
        <v>0</v>
      </c>
      <c r="CA134" s="260">
        <v>3</v>
      </c>
      <c r="CB134" s="260">
        <v>1</v>
      </c>
    </row>
    <row r="135" spans="1:80" ht="13" x14ac:dyDescent="0.3">
      <c r="A135" s="278"/>
      <c r="B135" s="279" t="s">
        <v>101</v>
      </c>
      <c r="C135" s="280" t="s">
        <v>1610</v>
      </c>
      <c r="D135" s="281"/>
      <c r="E135" s="282"/>
      <c r="F135" s="283"/>
      <c r="G135" s="284">
        <f>SUM(G133:G134)</f>
        <v>0</v>
      </c>
      <c r="H135" s="285"/>
      <c r="I135" s="286">
        <f>SUM(I133:I134)</f>
        <v>5.0000000000000001E-3</v>
      </c>
      <c r="J135" s="285"/>
      <c r="K135" s="286">
        <f>SUM(K133:K134)</f>
        <v>0</v>
      </c>
      <c r="O135" s="260">
        <v>4</v>
      </c>
      <c r="BA135" s="287">
        <f>SUM(BA133:BA134)</f>
        <v>0</v>
      </c>
      <c r="BB135" s="287">
        <f>SUM(BB133:BB134)</f>
        <v>0</v>
      </c>
      <c r="BC135" s="287">
        <f>SUM(BC133:BC134)</f>
        <v>0</v>
      </c>
      <c r="BD135" s="287">
        <f>SUM(BD133:BD134)</f>
        <v>0</v>
      </c>
      <c r="BE135" s="287">
        <f>SUM(BE133:BE134)</f>
        <v>0</v>
      </c>
    </row>
    <row r="136" spans="1:80" ht="13" x14ac:dyDescent="0.3">
      <c r="A136" s="250" t="s">
        <v>97</v>
      </c>
      <c r="B136" s="251" t="s">
        <v>682</v>
      </c>
      <c r="C136" s="252" t="s">
        <v>683</v>
      </c>
      <c r="D136" s="253"/>
      <c r="E136" s="254"/>
      <c r="F136" s="254"/>
      <c r="G136" s="255"/>
      <c r="H136" s="256"/>
      <c r="I136" s="257"/>
      <c r="J136" s="258"/>
      <c r="K136" s="259"/>
      <c r="O136" s="260">
        <v>1</v>
      </c>
    </row>
    <row r="137" spans="1:80" x14ac:dyDescent="0.25">
      <c r="A137" s="261">
        <v>46</v>
      </c>
      <c r="B137" s="262" t="s">
        <v>1613</v>
      </c>
      <c r="C137" s="263" t="s">
        <v>1614</v>
      </c>
      <c r="D137" s="264" t="s">
        <v>111</v>
      </c>
      <c r="E137" s="265">
        <v>1.4</v>
      </c>
      <c r="F137" s="265">
        <v>0</v>
      </c>
      <c r="G137" s="266">
        <f>E137*F137</f>
        <v>0</v>
      </c>
      <c r="H137" s="267">
        <v>1.47E-3</v>
      </c>
      <c r="I137" s="268">
        <f>E137*H137</f>
        <v>2.0579999999999999E-3</v>
      </c>
      <c r="J137" s="267">
        <v>-2.2000000000000002</v>
      </c>
      <c r="K137" s="268">
        <f>E137*J137</f>
        <v>-3.08</v>
      </c>
      <c r="O137" s="260">
        <v>2</v>
      </c>
      <c r="AA137" s="233">
        <v>1</v>
      </c>
      <c r="AB137" s="233">
        <v>1</v>
      </c>
      <c r="AC137" s="233">
        <v>1</v>
      </c>
      <c r="AZ137" s="233">
        <v>1</v>
      </c>
      <c r="BA137" s="233">
        <f>IF(AZ137=1,G137,0)</f>
        <v>0</v>
      </c>
      <c r="BB137" s="233">
        <f>IF(AZ137=2,G137,0)</f>
        <v>0</v>
      </c>
      <c r="BC137" s="233">
        <f>IF(AZ137=3,G137,0)</f>
        <v>0</v>
      </c>
      <c r="BD137" s="233">
        <f>IF(AZ137=4,G137,0)</f>
        <v>0</v>
      </c>
      <c r="BE137" s="233">
        <f>IF(AZ137=5,G137,0)</f>
        <v>0</v>
      </c>
      <c r="CA137" s="260">
        <v>1</v>
      </c>
      <c r="CB137" s="260">
        <v>1</v>
      </c>
    </row>
    <row r="138" spans="1:80" x14ac:dyDescent="0.25">
      <c r="A138" s="269"/>
      <c r="B138" s="272"/>
      <c r="C138" s="338" t="s">
        <v>1615</v>
      </c>
      <c r="D138" s="339"/>
      <c r="E138" s="273">
        <v>1.4</v>
      </c>
      <c r="F138" s="274"/>
      <c r="G138" s="275"/>
      <c r="H138" s="276"/>
      <c r="I138" s="270"/>
      <c r="J138" s="277"/>
      <c r="K138" s="270"/>
      <c r="M138" s="271" t="s">
        <v>1615</v>
      </c>
      <c r="O138" s="260"/>
    </row>
    <row r="139" spans="1:80" ht="13" x14ac:dyDescent="0.3">
      <c r="A139" s="278"/>
      <c r="B139" s="279" t="s">
        <v>101</v>
      </c>
      <c r="C139" s="280" t="s">
        <v>684</v>
      </c>
      <c r="D139" s="281"/>
      <c r="E139" s="282"/>
      <c r="F139" s="283"/>
      <c r="G139" s="284">
        <f>SUM(G136:G138)</f>
        <v>0</v>
      </c>
      <c r="H139" s="285"/>
      <c r="I139" s="286">
        <f>SUM(I136:I138)</f>
        <v>2.0579999999999999E-3</v>
      </c>
      <c r="J139" s="285"/>
      <c r="K139" s="286">
        <f>SUM(K136:K138)</f>
        <v>-3.08</v>
      </c>
      <c r="O139" s="260">
        <v>4</v>
      </c>
      <c r="BA139" s="287">
        <f>SUM(BA136:BA138)</f>
        <v>0</v>
      </c>
      <c r="BB139" s="287">
        <f>SUM(BB136:BB138)</f>
        <v>0</v>
      </c>
      <c r="BC139" s="287">
        <f>SUM(BC136:BC138)</f>
        <v>0</v>
      </c>
      <c r="BD139" s="287">
        <f>SUM(BD136:BD138)</f>
        <v>0</v>
      </c>
      <c r="BE139" s="287">
        <f>SUM(BE136:BE138)</f>
        <v>0</v>
      </c>
    </row>
    <row r="140" spans="1:80" ht="13" x14ac:dyDescent="0.3">
      <c r="A140" s="250" t="s">
        <v>97</v>
      </c>
      <c r="B140" s="251" t="s">
        <v>772</v>
      </c>
      <c r="C140" s="252" t="s">
        <v>773</v>
      </c>
      <c r="D140" s="253"/>
      <c r="E140" s="254"/>
      <c r="F140" s="254"/>
      <c r="G140" s="255"/>
      <c r="H140" s="256"/>
      <c r="I140" s="257"/>
      <c r="J140" s="258"/>
      <c r="K140" s="259"/>
      <c r="O140" s="260">
        <v>1</v>
      </c>
    </row>
    <row r="141" spans="1:80" x14ac:dyDescent="0.25">
      <c r="A141" s="261">
        <v>47</v>
      </c>
      <c r="B141" s="262" t="s">
        <v>1616</v>
      </c>
      <c r="C141" s="263" t="s">
        <v>1617</v>
      </c>
      <c r="D141" s="264" t="s">
        <v>177</v>
      </c>
      <c r="E141" s="265">
        <v>138.95889336299999</v>
      </c>
      <c r="F141" s="265">
        <v>0</v>
      </c>
      <c r="G141" s="266">
        <f>E141*F141</f>
        <v>0</v>
      </c>
      <c r="H141" s="267">
        <v>0</v>
      </c>
      <c r="I141" s="268">
        <f>E141*H141</f>
        <v>0</v>
      </c>
      <c r="J141" s="267"/>
      <c r="K141" s="268">
        <f>E141*J141</f>
        <v>0</v>
      </c>
      <c r="O141" s="260">
        <v>2</v>
      </c>
      <c r="AA141" s="233">
        <v>7</v>
      </c>
      <c r="AB141" s="233">
        <v>1</v>
      </c>
      <c r="AC141" s="233">
        <v>2</v>
      </c>
      <c r="AZ141" s="233">
        <v>1</v>
      </c>
      <c r="BA141" s="233">
        <f>IF(AZ141=1,G141,0)</f>
        <v>0</v>
      </c>
      <c r="BB141" s="233">
        <f>IF(AZ141=2,G141,0)</f>
        <v>0</v>
      </c>
      <c r="BC141" s="233">
        <f>IF(AZ141=3,G141,0)</f>
        <v>0</v>
      </c>
      <c r="BD141" s="233">
        <f>IF(AZ141=4,G141,0)</f>
        <v>0</v>
      </c>
      <c r="BE141" s="233">
        <f>IF(AZ141=5,G141,0)</f>
        <v>0</v>
      </c>
      <c r="CA141" s="260">
        <v>7</v>
      </c>
      <c r="CB141" s="260">
        <v>1</v>
      </c>
    </row>
    <row r="142" spans="1:80" ht="13" x14ac:dyDescent="0.3">
      <c r="A142" s="278"/>
      <c r="B142" s="279" t="s">
        <v>101</v>
      </c>
      <c r="C142" s="280" t="s">
        <v>774</v>
      </c>
      <c r="D142" s="281"/>
      <c r="E142" s="282"/>
      <c r="F142" s="283"/>
      <c r="G142" s="284">
        <f>SUM(G140:G141)</f>
        <v>0</v>
      </c>
      <c r="H142" s="285"/>
      <c r="I142" s="286">
        <f>SUM(I140:I141)</f>
        <v>0</v>
      </c>
      <c r="J142" s="285"/>
      <c r="K142" s="286">
        <f>SUM(K140:K141)</f>
        <v>0</v>
      </c>
      <c r="O142" s="260">
        <v>4</v>
      </c>
      <c r="BA142" s="287">
        <f>SUM(BA140:BA141)</f>
        <v>0</v>
      </c>
      <c r="BB142" s="287">
        <f>SUM(BB140:BB141)</f>
        <v>0</v>
      </c>
      <c r="BC142" s="287">
        <f>SUM(BC140:BC141)</f>
        <v>0</v>
      </c>
      <c r="BD142" s="287">
        <f>SUM(BD140:BD141)</f>
        <v>0</v>
      </c>
      <c r="BE142" s="287">
        <f>SUM(BE140:BE141)</f>
        <v>0</v>
      </c>
    </row>
    <row r="143" spans="1:80" ht="13" x14ac:dyDescent="0.3">
      <c r="A143" s="250" t="s">
        <v>97</v>
      </c>
      <c r="B143" s="251" t="s">
        <v>777</v>
      </c>
      <c r="C143" s="252" t="s">
        <v>778</v>
      </c>
      <c r="D143" s="253"/>
      <c r="E143" s="254"/>
      <c r="F143" s="254"/>
      <c r="G143" s="255"/>
      <c r="H143" s="256"/>
      <c r="I143" s="257"/>
      <c r="J143" s="258"/>
      <c r="K143" s="259"/>
      <c r="O143" s="260">
        <v>1</v>
      </c>
    </row>
    <row r="144" spans="1:80" ht="20" x14ac:dyDescent="0.25">
      <c r="A144" s="261">
        <v>48</v>
      </c>
      <c r="B144" s="262" t="s">
        <v>1618</v>
      </c>
      <c r="C144" s="263" t="s">
        <v>1619</v>
      </c>
      <c r="D144" s="264" t="s">
        <v>115</v>
      </c>
      <c r="E144" s="265">
        <v>25.262499999999999</v>
      </c>
      <c r="F144" s="265">
        <v>0</v>
      </c>
      <c r="G144" s="266">
        <f>E144*F144</f>
        <v>0</v>
      </c>
      <c r="H144" s="267">
        <v>1.15E-3</v>
      </c>
      <c r="I144" s="268">
        <f>E144*H144</f>
        <v>2.9051874999999998E-2</v>
      </c>
      <c r="J144" s="267">
        <v>0</v>
      </c>
      <c r="K144" s="268">
        <f>E144*J144</f>
        <v>0</v>
      </c>
      <c r="O144" s="260">
        <v>2</v>
      </c>
      <c r="AA144" s="233">
        <v>1</v>
      </c>
      <c r="AB144" s="233">
        <v>7</v>
      </c>
      <c r="AC144" s="233">
        <v>7</v>
      </c>
      <c r="AZ144" s="233">
        <v>2</v>
      </c>
      <c r="BA144" s="233">
        <f>IF(AZ144=1,G144,0)</f>
        <v>0</v>
      </c>
      <c r="BB144" s="233">
        <f>IF(AZ144=2,G144,0)</f>
        <v>0</v>
      </c>
      <c r="BC144" s="233">
        <f>IF(AZ144=3,G144,0)</f>
        <v>0</v>
      </c>
      <c r="BD144" s="233">
        <f>IF(AZ144=4,G144,0)</f>
        <v>0</v>
      </c>
      <c r="BE144" s="233">
        <f>IF(AZ144=5,G144,0)</f>
        <v>0</v>
      </c>
      <c r="CA144" s="260">
        <v>1</v>
      </c>
      <c r="CB144" s="260">
        <v>7</v>
      </c>
    </row>
    <row r="145" spans="1:80" x14ac:dyDescent="0.25">
      <c r="A145" s="269"/>
      <c r="B145" s="272"/>
      <c r="C145" s="338" t="s">
        <v>1620</v>
      </c>
      <c r="D145" s="339"/>
      <c r="E145" s="273">
        <v>9.6</v>
      </c>
      <c r="F145" s="274"/>
      <c r="G145" s="275"/>
      <c r="H145" s="276"/>
      <c r="I145" s="270"/>
      <c r="J145" s="277"/>
      <c r="K145" s="270"/>
      <c r="M145" s="271" t="s">
        <v>1620</v>
      </c>
      <c r="O145" s="260"/>
    </row>
    <row r="146" spans="1:80" x14ac:dyDescent="0.25">
      <c r="A146" s="269"/>
      <c r="B146" s="272"/>
      <c r="C146" s="338" t="s">
        <v>1621</v>
      </c>
      <c r="D146" s="339"/>
      <c r="E146" s="273">
        <v>9.9124999999999996</v>
      </c>
      <c r="F146" s="274"/>
      <c r="G146" s="275"/>
      <c r="H146" s="276"/>
      <c r="I146" s="270"/>
      <c r="J146" s="277"/>
      <c r="K146" s="270"/>
      <c r="M146" s="271" t="s">
        <v>1621</v>
      </c>
      <c r="O146" s="260"/>
    </row>
    <row r="147" spans="1:80" x14ac:dyDescent="0.25">
      <c r="A147" s="269"/>
      <c r="B147" s="272"/>
      <c r="C147" s="338" t="s">
        <v>1622</v>
      </c>
      <c r="D147" s="339"/>
      <c r="E147" s="273">
        <v>5.75</v>
      </c>
      <c r="F147" s="274"/>
      <c r="G147" s="275"/>
      <c r="H147" s="276"/>
      <c r="I147" s="270"/>
      <c r="J147" s="277"/>
      <c r="K147" s="270"/>
      <c r="M147" s="271" t="s">
        <v>1622</v>
      </c>
      <c r="O147" s="260"/>
    </row>
    <row r="148" spans="1:80" x14ac:dyDescent="0.25">
      <c r="A148" s="261">
        <v>49</v>
      </c>
      <c r="B148" s="262" t="s">
        <v>1623</v>
      </c>
      <c r="C148" s="263" t="s">
        <v>1624</v>
      </c>
      <c r="D148" s="264" t="s">
        <v>12</v>
      </c>
      <c r="E148" s="265"/>
      <c r="F148" s="265">
        <v>0</v>
      </c>
      <c r="G148" s="266">
        <f>E148*F148</f>
        <v>0</v>
      </c>
      <c r="H148" s="267">
        <v>0</v>
      </c>
      <c r="I148" s="268">
        <f>E148*H148</f>
        <v>0</v>
      </c>
      <c r="J148" s="267"/>
      <c r="K148" s="268">
        <f>E148*J148</f>
        <v>0</v>
      </c>
      <c r="O148" s="260">
        <v>2</v>
      </c>
      <c r="AA148" s="233">
        <v>7</v>
      </c>
      <c r="AB148" s="233">
        <v>1002</v>
      </c>
      <c r="AC148" s="233">
        <v>5</v>
      </c>
      <c r="AZ148" s="233">
        <v>2</v>
      </c>
      <c r="BA148" s="233">
        <f>IF(AZ148=1,G148,0)</f>
        <v>0</v>
      </c>
      <c r="BB148" s="233">
        <f>IF(AZ148=2,G148,0)</f>
        <v>0</v>
      </c>
      <c r="BC148" s="233">
        <f>IF(AZ148=3,G148,0)</f>
        <v>0</v>
      </c>
      <c r="BD148" s="233">
        <f>IF(AZ148=4,G148,0)</f>
        <v>0</v>
      </c>
      <c r="BE148" s="233">
        <f>IF(AZ148=5,G148,0)</f>
        <v>0</v>
      </c>
      <c r="CA148" s="260">
        <v>7</v>
      </c>
      <c r="CB148" s="260">
        <v>1002</v>
      </c>
    </row>
    <row r="149" spans="1:80" ht="13" x14ac:dyDescent="0.3">
      <c r="A149" s="278"/>
      <c r="B149" s="279" t="s">
        <v>101</v>
      </c>
      <c r="C149" s="280" t="s">
        <v>779</v>
      </c>
      <c r="D149" s="281"/>
      <c r="E149" s="282"/>
      <c r="F149" s="283"/>
      <c r="G149" s="284">
        <f>SUM(G143:G148)</f>
        <v>0</v>
      </c>
      <c r="H149" s="285"/>
      <c r="I149" s="286">
        <f>SUM(I143:I148)</f>
        <v>2.9051874999999998E-2</v>
      </c>
      <c r="J149" s="285"/>
      <c r="K149" s="286">
        <f>SUM(K143:K148)</f>
        <v>0</v>
      </c>
      <c r="O149" s="260">
        <v>4</v>
      </c>
      <c r="BA149" s="287">
        <f>SUM(BA143:BA148)</f>
        <v>0</v>
      </c>
      <c r="BB149" s="287">
        <f>SUM(BB143:BB148)</f>
        <v>0</v>
      </c>
      <c r="BC149" s="287">
        <f>SUM(BC143:BC148)</f>
        <v>0</v>
      </c>
      <c r="BD149" s="287">
        <f>SUM(BD143:BD148)</f>
        <v>0</v>
      </c>
      <c r="BE149" s="287">
        <f>SUM(BE143:BE148)</f>
        <v>0</v>
      </c>
    </row>
    <row r="150" spans="1:80" ht="13" x14ac:dyDescent="0.3">
      <c r="A150" s="250" t="s">
        <v>97</v>
      </c>
      <c r="B150" s="251" t="s">
        <v>953</v>
      </c>
      <c r="C150" s="252" t="s">
        <v>954</v>
      </c>
      <c r="D150" s="253"/>
      <c r="E150" s="254"/>
      <c r="F150" s="254"/>
      <c r="G150" s="255"/>
      <c r="H150" s="256"/>
      <c r="I150" s="257"/>
      <c r="J150" s="258"/>
      <c r="K150" s="259"/>
      <c r="O150" s="260">
        <v>1</v>
      </c>
    </row>
    <row r="151" spans="1:80" x14ac:dyDescent="0.25">
      <c r="A151" s="261">
        <v>50</v>
      </c>
      <c r="B151" s="262" t="s">
        <v>1625</v>
      </c>
      <c r="C151" s="263" t="s">
        <v>1626</v>
      </c>
      <c r="D151" s="264" t="s">
        <v>115</v>
      </c>
      <c r="E151" s="265">
        <v>93.61</v>
      </c>
      <c r="F151" s="265">
        <v>0</v>
      </c>
      <c r="G151" s="266">
        <f>E151*F151</f>
        <v>0</v>
      </c>
      <c r="H151" s="267">
        <v>0</v>
      </c>
      <c r="I151" s="268">
        <f>E151*H151</f>
        <v>0</v>
      </c>
      <c r="J151" s="267">
        <v>0</v>
      </c>
      <c r="K151" s="268">
        <f>E151*J151</f>
        <v>0</v>
      </c>
      <c r="O151" s="260">
        <v>2</v>
      </c>
      <c r="AA151" s="233">
        <v>1</v>
      </c>
      <c r="AB151" s="233">
        <v>7</v>
      </c>
      <c r="AC151" s="233">
        <v>7</v>
      </c>
      <c r="AZ151" s="233">
        <v>2</v>
      </c>
      <c r="BA151" s="233">
        <f>IF(AZ151=1,G151,0)</f>
        <v>0</v>
      </c>
      <c r="BB151" s="233">
        <f>IF(AZ151=2,G151,0)</f>
        <v>0</v>
      </c>
      <c r="BC151" s="233">
        <f>IF(AZ151=3,G151,0)</f>
        <v>0</v>
      </c>
      <c r="BD151" s="233">
        <f>IF(AZ151=4,G151,0)</f>
        <v>0</v>
      </c>
      <c r="BE151" s="233">
        <f>IF(AZ151=5,G151,0)</f>
        <v>0</v>
      </c>
      <c r="CA151" s="260">
        <v>1</v>
      </c>
      <c r="CB151" s="260">
        <v>7</v>
      </c>
    </row>
    <row r="152" spans="1:80" x14ac:dyDescent="0.25">
      <c r="A152" s="269"/>
      <c r="B152" s="272"/>
      <c r="C152" s="338" t="s">
        <v>1627</v>
      </c>
      <c r="D152" s="339"/>
      <c r="E152" s="273">
        <v>35.31</v>
      </c>
      <c r="F152" s="274"/>
      <c r="G152" s="275"/>
      <c r="H152" s="276"/>
      <c r="I152" s="270"/>
      <c r="J152" s="277"/>
      <c r="K152" s="270"/>
      <c r="M152" s="271" t="s">
        <v>1627</v>
      </c>
      <c r="O152" s="260"/>
    </row>
    <row r="153" spans="1:80" x14ac:dyDescent="0.25">
      <c r="A153" s="269"/>
      <c r="B153" s="272"/>
      <c r="C153" s="338" t="s">
        <v>1628</v>
      </c>
      <c r="D153" s="339"/>
      <c r="E153" s="273">
        <v>58.3</v>
      </c>
      <c r="F153" s="274"/>
      <c r="G153" s="275"/>
      <c r="H153" s="276"/>
      <c r="I153" s="270"/>
      <c r="J153" s="277"/>
      <c r="K153" s="270"/>
      <c r="M153" s="271" t="s">
        <v>1628</v>
      </c>
      <c r="O153" s="260"/>
    </row>
    <row r="154" spans="1:80" ht="20" x14ac:dyDescent="0.25">
      <c r="A154" s="261">
        <v>51</v>
      </c>
      <c r="B154" s="262" t="s">
        <v>1629</v>
      </c>
      <c r="C154" s="263" t="s">
        <v>1630</v>
      </c>
      <c r="D154" s="264" t="s">
        <v>100</v>
      </c>
      <c r="E154" s="265">
        <v>5</v>
      </c>
      <c r="F154" s="265">
        <v>0</v>
      </c>
      <c r="G154" s="266">
        <f>E154*F154</f>
        <v>0</v>
      </c>
      <c r="H154" s="267">
        <v>5.0000000000000001E-4</v>
      </c>
      <c r="I154" s="268">
        <f>E154*H154</f>
        <v>2.5000000000000001E-3</v>
      </c>
      <c r="J154" s="267"/>
      <c r="K154" s="268">
        <f>E154*J154</f>
        <v>0</v>
      </c>
      <c r="O154" s="260">
        <v>2</v>
      </c>
      <c r="AA154" s="233">
        <v>3</v>
      </c>
      <c r="AB154" s="233">
        <v>7</v>
      </c>
      <c r="AC154" s="233" t="s">
        <v>1629</v>
      </c>
      <c r="AZ154" s="233">
        <v>2</v>
      </c>
      <c r="BA154" s="233">
        <f>IF(AZ154=1,G154,0)</f>
        <v>0</v>
      </c>
      <c r="BB154" s="233">
        <f>IF(AZ154=2,G154,0)</f>
        <v>0</v>
      </c>
      <c r="BC154" s="233">
        <f>IF(AZ154=3,G154,0)</f>
        <v>0</v>
      </c>
      <c r="BD154" s="233">
        <f>IF(AZ154=4,G154,0)</f>
        <v>0</v>
      </c>
      <c r="BE154" s="233">
        <f>IF(AZ154=5,G154,0)</f>
        <v>0</v>
      </c>
      <c r="CA154" s="260">
        <v>3</v>
      </c>
      <c r="CB154" s="260">
        <v>7</v>
      </c>
    </row>
    <row r="155" spans="1:80" x14ac:dyDescent="0.25">
      <c r="A155" s="269"/>
      <c r="B155" s="272"/>
      <c r="C155" s="338" t="s">
        <v>1631</v>
      </c>
      <c r="D155" s="339"/>
      <c r="E155" s="273">
        <v>5</v>
      </c>
      <c r="F155" s="274"/>
      <c r="G155" s="275"/>
      <c r="H155" s="276"/>
      <c r="I155" s="270"/>
      <c r="J155" s="277"/>
      <c r="K155" s="270"/>
      <c r="M155" s="271" t="s">
        <v>1631</v>
      </c>
      <c r="O155" s="260"/>
    </row>
    <row r="156" spans="1:80" x14ac:dyDescent="0.25">
      <c r="A156" s="269"/>
      <c r="B156" s="272"/>
      <c r="C156" s="338" t="s">
        <v>1632</v>
      </c>
      <c r="D156" s="339"/>
      <c r="E156" s="273">
        <v>0</v>
      </c>
      <c r="F156" s="274"/>
      <c r="G156" s="275"/>
      <c r="H156" s="276"/>
      <c r="I156" s="270"/>
      <c r="J156" s="277"/>
      <c r="K156" s="270"/>
      <c r="M156" s="271" t="s">
        <v>1632</v>
      </c>
      <c r="O156" s="260"/>
    </row>
    <row r="157" spans="1:80" x14ac:dyDescent="0.25">
      <c r="A157" s="269"/>
      <c r="B157" s="272"/>
      <c r="C157" s="338" t="s">
        <v>1633</v>
      </c>
      <c r="D157" s="339"/>
      <c r="E157" s="273">
        <v>0</v>
      </c>
      <c r="F157" s="274"/>
      <c r="G157" s="275"/>
      <c r="H157" s="276"/>
      <c r="I157" s="270"/>
      <c r="J157" s="277"/>
      <c r="K157" s="270"/>
      <c r="M157" s="271" t="s">
        <v>1633</v>
      </c>
      <c r="O157" s="260"/>
    </row>
    <row r="158" spans="1:80" ht="20" x14ac:dyDescent="0.25">
      <c r="A158" s="261">
        <v>52</v>
      </c>
      <c r="B158" s="262" t="s">
        <v>1634</v>
      </c>
      <c r="C158" s="263" t="s">
        <v>1635</v>
      </c>
      <c r="D158" s="264" t="s">
        <v>100</v>
      </c>
      <c r="E158" s="265">
        <v>7</v>
      </c>
      <c r="F158" s="265">
        <v>0</v>
      </c>
      <c r="G158" s="266">
        <f>E158*F158</f>
        <v>0</v>
      </c>
      <c r="H158" s="267">
        <v>5.0000000000000001E-4</v>
      </c>
      <c r="I158" s="268">
        <f>E158*H158</f>
        <v>3.5000000000000001E-3</v>
      </c>
      <c r="J158" s="267"/>
      <c r="K158" s="268">
        <f>E158*J158</f>
        <v>0</v>
      </c>
      <c r="O158" s="260">
        <v>2</v>
      </c>
      <c r="AA158" s="233">
        <v>3</v>
      </c>
      <c r="AB158" s="233">
        <v>7</v>
      </c>
      <c r="AC158" s="233" t="s">
        <v>1634</v>
      </c>
      <c r="AZ158" s="233">
        <v>2</v>
      </c>
      <c r="BA158" s="233">
        <f>IF(AZ158=1,G158,0)</f>
        <v>0</v>
      </c>
      <c r="BB158" s="233">
        <f>IF(AZ158=2,G158,0)</f>
        <v>0</v>
      </c>
      <c r="BC158" s="233">
        <f>IF(AZ158=3,G158,0)</f>
        <v>0</v>
      </c>
      <c r="BD158" s="233">
        <f>IF(AZ158=4,G158,0)</f>
        <v>0</v>
      </c>
      <c r="BE158" s="233">
        <f>IF(AZ158=5,G158,0)</f>
        <v>0</v>
      </c>
      <c r="CA158" s="260">
        <v>3</v>
      </c>
      <c r="CB158" s="260">
        <v>7</v>
      </c>
    </row>
    <row r="159" spans="1:80" x14ac:dyDescent="0.25">
      <c r="A159" s="269"/>
      <c r="B159" s="272"/>
      <c r="C159" s="338" t="s">
        <v>1636</v>
      </c>
      <c r="D159" s="339"/>
      <c r="E159" s="273">
        <v>7</v>
      </c>
      <c r="F159" s="274"/>
      <c r="G159" s="275"/>
      <c r="H159" s="276"/>
      <c r="I159" s="270"/>
      <c r="J159" s="277"/>
      <c r="K159" s="270"/>
      <c r="M159" s="271" t="s">
        <v>1636</v>
      </c>
      <c r="O159" s="260"/>
    </row>
    <row r="160" spans="1:80" x14ac:dyDescent="0.25">
      <c r="A160" s="269"/>
      <c r="B160" s="272"/>
      <c r="C160" s="338" t="s">
        <v>1637</v>
      </c>
      <c r="D160" s="339"/>
      <c r="E160" s="273">
        <v>0</v>
      </c>
      <c r="F160" s="274"/>
      <c r="G160" s="275"/>
      <c r="H160" s="276"/>
      <c r="I160" s="270"/>
      <c r="J160" s="277"/>
      <c r="K160" s="270"/>
      <c r="M160" s="271" t="s">
        <v>1637</v>
      </c>
      <c r="O160" s="260"/>
    </row>
    <row r="161" spans="1:80" x14ac:dyDescent="0.25">
      <c r="A161" s="269"/>
      <c r="B161" s="272"/>
      <c r="C161" s="338" t="s">
        <v>1633</v>
      </c>
      <c r="D161" s="339"/>
      <c r="E161" s="273">
        <v>0</v>
      </c>
      <c r="F161" s="274"/>
      <c r="G161" s="275"/>
      <c r="H161" s="276"/>
      <c r="I161" s="270"/>
      <c r="J161" s="277"/>
      <c r="K161" s="270"/>
      <c r="M161" s="271" t="s">
        <v>1633</v>
      </c>
      <c r="O161" s="260"/>
    </row>
    <row r="162" spans="1:80" ht="20" x14ac:dyDescent="0.25">
      <c r="A162" s="261">
        <v>53</v>
      </c>
      <c r="B162" s="262" t="s">
        <v>1638</v>
      </c>
      <c r="C162" s="263" t="s">
        <v>1639</v>
      </c>
      <c r="D162" s="264" t="s">
        <v>100</v>
      </c>
      <c r="E162" s="265">
        <v>2</v>
      </c>
      <c r="F162" s="265">
        <v>0</v>
      </c>
      <c r="G162" s="266">
        <f>E162*F162</f>
        <v>0</v>
      </c>
      <c r="H162" s="267">
        <v>5.0000000000000001E-4</v>
      </c>
      <c r="I162" s="268">
        <f>E162*H162</f>
        <v>1E-3</v>
      </c>
      <c r="J162" s="267"/>
      <c r="K162" s="268">
        <f>E162*J162</f>
        <v>0</v>
      </c>
      <c r="O162" s="260">
        <v>2</v>
      </c>
      <c r="AA162" s="233">
        <v>3</v>
      </c>
      <c r="AB162" s="233">
        <v>7</v>
      </c>
      <c r="AC162" s="233" t="s">
        <v>1638</v>
      </c>
      <c r="AZ162" s="233">
        <v>2</v>
      </c>
      <c r="BA162" s="233">
        <f>IF(AZ162=1,G162,0)</f>
        <v>0</v>
      </c>
      <c r="BB162" s="233">
        <f>IF(AZ162=2,G162,0)</f>
        <v>0</v>
      </c>
      <c r="BC162" s="233">
        <f>IF(AZ162=3,G162,0)</f>
        <v>0</v>
      </c>
      <c r="BD162" s="233">
        <f>IF(AZ162=4,G162,0)</f>
        <v>0</v>
      </c>
      <c r="BE162" s="233">
        <f>IF(AZ162=5,G162,0)</f>
        <v>0</v>
      </c>
      <c r="CA162" s="260">
        <v>3</v>
      </c>
      <c r="CB162" s="260">
        <v>7</v>
      </c>
    </row>
    <row r="163" spans="1:80" x14ac:dyDescent="0.25">
      <c r="A163" s="269"/>
      <c r="B163" s="272"/>
      <c r="C163" s="338" t="s">
        <v>1640</v>
      </c>
      <c r="D163" s="339"/>
      <c r="E163" s="273">
        <v>2</v>
      </c>
      <c r="F163" s="274"/>
      <c r="G163" s="275"/>
      <c r="H163" s="276"/>
      <c r="I163" s="270"/>
      <c r="J163" s="277"/>
      <c r="K163" s="270"/>
      <c r="M163" s="271" t="s">
        <v>1640</v>
      </c>
      <c r="O163" s="260"/>
    </row>
    <row r="164" spans="1:80" x14ac:dyDescent="0.25">
      <c r="A164" s="269"/>
      <c r="B164" s="272"/>
      <c r="C164" s="338" t="s">
        <v>1641</v>
      </c>
      <c r="D164" s="339"/>
      <c r="E164" s="273">
        <v>0</v>
      </c>
      <c r="F164" s="274"/>
      <c r="G164" s="275"/>
      <c r="H164" s="276"/>
      <c r="I164" s="270"/>
      <c r="J164" s="277"/>
      <c r="K164" s="270"/>
      <c r="M164" s="271" t="s">
        <v>1641</v>
      </c>
      <c r="O164" s="260"/>
    </row>
    <row r="165" spans="1:80" x14ac:dyDescent="0.25">
      <c r="A165" s="269"/>
      <c r="B165" s="272"/>
      <c r="C165" s="338" t="s">
        <v>1633</v>
      </c>
      <c r="D165" s="339"/>
      <c r="E165" s="273">
        <v>0</v>
      </c>
      <c r="F165" s="274"/>
      <c r="G165" s="275"/>
      <c r="H165" s="276"/>
      <c r="I165" s="270"/>
      <c r="J165" s="277"/>
      <c r="K165" s="270"/>
      <c r="M165" s="271" t="s">
        <v>1633</v>
      </c>
      <c r="O165" s="260"/>
    </row>
    <row r="166" spans="1:80" ht="20" x14ac:dyDescent="0.25">
      <c r="A166" s="261">
        <v>54</v>
      </c>
      <c r="B166" s="262" t="s">
        <v>1642</v>
      </c>
      <c r="C166" s="263" t="s">
        <v>1643</v>
      </c>
      <c r="D166" s="264" t="s">
        <v>100</v>
      </c>
      <c r="E166" s="265">
        <v>20</v>
      </c>
      <c r="F166" s="265">
        <v>0</v>
      </c>
      <c r="G166" s="266">
        <f>E166*F166</f>
        <v>0</v>
      </c>
      <c r="H166" s="267">
        <v>5.0000000000000001E-4</v>
      </c>
      <c r="I166" s="268">
        <f>E166*H166</f>
        <v>0.01</v>
      </c>
      <c r="J166" s="267"/>
      <c r="K166" s="268">
        <f>E166*J166</f>
        <v>0</v>
      </c>
      <c r="O166" s="260">
        <v>2</v>
      </c>
      <c r="AA166" s="233">
        <v>3</v>
      </c>
      <c r="AB166" s="233">
        <v>7</v>
      </c>
      <c r="AC166" s="233" t="s">
        <v>1642</v>
      </c>
      <c r="AZ166" s="233">
        <v>2</v>
      </c>
      <c r="BA166" s="233">
        <f>IF(AZ166=1,G166,0)</f>
        <v>0</v>
      </c>
      <c r="BB166" s="233">
        <f>IF(AZ166=2,G166,0)</f>
        <v>0</v>
      </c>
      <c r="BC166" s="233">
        <f>IF(AZ166=3,G166,0)</f>
        <v>0</v>
      </c>
      <c r="BD166" s="233">
        <f>IF(AZ166=4,G166,0)</f>
        <v>0</v>
      </c>
      <c r="BE166" s="233">
        <f>IF(AZ166=5,G166,0)</f>
        <v>0</v>
      </c>
      <c r="CA166" s="260">
        <v>3</v>
      </c>
      <c r="CB166" s="260">
        <v>7</v>
      </c>
    </row>
    <row r="167" spans="1:80" x14ac:dyDescent="0.25">
      <c r="A167" s="269"/>
      <c r="B167" s="272"/>
      <c r="C167" s="338" t="s">
        <v>1644</v>
      </c>
      <c r="D167" s="339"/>
      <c r="E167" s="273">
        <v>20</v>
      </c>
      <c r="F167" s="274"/>
      <c r="G167" s="275"/>
      <c r="H167" s="276"/>
      <c r="I167" s="270"/>
      <c r="J167" s="277"/>
      <c r="K167" s="270"/>
      <c r="M167" s="271" t="s">
        <v>1644</v>
      </c>
      <c r="O167" s="260"/>
    </row>
    <row r="168" spans="1:80" x14ac:dyDescent="0.25">
      <c r="A168" s="269"/>
      <c r="B168" s="272"/>
      <c r="C168" s="338" t="s">
        <v>1645</v>
      </c>
      <c r="D168" s="339"/>
      <c r="E168" s="273">
        <v>0</v>
      </c>
      <c r="F168" s="274"/>
      <c r="G168" s="275"/>
      <c r="H168" s="276"/>
      <c r="I168" s="270"/>
      <c r="J168" s="277"/>
      <c r="K168" s="270"/>
      <c r="M168" s="271" t="s">
        <v>1645</v>
      </c>
      <c r="O168" s="260"/>
    </row>
    <row r="169" spans="1:80" x14ac:dyDescent="0.25">
      <c r="A169" s="269"/>
      <c r="B169" s="272"/>
      <c r="C169" s="338" t="s">
        <v>1633</v>
      </c>
      <c r="D169" s="339"/>
      <c r="E169" s="273">
        <v>0</v>
      </c>
      <c r="F169" s="274"/>
      <c r="G169" s="275"/>
      <c r="H169" s="276"/>
      <c r="I169" s="270"/>
      <c r="J169" s="277"/>
      <c r="K169" s="270"/>
      <c r="M169" s="271" t="s">
        <v>1633</v>
      </c>
      <c r="O169" s="260"/>
    </row>
    <row r="170" spans="1:80" x14ac:dyDescent="0.25">
      <c r="A170" s="261">
        <v>55</v>
      </c>
      <c r="B170" s="262" t="s">
        <v>1646</v>
      </c>
      <c r="C170" s="263" t="s">
        <v>1647</v>
      </c>
      <c r="D170" s="264" t="s">
        <v>423</v>
      </c>
      <c r="E170" s="265">
        <v>15.2</v>
      </c>
      <c r="F170" s="265">
        <v>0</v>
      </c>
      <c r="G170" s="266">
        <f>E170*F170</f>
        <v>0</v>
      </c>
      <c r="H170" s="267">
        <v>5.0000000000000001E-4</v>
      </c>
      <c r="I170" s="268">
        <f>E170*H170</f>
        <v>7.6E-3</v>
      </c>
      <c r="J170" s="267"/>
      <c r="K170" s="268">
        <f>E170*J170</f>
        <v>0</v>
      </c>
      <c r="O170" s="260">
        <v>2</v>
      </c>
      <c r="AA170" s="233">
        <v>3</v>
      </c>
      <c r="AB170" s="233">
        <v>7</v>
      </c>
      <c r="AC170" s="233" t="s">
        <v>1646</v>
      </c>
      <c r="AZ170" s="233">
        <v>2</v>
      </c>
      <c r="BA170" s="233">
        <f>IF(AZ170=1,G170,0)</f>
        <v>0</v>
      </c>
      <c r="BB170" s="233">
        <f>IF(AZ170=2,G170,0)</f>
        <v>0</v>
      </c>
      <c r="BC170" s="233">
        <f>IF(AZ170=3,G170,0)</f>
        <v>0</v>
      </c>
      <c r="BD170" s="233">
        <f>IF(AZ170=4,G170,0)</f>
        <v>0</v>
      </c>
      <c r="BE170" s="233">
        <f>IF(AZ170=5,G170,0)</f>
        <v>0</v>
      </c>
      <c r="CA170" s="260">
        <v>3</v>
      </c>
      <c r="CB170" s="260">
        <v>7</v>
      </c>
    </row>
    <row r="171" spans="1:80" x14ac:dyDescent="0.25">
      <c r="A171" s="269"/>
      <c r="B171" s="272"/>
      <c r="C171" s="338" t="s">
        <v>1648</v>
      </c>
      <c r="D171" s="339"/>
      <c r="E171" s="273">
        <v>15.2</v>
      </c>
      <c r="F171" s="274"/>
      <c r="G171" s="275"/>
      <c r="H171" s="276"/>
      <c r="I171" s="270"/>
      <c r="J171" s="277"/>
      <c r="K171" s="270"/>
      <c r="M171" s="271" t="s">
        <v>1648</v>
      </c>
      <c r="O171" s="260"/>
    </row>
    <row r="172" spans="1:80" x14ac:dyDescent="0.25">
      <c r="A172" s="261">
        <v>56</v>
      </c>
      <c r="B172" s="262" t="s">
        <v>1035</v>
      </c>
      <c r="C172" s="263" t="s">
        <v>1036</v>
      </c>
      <c r="D172" s="264" t="s">
        <v>12</v>
      </c>
      <c r="E172" s="265"/>
      <c r="F172" s="265">
        <v>0</v>
      </c>
      <c r="G172" s="266">
        <f>E172*F172</f>
        <v>0</v>
      </c>
      <c r="H172" s="267">
        <v>0</v>
      </c>
      <c r="I172" s="268">
        <f>E172*H172</f>
        <v>0</v>
      </c>
      <c r="J172" s="267"/>
      <c r="K172" s="268">
        <f>E172*J172</f>
        <v>0</v>
      </c>
      <c r="O172" s="260">
        <v>2</v>
      </c>
      <c r="AA172" s="233">
        <v>7</v>
      </c>
      <c r="AB172" s="233">
        <v>1002</v>
      </c>
      <c r="AC172" s="233">
        <v>5</v>
      </c>
      <c r="AZ172" s="233">
        <v>2</v>
      </c>
      <c r="BA172" s="233">
        <f>IF(AZ172=1,G172,0)</f>
        <v>0</v>
      </c>
      <c r="BB172" s="233">
        <f>IF(AZ172=2,G172,0)</f>
        <v>0</v>
      </c>
      <c r="BC172" s="233">
        <f>IF(AZ172=3,G172,0)</f>
        <v>0</v>
      </c>
      <c r="BD172" s="233">
        <f>IF(AZ172=4,G172,0)</f>
        <v>0</v>
      </c>
      <c r="BE172" s="233">
        <f>IF(AZ172=5,G172,0)</f>
        <v>0</v>
      </c>
      <c r="CA172" s="260">
        <v>7</v>
      </c>
      <c r="CB172" s="260">
        <v>1002</v>
      </c>
    </row>
    <row r="173" spans="1:80" ht="13" x14ac:dyDescent="0.3">
      <c r="A173" s="278"/>
      <c r="B173" s="279" t="s">
        <v>101</v>
      </c>
      <c r="C173" s="280" t="s">
        <v>955</v>
      </c>
      <c r="D173" s="281"/>
      <c r="E173" s="282"/>
      <c r="F173" s="283"/>
      <c r="G173" s="284">
        <f>SUM(G150:G172)</f>
        <v>0</v>
      </c>
      <c r="H173" s="285"/>
      <c r="I173" s="286">
        <f>SUM(I150:I172)</f>
        <v>2.46E-2</v>
      </c>
      <c r="J173" s="285"/>
      <c r="K173" s="286">
        <f>SUM(K150:K172)</f>
        <v>0</v>
      </c>
      <c r="O173" s="260">
        <v>4</v>
      </c>
      <c r="BA173" s="287">
        <f>SUM(BA150:BA172)</f>
        <v>0</v>
      </c>
      <c r="BB173" s="287">
        <f>SUM(BB150:BB172)</f>
        <v>0</v>
      </c>
      <c r="BC173" s="287">
        <f>SUM(BC150:BC172)</f>
        <v>0</v>
      </c>
      <c r="BD173" s="287">
        <f>SUM(BD150:BD172)</f>
        <v>0</v>
      </c>
      <c r="BE173" s="287">
        <f>SUM(BE150:BE172)</f>
        <v>0</v>
      </c>
    </row>
    <row r="174" spans="1:80" ht="13" x14ac:dyDescent="0.3">
      <c r="A174" s="250" t="s">
        <v>97</v>
      </c>
      <c r="B174" s="251" t="s">
        <v>1272</v>
      </c>
      <c r="C174" s="252" t="s">
        <v>1273</v>
      </c>
      <c r="D174" s="253"/>
      <c r="E174" s="254"/>
      <c r="F174" s="254"/>
      <c r="G174" s="255"/>
      <c r="H174" s="256"/>
      <c r="I174" s="257"/>
      <c r="J174" s="258"/>
      <c r="K174" s="259"/>
      <c r="O174" s="260">
        <v>1</v>
      </c>
    </row>
    <row r="175" spans="1:80" x14ac:dyDescent="0.25">
      <c r="A175" s="261">
        <v>57</v>
      </c>
      <c r="B175" s="262" t="s">
        <v>1649</v>
      </c>
      <c r="C175" s="263" t="s">
        <v>1650</v>
      </c>
      <c r="D175" s="264" t="s">
        <v>423</v>
      </c>
      <c r="E175" s="265">
        <v>69.900000000000006</v>
      </c>
      <c r="F175" s="265">
        <v>0</v>
      </c>
      <c r="G175" s="266">
        <f>E175*F175</f>
        <v>0</v>
      </c>
      <c r="H175" s="267">
        <v>0</v>
      </c>
      <c r="I175" s="268">
        <f>E175*H175</f>
        <v>0</v>
      </c>
      <c r="J175" s="267">
        <v>-1.98E-3</v>
      </c>
      <c r="K175" s="268">
        <f>E175*J175</f>
        <v>-0.138402</v>
      </c>
      <c r="O175" s="260">
        <v>2</v>
      </c>
      <c r="AA175" s="233">
        <v>1</v>
      </c>
      <c r="AB175" s="233">
        <v>7</v>
      </c>
      <c r="AC175" s="233">
        <v>7</v>
      </c>
      <c r="AZ175" s="233">
        <v>2</v>
      </c>
      <c r="BA175" s="233">
        <f>IF(AZ175=1,G175,0)</f>
        <v>0</v>
      </c>
      <c r="BB175" s="233">
        <f>IF(AZ175=2,G175,0)</f>
        <v>0</v>
      </c>
      <c r="BC175" s="233">
        <f>IF(AZ175=3,G175,0)</f>
        <v>0</v>
      </c>
      <c r="BD175" s="233">
        <f>IF(AZ175=4,G175,0)</f>
        <v>0</v>
      </c>
      <c r="BE175" s="233">
        <f>IF(AZ175=5,G175,0)</f>
        <v>0</v>
      </c>
      <c r="CA175" s="260">
        <v>1</v>
      </c>
      <c r="CB175" s="260">
        <v>7</v>
      </c>
    </row>
    <row r="176" spans="1:80" x14ac:dyDescent="0.25">
      <c r="A176" s="269"/>
      <c r="B176" s="272"/>
      <c r="C176" s="338" t="s">
        <v>1651</v>
      </c>
      <c r="D176" s="339"/>
      <c r="E176" s="273">
        <v>69.900000000000006</v>
      </c>
      <c r="F176" s="274"/>
      <c r="G176" s="275"/>
      <c r="H176" s="276"/>
      <c r="I176" s="270"/>
      <c r="J176" s="277"/>
      <c r="K176" s="270"/>
      <c r="M176" s="271" t="s">
        <v>1651</v>
      </c>
      <c r="O176" s="260"/>
    </row>
    <row r="177" spans="1:80" x14ac:dyDescent="0.25">
      <c r="A177" s="261">
        <v>58</v>
      </c>
      <c r="B177" s="262" t="s">
        <v>1652</v>
      </c>
      <c r="C177" s="263" t="s">
        <v>1653</v>
      </c>
      <c r="D177" s="264" t="s">
        <v>423</v>
      </c>
      <c r="E177" s="265">
        <v>22</v>
      </c>
      <c r="F177" s="265">
        <v>0</v>
      </c>
      <c r="G177" s="266">
        <f>E177*F177</f>
        <v>0</v>
      </c>
      <c r="H177" s="267">
        <v>0</v>
      </c>
      <c r="I177" s="268">
        <f>E177*H177</f>
        <v>0</v>
      </c>
      <c r="J177" s="267">
        <v>-9.2499999999999995E-3</v>
      </c>
      <c r="K177" s="268">
        <f>E177*J177</f>
        <v>-0.20349999999999999</v>
      </c>
      <c r="O177" s="260">
        <v>2</v>
      </c>
      <c r="AA177" s="233">
        <v>1</v>
      </c>
      <c r="AB177" s="233">
        <v>7</v>
      </c>
      <c r="AC177" s="233">
        <v>7</v>
      </c>
      <c r="AZ177" s="233">
        <v>2</v>
      </c>
      <c r="BA177" s="233">
        <f>IF(AZ177=1,G177,0)</f>
        <v>0</v>
      </c>
      <c r="BB177" s="233">
        <f>IF(AZ177=2,G177,0)</f>
        <v>0</v>
      </c>
      <c r="BC177" s="233">
        <f>IF(AZ177=3,G177,0)</f>
        <v>0</v>
      </c>
      <c r="BD177" s="233">
        <f>IF(AZ177=4,G177,0)</f>
        <v>0</v>
      </c>
      <c r="BE177" s="233">
        <f>IF(AZ177=5,G177,0)</f>
        <v>0</v>
      </c>
      <c r="CA177" s="260">
        <v>1</v>
      </c>
      <c r="CB177" s="260">
        <v>7</v>
      </c>
    </row>
    <row r="178" spans="1:80" x14ac:dyDescent="0.25">
      <c r="A178" s="269"/>
      <c r="B178" s="272"/>
      <c r="C178" s="338" t="s">
        <v>1654</v>
      </c>
      <c r="D178" s="339"/>
      <c r="E178" s="273">
        <v>22</v>
      </c>
      <c r="F178" s="274"/>
      <c r="G178" s="275"/>
      <c r="H178" s="276"/>
      <c r="I178" s="270"/>
      <c r="J178" s="277"/>
      <c r="K178" s="270"/>
      <c r="M178" s="271">
        <v>22</v>
      </c>
      <c r="O178" s="260"/>
    </row>
    <row r="179" spans="1:80" x14ac:dyDescent="0.25">
      <c r="A179" s="261">
        <v>59</v>
      </c>
      <c r="B179" s="262" t="s">
        <v>1655</v>
      </c>
      <c r="C179" s="263" t="s">
        <v>1656</v>
      </c>
      <c r="D179" s="264" t="s">
        <v>223</v>
      </c>
      <c r="E179" s="265">
        <v>1</v>
      </c>
      <c r="F179" s="265">
        <v>0</v>
      </c>
      <c r="G179" s="266">
        <f>E179*F179</f>
        <v>0</v>
      </c>
      <c r="H179" s="267">
        <v>0</v>
      </c>
      <c r="I179" s="268">
        <f>E179*H179</f>
        <v>0</v>
      </c>
      <c r="J179" s="267">
        <v>0</v>
      </c>
      <c r="K179" s="268">
        <f>E179*J179</f>
        <v>0</v>
      </c>
      <c r="O179" s="260">
        <v>2</v>
      </c>
      <c r="AA179" s="233">
        <v>1</v>
      </c>
      <c r="AB179" s="233">
        <v>7</v>
      </c>
      <c r="AC179" s="233">
        <v>7</v>
      </c>
      <c r="AZ179" s="233">
        <v>2</v>
      </c>
      <c r="BA179" s="233">
        <f>IF(AZ179=1,G179,0)</f>
        <v>0</v>
      </c>
      <c r="BB179" s="233">
        <f>IF(AZ179=2,G179,0)</f>
        <v>0</v>
      </c>
      <c r="BC179" s="233">
        <f>IF(AZ179=3,G179,0)</f>
        <v>0</v>
      </c>
      <c r="BD179" s="233">
        <f>IF(AZ179=4,G179,0)</f>
        <v>0</v>
      </c>
      <c r="BE179" s="233">
        <f>IF(AZ179=5,G179,0)</f>
        <v>0</v>
      </c>
      <c r="CA179" s="260">
        <v>1</v>
      </c>
      <c r="CB179" s="260">
        <v>7</v>
      </c>
    </row>
    <row r="180" spans="1:80" x14ac:dyDescent="0.25">
      <c r="A180" s="261">
        <v>60</v>
      </c>
      <c r="B180" s="262" t="s">
        <v>1657</v>
      </c>
      <c r="C180" s="263" t="s">
        <v>1658</v>
      </c>
      <c r="D180" s="264" t="s">
        <v>223</v>
      </c>
      <c r="E180" s="265">
        <v>1</v>
      </c>
      <c r="F180" s="265">
        <v>0</v>
      </c>
      <c r="G180" s="266">
        <f>E180*F180</f>
        <v>0</v>
      </c>
      <c r="H180" s="267">
        <v>0</v>
      </c>
      <c r="I180" s="268">
        <f>E180*H180</f>
        <v>0</v>
      </c>
      <c r="J180" s="267">
        <v>0</v>
      </c>
      <c r="K180" s="268">
        <f>E180*J180</f>
        <v>0</v>
      </c>
      <c r="O180" s="260">
        <v>2</v>
      </c>
      <c r="AA180" s="233">
        <v>1</v>
      </c>
      <c r="AB180" s="233">
        <v>7</v>
      </c>
      <c r="AC180" s="233">
        <v>7</v>
      </c>
      <c r="AZ180" s="233">
        <v>2</v>
      </c>
      <c r="BA180" s="233">
        <f>IF(AZ180=1,G180,0)</f>
        <v>0</v>
      </c>
      <c r="BB180" s="233">
        <f>IF(AZ180=2,G180,0)</f>
        <v>0</v>
      </c>
      <c r="BC180" s="233">
        <f>IF(AZ180=3,G180,0)</f>
        <v>0</v>
      </c>
      <c r="BD180" s="233">
        <f>IF(AZ180=4,G180,0)</f>
        <v>0</v>
      </c>
      <c r="BE180" s="233">
        <f>IF(AZ180=5,G180,0)</f>
        <v>0</v>
      </c>
      <c r="CA180" s="260">
        <v>1</v>
      </c>
      <c r="CB180" s="260">
        <v>7</v>
      </c>
    </row>
    <row r="181" spans="1:80" x14ac:dyDescent="0.25">
      <c r="A181" s="261">
        <v>61</v>
      </c>
      <c r="B181" s="262" t="s">
        <v>1659</v>
      </c>
      <c r="C181" s="263" t="s">
        <v>1660</v>
      </c>
      <c r="D181" s="264" t="s">
        <v>223</v>
      </c>
      <c r="E181" s="265">
        <v>1</v>
      </c>
      <c r="F181" s="265">
        <v>0</v>
      </c>
      <c r="G181" s="266">
        <f>E181*F181</f>
        <v>0</v>
      </c>
      <c r="H181" s="267">
        <v>0</v>
      </c>
      <c r="I181" s="268">
        <f>E181*H181</f>
        <v>0</v>
      </c>
      <c r="J181" s="267">
        <v>-0.192</v>
      </c>
      <c r="K181" s="268">
        <f>E181*J181</f>
        <v>-0.192</v>
      </c>
      <c r="O181" s="260">
        <v>2</v>
      </c>
      <c r="AA181" s="233">
        <v>1</v>
      </c>
      <c r="AB181" s="233">
        <v>7</v>
      </c>
      <c r="AC181" s="233">
        <v>7</v>
      </c>
      <c r="AZ181" s="233">
        <v>2</v>
      </c>
      <c r="BA181" s="233">
        <f>IF(AZ181=1,G181,0)</f>
        <v>0</v>
      </c>
      <c r="BB181" s="233">
        <f>IF(AZ181=2,G181,0)</f>
        <v>0</v>
      </c>
      <c r="BC181" s="233">
        <f>IF(AZ181=3,G181,0)</f>
        <v>0</v>
      </c>
      <c r="BD181" s="233">
        <f>IF(AZ181=4,G181,0)</f>
        <v>0</v>
      </c>
      <c r="BE181" s="233">
        <f>IF(AZ181=5,G181,0)</f>
        <v>0</v>
      </c>
      <c r="CA181" s="260">
        <v>1</v>
      </c>
      <c r="CB181" s="260">
        <v>7</v>
      </c>
    </row>
    <row r="182" spans="1:80" x14ac:dyDescent="0.25">
      <c r="A182" s="261">
        <v>62</v>
      </c>
      <c r="B182" s="262" t="s">
        <v>1661</v>
      </c>
      <c r="C182" s="263" t="s">
        <v>1662</v>
      </c>
      <c r="D182" s="264" t="s">
        <v>223</v>
      </c>
      <c r="E182" s="265">
        <v>1</v>
      </c>
      <c r="F182" s="265">
        <v>0</v>
      </c>
      <c r="G182" s="266">
        <f>E182*F182</f>
        <v>0</v>
      </c>
      <c r="H182" s="267">
        <v>0</v>
      </c>
      <c r="I182" s="268">
        <f>E182*H182</f>
        <v>0</v>
      </c>
      <c r="J182" s="267">
        <v>-0.21</v>
      </c>
      <c r="K182" s="268">
        <f>E182*J182</f>
        <v>-0.21</v>
      </c>
      <c r="O182" s="260">
        <v>2</v>
      </c>
      <c r="AA182" s="233">
        <v>1</v>
      </c>
      <c r="AB182" s="233">
        <v>7</v>
      </c>
      <c r="AC182" s="233">
        <v>7</v>
      </c>
      <c r="AZ182" s="233">
        <v>2</v>
      </c>
      <c r="BA182" s="233">
        <f>IF(AZ182=1,G182,0)</f>
        <v>0</v>
      </c>
      <c r="BB182" s="233">
        <f>IF(AZ182=2,G182,0)</f>
        <v>0</v>
      </c>
      <c r="BC182" s="233">
        <f>IF(AZ182=3,G182,0)</f>
        <v>0</v>
      </c>
      <c r="BD182" s="233">
        <f>IF(AZ182=4,G182,0)</f>
        <v>0</v>
      </c>
      <c r="BE182" s="233">
        <f>IF(AZ182=5,G182,0)</f>
        <v>0</v>
      </c>
      <c r="CA182" s="260">
        <v>1</v>
      </c>
      <c r="CB182" s="260">
        <v>7</v>
      </c>
    </row>
    <row r="183" spans="1:80" ht="20" x14ac:dyDescent="0.25">
      <c r="A183" s="299">
        <v>63</v>
      </c>
      <c r="B183" s="300" t="s">
        <v>1663</v>
      </c>
      <c r="C183" s="301" t="s">
        <v>1664</v>
      </c>
      <c r="D183" s="302" t="s">
        <v>100</v>
      </c>
      <c r="E183" s="303">
        <v>1</v>
      </c>
      <c r="F183" s="303">
        <v>0</v>
      </c>
      <c r="G183" s="304">
        <f>E183*F183</f>
        <v>0</v>
      </c>
      <c r="H183" s="267">
        <v>5.0000000000000001E-4</v>
      </c>
      <c r="I183" s="268">
        <f>E183*H183</f>
        <v>5.0000000000000001E-4</v>
      </c>
      <c r="J183" s="267"/>
      <c r="K183" s="268">
        <f>E183*J183</f>
        <v>0</v>
      </c>
      <c r="O183" s="260">
        <v>2</v>
      </c>
      <c r="AA183" s="233">
        <v>3</v>
      </c>
      <c r="AB183" s="233">
        <v>7</v>
      </c>
      <c r="AC183" s="233" t="s">
        <v>1663</v>
      </c>
      <c r="AZ183" s="233">
        <v>2</v>
      </c>
      <c r="BA183" s="233">
        <f>IF(AZ183=1,G183,0)</f>
        <v>0</v>
      </c>
      <c r="BB183" s="233">
        <f>IF(AZ183=2,G183,0)</f>
        <v>0</v>
      </c>
      <c r="BC183" s="233">
        <f>IF(AZ183=3,G183,0)</f>
        <v>0</v>
      </c>
      <c r="BD183" s="233">
        <f>IF(AZ183=4,G183,0)</f>
        <v>0</v>
      </c>
      <c r="BE183" s="233">
        <f>IF(AZ183=5,G183,0)</f>
        <v>0</v>
      </c>
      <c r="CA183" s="260">
        <v>3</v>
      </c>
      <c r="CB183" s="260">
        <v>7</v>
      </c>
    </row>
    <row r="184" spans="1:80" x14ac:dyDescent="0.25">
      <c r="A184" s="269"/>
      <c r="B184" s="272"/>
      <c r="C184" s="338" t="s">
        <v>98</v>
      </c>
      <c r="D184" s="339"/>
      <c r="E184" s="273">
        <v>1</v>
      </c>
      <c r="F184" s="274"/>
      <c r="G184" s="275"/>
      <c r="H184" s="276"/>
      <c r="I184" s="270"/>
      <c r="J184" s="277"/>
      <c r="K184" s="270"/>
      <c r="M184" s="271">
        <v>1</v>
      </c>
      <c r="O184" s="260"/>
    </row>
    <row r="185" spans="1:80" ht="20" x14ac:dyDescent="0.25">
      <c r="A185" s="299">
        <v>64</v>
      </c>
      <c r="B185" s="300" t="s">
        <v>1665</v>
      </c>
      <c r="C185" s="301" t="s">
        <v>1666</v>
      </c>
      <c r="D185" s="302" t="s">
        <v>100</v>
      </c>
      <c r="E185" s="303">
        <v>1</v>
      </c>
      <c r="F185" s="303">
        <v>0</v>
      </c>
      <c r="G185" s="304">
        <f>E185*F185</f>
        <v>0</v>
      </c>
      <c r="H185" s="267">
        <v>5.0000000000000001E-4</v>
      </c>
      <c r="I185" s="268">
        <f>E185*H185</f>
        <v>5.0000000000000001E-4</v>
      </c>
      <c r="J185" s="267"/>
      <c r="K185" s="268">
        <f>E185*J185</f>
        <v>0</v>
      </c>
      <c r="O185" s="260">
        <v>2</v>
      </c>
      <c r="AA185" s="233">
        <v>3</v>
      </c>
      <c r="AB185" s="233">
        <v>7</v>
      </c>
      <c r="AC185" s="233" t="s">
        <v>1665</v>
      </c>
      <c r="AZ185" s="233">
        <v>2</v>
      </c>
      <c r="BA185" s="233">
        <f>IF(AZ185=1,G185,0)</f>
        <v>0</v>
      </c>
      <c r="BB185" s="233">
        <f>IF(AZ185=2,G185,0)</f>
        <v>0</v>
      </c>
      <c r="BC185" s="233">
        <f>IF(AZ185=3,G185,0)</f>
        <v>0</v>
      </c>
      <c r="BD185" s="233">
        <f>IF(AZ185=4,G185,0)</f>
        <v>0</v>
      </c>
      <c r="BE185" s="233">
        <f>IF(AZ185=5,G185,0)</f>
        <v>0</v>
      </c>
      <c r="CA185" s="260">
        <v>3</v>
      </c>
      <c r="CB185" s="260">
        <v>7</v>
      </c>
    </row>
    <row r="186" spans="1:80" x14ac:dyDescent="0.25">
      <c r="A186" s="261">
        <v>65</v>
      </c>
      <c r="B186" s="262" t="s">
        <v>1667</v>
      </c>
      <c r="C186" s="263" t="s">
        <v>1668</v>
      </c>
      <c r="D186" s="264" t="s">
        <v>12</v>
      </c>
      <c r="E186" s="265"/>
      <c r="F186" s="265">
        <v>0</v>
      </c>
      <c r="G186" s="266">
        <f>E186*F186</f>
        <v>0</v>
      </c>
      <c r="H186" s="267">
        <v>0</v>
      </c>
      <c r="I186" s="268">
        <f>E186*H186</f>
        <v>0</v>
      </c>
      <c r="J186" s="267"/>
      <c r="K186" s="268">
        <f>E186*J186</f>
        <v>0</v>
      </c>
      <c r="O186" s="260">
        <v>2</v>
      </c>
      <c r="AA186" s="233">
        <v>7</v>
      </c>
      <c r="AB186" s="233">
        <v>1002</v>
      </c>
      <c r="AC186" s="233">
        <v>5</v>
      </c>
      <c r="AZ186" s="233">
        <v>2</v>
      </c>
      <c r="BA186" s="233">
        <f>IF(AZ186=1,G186,0)</f>
        <v>0</v>
      </c>
      <c r="BB186" s="233">
        <f>IF(AZ186=2,G186,0)</f>
        <v>0</v>
      </c>
      <c r="BC186" s="233">
        <f>IF(AZ186=3,G186,0)</f>
        <v>0</v>
      </c>
      <c r="BD186" s="233">
        <f>IF(AZ186=4,G186,0)</f>
        <v>0</v>
      </c>
      <c r="BE186" s="233">
        <f>IF(AZ186=5,G186,0)</f>
        <v>0</v>
      </c>
      <c r="CA186" s="260">
        <v>7</v>
      </c>
      <c r="CB186" s="260">
        <v>1002</v>
      </c>
    </row>
    <row r="187" spans="1:80" ht="13" x14ac:dyDescent="0.3">
      <c r="A187" s="278"/>
      <c r="B187" s="279" t="s">
        <v>101</v>
      </c>
      <c r="C187" s="280" t="s">
        <v>1274</v>
      </c>
      <c r="D187" s="281"/>
      <c r="E187" s="282"/>
      <c r="F187" s="283"/>
      <c r="G187" s="284">
        <f>SUM(G174:G186)</f>
        <v>0</v>
      </c>
      <c r="H187" s="285"/>
      <c r="I187" s="286">
        <f>SUM(I174:I186)</f>
        <v>1E-3</v>
      </c>
      <c r="J187" s="285"/>
      <c r="K187" s="286">
        <f>SUM(K174:K186)</f>
        <v>-0.74390199999999995</v>
      </c>
      <c r="O187" s="260">
        <v>4</v>
      </c>
      <c r="BA187" s="287">
        <f>SUM(BA174:BA186)</f>
        <v>0</v>
      </c>
      <c r="BB187" s="287">
        <f>SUM(BB174:BB186)</f>
        <v>0</v>
      </c>
      <c r="BC187" s="287">
        <f>SUM(BC174:BC186)</f>
        <v>0</v>
      </c>
      <c r="BD187" s="287">
        <f>SUM(BD174:BD186)</f>
        <v>0</v>
      </c>
      <c r="BE187" s="287">
        <f>SUM(BE174:BE186)</f>
        <v>0</v>
      </c>
    </row>
    <row r="188" spans="1:80" ht="13" x14ac:dyDescent="0.3">
      <c r="A188" s="250" t="s">
        <v>97</v>
      </c>
      <c r="B188" s="251" t="s">
        <v>1403</v>
      </c>
      <c r="C188" s="252" t="s">
        <v>1404</v>
      </c>
      <c r="D188" s="253"/>
      <c r="E188" s="254"/>
      <c r="F188" s="254"/>
      <c r="G188" s="255"/>
      <c r="H188" s="256"/>
      <c r="I188" s="257"/>
      <c r="J188" s="258"/>
      <c r="K188" s="259"/>
      <c r="O188" s="260">
        <v>1</v>
      </c>
    </row>
    <row r="189" spans="1:80" ht="20" x14ac:dyDescent="0.25">
      <c r="A189" s="261">
        <v>66</v>
      </c>
      <c r="B189" s="262" t="s">
        <v>1669</v>
      </c>
      <c r="C189" s="263" t="s">
        <v>1670</v>
      </c>
      <c r="D189" s="264" t="s">
        <v>115</v>
      </c>
      <c r="E189" s="265">
        <v>187.22</v>
      </c>
      <c r="F189" s="265">
        <v>0</v>
      </c>
      <c r="G189" s="266">
        <f>E189*F189</f>
        <v>0</v>
      </c>
      <c r="H189" s="267">
        <v>4.4000000000000002E-4</v>
      </c>
      <c r="I189" s="268">
        <f>E189*H189</f>
        <v>8.23768E-2</v>
      </c>
      <c r="J189" s="267">
        <v>0</v>
      </c>
      <c r="K189" s="268">
        <f>E189*J189</f>
        <v>0</v>
      </c>
      <c r="O189" s="260">
        <v>2</v>
      </c>
      <c r="AA189" s="233">
        <v>1</v>
      </c>
      <c r="AB189" s="233">
        <v>7</v>
      </c>
      <c r="AC189" s="233">
        <v>7</v>
      </c>
      <c r="AZ189" s="233">
        <v>2</v>
      </c>
      <c r="BA189" s="233">
        <f>IF(AZ189=1,G189,0)</f>
        <v>0</v>
      </c>
      <c r="BB189" s="233">
        <f>IF(AZ189=2,G189,0)</f>
        <v>0</v>
      </c>
      <c r="BC189" s="233">
        <f>IF(AZ189=3,G189,0)</f>
        <v>0</v>
      </c>
      <c r="BD189" s="233">
        <f>IF(AZ189=4,G189,0)</f>
        <v>0</v>
      </c>
      <c r="BE189" s="233">
        <f>IF(AZ189=5,G189,0)</f>
        <v>0</v>
      </c>
      <c r="CA189" s="260">
        <v>1</v>
      </c>
      <c r="CB189" s="260">
        <v>7</v>
      </c>
    </row>
    <row r="190" spans="1:80" x14ac:dyDescent="0.25">
      <c r="A190" s="269"/>
      <c r="B190" s="272"/>
      <c r="C190" s="338" t="s">
        <v>1671</v>
      </c>
      <c r="D190" s="339"/>
      <c r="E190" s="273">
        <v>187.22</v>
      </c>
      <c r="F190" s="274"/>
      <c r="G190" s="275"/>
      <c r="H190" s="276"/>
      <c r="I190" s="270"/>
      <c r="J190" s="277"/>
      <c r="K190" s="270"/>
      <c r="M190" s="271" t="s">
        <v>1671</v>
      </c>
      <c r="O190" s="260"/>
    </row>
    <row r="191" spans="1:80" ht="13" x14ac:dyDescent="0.3">
      <c r="A191" s="278"/>
      <c r="B191" s="279" t="s">
        <v>101</v>
      </c>
      <c r="C191" s="280" t="s">
        <v>1405</v>
      </c>
      <c r="D191" s="281"/>
      <c r="E191" s="282"/>
      <c r="F191" s="283"/>
      <c r="G191" s="284">
        <f>SUM(G188:G190)</f>
        <v>0</v>
      </c>
      <c r="H191" s="285"/>
      <c r="I191" s="286">
        <f>SUM(I188:I190)</f>
        <v>8.23768E-2</v>
      </c>
      <c r="J191" s="285"/>
      <c r="K191" s="286">
        <f>SUM(K188:K190)</f>
        <v>0</v>
      </c>
      <c r="O191" s="260">
        <v>4</v>
      </c>
      <c r="BA191" s="287">
        <f>SUM(BA188:BA190)</f>
        <v>0</v>
      </c>
      <c r="BB191" s="287">
        <f>SUM(BB188:BB190)</f>
        <v>0</v>
      </c>
      <c r="BC191" s="287">
        <f>SUM(BC188:BC190)</f>
        <v>0</v>
      </c>
      <c r="BD191" s="287">
        <f>SUM(BD188:BD190)</f>
        <v>0</v>
      </c>
      <c r="BE191" s="287">
        <f>SUM(BE188:BE190)</f>
        <v>0</v>
      </c>
    </row>
    <row r="192" spans="1:80" ht="13" x14ac:dyDescent="0.3">
      <c r="A192" s="250" t="s">
        <v>97</v>
      </c>
      <c r="B192" s="251" t="s">
        <v>1447</v>
      </c>
      <c r="C192" s="252" t="s">
        <v>1448</v>
      </c>
      <c r="D192" s="253"/>
      <c r="E192" s="254"/>
      <c r="F192" s="254"/>
      <c r="G192" s="255"/>
      <c r="H192" s="256"/>
      <c r="I192" s="257"/>
      <c r="J192" s="258"/>
      <c r="K192" s="259"/>
      <c r="O192" s="260">
        <v>1</v>
      </c>
    </row>
    <row r="193" spans="1:80" x14ac:dyDescent="0.25">
      <c r="A193" s="261">
        <v>67</v>
      </c>
      <c r="B193" s="262" t="s">
        <v>1453</v>
      </c>
      <c r="C193" s="263" t="s">
        <v>1454</v>
      </c>
      <c r="D193" s="264" t="s">
        <v>177</v>
      </c>
      <c r="E193" s="265">
        <v>10.769902</v>
      </c>
      <c r="F193" s="265">
        <v>0</v>
      </c>
      <c r="G193" s="266">
        <f>E193*F193</f>
        <v>0</v>
      </c>
      <c r="H193" s="267">
        <v>0</v>
      </c>
      <c r="I193" s="268">
        <f>E193*H193</f>
        <v>0</v>
      </c>
      <c r="J193" s="267"/>
      <c r="K193" s="268">
        <f>E193*J193</f>
        <v>0</v>
      </c>
      <c r="O193" s="260">
        <v>2</v>
      </c>
      <c r="AA193" s="233">
        <v>8</v>
      </c>
      <c r="AB193" s="233">
        <v>0</v>
      </c>
      <c r="AC193" s="233">
        <v>3</v>
      </c>
      <c r="AZ193" s="233">
        <v>1</v>
      </c>
      <c r="BA193" s="233">
        <f>IF(AZ193=1,G193,0)</f>
        <v>0</v>
      </c>
      <c r="BB193" s="233">
        <f>IF(AZ193=2,G193,0)</f>
        <v>0</v>
      </c>
      <c r="BC193" s="233">
        <f>IF(AZ193=3,G193,0)</f>
        <v>0</v>
      </c>
      <c r="BD193" s="233">
        <f>IF(AZ193=4,G193,0)</f>
        <v>0</v>
      </c>
      <c r="BE193" s="233">
        <f>IF(AZ193=5,G193,0)</f>
        <v>0</v>
      </c>
      <c r="CA193" s="260">
        <v>8</v>
      </c>
      <c r="CB193" s="260">
        <v>0</v>
      </c>
    </row>
    <row r="194" spans="1:80" x14ac:dyDescent="0.25">
      <c r="A194" s="261">
        <v>68</v>
      </c>
      <c r="B194" s="262" t="s">
        <v>1455</v>
      </c>
      <c r="C194" s="263" t="s">
        <v>1456</v>
      </c>
      <c r="D194" s="264" t="s">
        <v>177</v>
      </c>
      <c r="E194" s="265">
        <v>150.778628</v>
      </c>
      <c r="F194" s="265">
        <v>0</v>
      </c>
      <c r="G194" s="266">
        <f>E194*F194</f>
        <v>0</v>
      </c>
      <c r="H194" s="267">
        <v>0</v>
      </c>
      <c r="I194" s="268">
        <f>E194*H194</f>
        <v>0</v>
      </c>
      <c r="J194" s="267"/>
      <c r="K194" s="268">
        <f>E194*J194</f>
        <v>0</v>
      </c>
      <c r="O194" s="260">
        <v>2</v>
      </c>
      <c r="AA194" s="233">
        <v>8</v>
      </c>
      <c r="AB194" s="233">
        <v>0</v>
      </c>
      <c r="AC194" s="233">
        <v>3</v>
      </c>
      <c r="AZ194" s="233">
        <v>1</v>
      </c>
      <c r="BA194" s="233">
        <f>IF(AZ194=1,G194,0)</f>
        <v>0</v>
      </c>
      <c r="BB194" s="233">
        <f>IF(AZ194=2,G194,0)</f>
        <v>0</v>
      </c>
      <c r="BC194" s="233">
        <f>IF(AZ194=3,G194,0)</f>
        <v>0</v>
      </c>
      <c r="BD194" s="233">
        <f>IF(AZ194=4,G194,0)</f>
        <v>0</v>
      </c>
      <c r="BE194" s="233">
        <f>IF(AZ194=5,G194,0)</f>
        <v>0</v>
      </c>
      <c r="CA194" s="260">
        <v>8</v>
      </c>
      <c r="CB194" s="260">
        <v>0</v>
      </c>
    </row>
    <row r="195" spans="1:80" x14ac:dyDescent="0.25">
      <c r="A195" s="261">
        <v>69</v>
      </c>
      <c r="B195" s="262" t="s">
        <v>1457</v>
      </c>
      <c r="C195" s="263" t="s">
        <v>1458</v>
      </c>
      <c r="D195" s="264" t="s">
        <v>177</v>
      </c>
      <c r="E195" s="265">
        <v>10.769902</v>
      </c>
      <c r="F195" s="265">
        <v>0</v>
      </c>
      <c r="G195" s="266">
        <f>E195*F195</f>
        <v>0</v>
      </c>
      <c r="H195" s="267">
        <v>0</v>
      </c>
      <c r="I195" s="268">
        <f>E195*H195</f>
        <v>0</v>
      </c>
      <c r="J195" s="267"/>
      <c r="K195" s="268">
        <f>E195*J195</f>
        <v>0</v>
      </c>
      <c r="O195" s="260">
        <v>2</v>
      </c>
      <c r="AA195" s="233">
        <v>8</v>
      </c>
      <c r="AB195" s="233">
        <v>0</v>
      </c>
      <c r="AC195" s="233">
        <v>3</v>
      </c>
      <c r="AZ195" s="233">
        <v>1</v>
      </c>
      <c r="BA195" s="233">
        <f>IF(AZ195=1,G195,0)</f>
        <v>0</v>
      </c>
      <c r="BB195" s="233">
        <f>IF(AZ195=2,G195,0)</f>
        <v>0</v>
      </c>
      <c r="BC195" s="233">
        <f>IF(AZ195=3,G195,0)</f>
        <v>0</v>
      </c>
      <c r="BD195" s="233">
        <f>IF(AZ195=4,G195,0)</f>
        <v>0</v>
      </c>
      <c r="BE195" s="233">
        <f>IF(AZ195=5,G195,0)</f>
        <v>0</v>
      </c>
      <c r="CA195" s="260">
        <v>8</v>
      </c>
      <c r="CB195" s="260">
        <v>0</v>
      </c>
    </row>
    <row r="196" spans="1:80" ht="13" x14ac:dyDescent="0.3">
      <c r="A196" s="278"/>
      <c r="B196" s="279" t="s">
        <v>101</v>
      </c>
      <c r="C196" s="280" t="s">
        <v>1449</v>
      </c>
      <c r="D196" s="281"/>
      <c r="E196" s="282"/>
      <c r="F196" s="283"/>
      <c r="G196" s="284">
        <f>SUM(G192:G195)</f>
        <v>0</v>
      </c>
      <c r="H196" s="285"/>
      <c r="I196" s="286">
        <f>SUM(I192:I195)</f>
        <v>0</v>
      </c>
      <c r="J196" s="285"/>
      <c r="K196" s="286">
        <f>SUM(K192:K195)</f>
        <v>0</v>
      </c>
      <c r="O196" s="260">
        <v>4</v>
      </c>
      <c r="BA196" s="287">
        <f>SUM(BA192:BA195)</f>
        <v>0</v>
      </c>
      <c r="BB196" s="287">
        <f>SUM(BB192:BB195)</f>
        <v>0</v>
      </c>
      <c r="BC196" s="287">
        <f>SUM(BC192:BC195)</f>
        <v>0</v>
      </c>
      <c r="BD196" s="287">
        <f>SUM(BD192:BD195)</f>
        <v>0</v>
      </c>
      <c r="BE196" s="287">
        <f>SUM(BE192:BE195)</f>
        <v>0</v>
      </c>
    </row>
    <row r="197" spans="1:80" x14ac:dyDescent="0.25">
      <c r="E197" s="233"/>
    </row>
    <row r="198" spans="1:80" x14ac:dyDescent="0.25">
      <c r="E198" s="233"/>
    </row>
    <row r="199" spans="1:80" x14ac:dyDescent="0.25">
      <c r="E199" s="233"/>
    </row>
    <row r="200" spans="1:80" x14ac:dyDescent="0.25">
      <c r="E200" s="233"/>
    </row>
    <row r="201" spans="1:80" x14ac:dyDescent="0.25">
      <c r="E201" s="233"/>
    </row>
    <row r="202" spans="1:80" x14ac:dyDescent="0.25">
      <c r="E202" s="233"/>
    </row>
    <row r="203" spans="1:80" x14ac:dyDescent="0.25">
      <c r="E203" s="233"/>
    </row>
    <row r="204" spans="1:80" x14ac:dyDescent="0.25">
      <c r="E204" s="233"/>
    </row>
    <row r="205" spans="1:80" x14ac:dyDescent="0.25">
      <c r="E205" s="233"/>
    </row>
    <row r="206" spans="1:80" x14ac:dyDescent="0.25">
      <c r="E206" s="233"/>
    </row>
    <row r="207" spans="1:80" x14ac:dyDescent="0.25">
      <c r="E207" s="233"/>
    </row>
    <row r="208" spans="1:80" x14ac:dyDescent="0.25">
      <c r="E208" s="233"/>
    </row>
    <row r="209" spans="1:7" x14ac:dyDescent="0.25">
      <c r="E209" s="233"/>
    </row>
    <row r="210" spans="1:7" x14ac:dyDescent="0.25">
      <c r="E210" s="233"/>
    </row>
    <row r="211" spans="1:7" x14ac:dyDescent="0.25">
      <c r="E211" s="233"/>
    </row>
    <row r="212" spans="1:7" x14ac:dyDescent="0.25">
      <c r="E212" s="233"/>
    </row>
    <row r="213" spans="1:7" x14ac:dyDescent="0.25">
      <c r="E213" s="233"/>
    </row>
    <row r="214" spans="1:7" x14ac:dyDescent="0.25">
      <c r="E214" s="233"/>
    </row>
    <row r="215" spans="1:7" x14ac:dyDescent="0.25">
      <c r="E215" s="233"/>
    </row>
    <row r="216" spans="1:7" x14ac:dyDescent="0.25">
      <c r="E216" s="233"/>
    </row>
    <row r="217" spans="1:7" x14ac:dyDescent="0.25">
      <c r="E217" s="233"/>
    </row>
    <row r="218" spans="1:7" x14ac:dyDescent="0.25">
      <c r="E218" s="233"/>
    </row>
    <row r="219" spans="1:7" x14ac:dyDescent="0.25">
      <c r="E219" s="233"/>
    </row>
    <row r="220" spans="1:7" x14ac:dyDescent="0.25">
      <c r="A220" s="277"/>
      <c r="B220" s="277"/>
      <c r="C220" s="277"/>
      <c r="D220" s="277"/>
      <c r="E220" s="277"/>
      <c r="F220" s="277"/>
      <c r="G220" s="277"/>
    </row>
    <row r="221" spans="1:7" x14ac:dyDescent="0.25">
      <c r="A221" s="277"/>
      <c r="B221" s="277"/>
      <c r="C221" s="277"/>
      <c r="D221" s="277"/>
      <c r="E221" s="277"/>
      <c r="F221" s="277"/>
      <c r="G221" s="277"/>
    </row>
    <row r="222" spans="1:7" x14ac:dyDescent="0.25">
      <c r="A222" s="277"/>
      <c r="B222" s="277"/>
      <c r="C222" s="277"/>
      <c r="D222" s="277"/>
      <c r="E222" s="277"/>
      <c r="F222" s="277"/>
      <c r="G222" s="277"/>
    </row>
    <row r="223" spans="1:7" x14ac:dyDescent="0.25">
      <c r="A223" s="277"/>
      <c r="B223" s="277"/>
      <c r="C223" s="277"/>
      <c r="D223" s="277"/>
      <c r="E223" s="277"/>
      <c r="F223" s="277"/>
      <c r="G223" s="277"/>
    </row>
    <row r="224" spans="1:7" x14ac:dyDescent="0.25">
      <c r="E224" s="233"/>
    </row>
    <row r="225" spans="5:5" x14ac:dyDescent="0.25">
      <c r="E225" s="233"/>
    </row>
    <row r="226" spans="5:5" x14ac:dyDescent="0.25">
      <c r="E226" s="233"/>
    </row>
    <row r="227" spans="5:5" x14ac:dyDescent="0.25">
      <c r="E227" s="233"/>
    </row>
    <row r="228" spans="5:5" x14ac:dyDescent="0.25">
      <c r="E228" s="233"/>
    </row>
    <row r="229" spans="5:5" x14ac:dyDescent="0.25">
      <c r="E229" s="233"/>
    </row>
    <row r="230" spans="5:5" x14ac:dyDescent="0.25">
      <c r="E230" s="233"/>
    </row>
    <row r="231" spans="5:5" x14ac:dyDescent="0.25">
      <c r="E231" s="233"/>
    </row>
    <row r="232" spans="5:5" x14ac:dyDescent="0.25">
      <c r="E232" s="233"/>
    </row>
    <row r="233" spans="5:5" x14ac:dyDescent="0.25">
      <c r="E233" s="233"/>
    </row>
    <row r="234" spans="5:5" x14ac:dyDescent="0.25">
      <c r="E234" s="233"/>
    </row>
    <row r="235" spans="5:5" x14ac:dyDescent="0.25">
      <c r="E235" s="233"/>
    </row>
    <row r="236" spans="5:5" x14ac:dyDescent="0.25">
      <c r="E236" s="233"/>
    </row>
    <row r="237" spans="5:5" x14ac:dyDescent="0.25">
      <c r="E237" s="233"/>
    </row>
    <row r="238" spans="5:5" x14ac:dyDescent="0.25">
      <c r="E238" s="233"/>
    </row>
    <row r="239" spans="5:5" x14ac:dyDescent="0.25">
      <c r="E239" s="233"/>
    </row>
    <row r="240" spans="5:5" x14ac:dyDescent="0.25">
      <c r="E240" s="233"/>
    </row>
    <row r="241" spans="1:7" x14ac:dyDescent="0.25">
      <c r="E241" s="233"/>
    </row>
    <row r="242" spans="1:7" x14ac:dyDescent="0.25">
      <c r="E242" s="233"/>
    </row>
    <row r="243" spans="1:7" x14ac:dyDescent="0.25">
      <c r="E243" s="233"/>
    </row>
    <row r="244" spans="1:7" x14ac:dyDescent="0.25">
      <c r="E244" s="233"/>
    </row>
    <row r="245" spans="1:7" x14ac:dyDescent="0.25">
      <c r="E245" s="233"/>
    </row>
    <row r="246" spans="1:7" x14ac:dyDescent="0.25">
      <c r="E246" s="233"/>
    </row>
    <row r="247" spans="1:7" x14ac:dyDescent="0.25">
      <c r="E247" s="233"/>
    </row>
    <row r="248" spans="1:7" x14ac:dyDescent="0.25">
      <c r="E248" s="233"/>
    </row>
    <row r="249" spans="1:7" x14ac:dyDescent="0.25">
      <c r="E249" s="233"/>
    </row>
    <row r="250" spans="1:7" x14ac:dyDescent="0.25">
      <c r="E250" s="233"/>
    </row>
    <row r="251" spans="1:7" x14ac:dyDescent="0.25">
      <c r="E251" s="233"/>
    </row>
    <row r="252" spans="1:7" x14ac:dyDescent="0.25">
      <c r="E252" s="233"/>
    </row>
    <row r="253" spans="1:7" x14ac:dyDescent="0.25">
      <c r="E253" s="233"/>
    </row>
    <row r="254" spans="1:7" x14ac:dyDescent="0.25">
      <c r="E254" s="233"/>
    </row>
    <row r="255" spans="1:7" x14ac:dyDescent="0.25">
      <c r="A255" s="288"/>
      <c r="B255" s="288"/>
    </row>
    <row r="256" spans="1:7" ht="13" x14ac:dyDescent="0.3">
      <c r="A256" s="277"/>
      <c r="B256" s="277"/>
      <c r="C256" s="289"/>
      <c r="D256" s="289"/>
      <c r="E256" s="290"/>
      <c r="F256" s="289"/>
      <c r="G256" s="291"/>
    </row>
    <row r="257" spans="1:7" x14ac:dyDescent="0.25">
      <c r="A257" s="292"/>
      <c r="B257" s="292"/>
      <c r="C257" s="277"/>
      <c r="D257" s="277"/>
      <c r="E257" s="293"/>
      <c r="F257" s="277"/>
      <c r="G257" s="277"/>
    </row>
    <row r="258" spans="1:7" x14ac:dyDescent="0.25">
      <c r="A258" s="277"/>
      <c r="B258" s="277"/>
      <c r="C258" s="277"/>
      <c r="D258" s="277"/>
      <c r="E258" s="293"/>
      <c r="F258" s="277"/>
      <c r="G258" s="277"/>
    </row>
    <row r="259" spans="1:7" x14ac:dyDescent="0.25">
      <c r="A259" s="277"/>
      <c r="B259" s="277"/>
      <c r="C259" s="277"/>
      <c r="D259" s="277"/>
      <c r="E259" s="293"/>
      <c r="F259" s="277"/>
      <c r="G259" s="277"/>
    </row>
    <row r="260" spans="1:7" x14ac:dyDescent="0.25">
      <c r="A260" s="277"/>
      <c r="B260" s="277"/>
      <c r="C260" s="277"/>
      <c r="D260" s="277"/>
      <c r="E260" s="293"/>
      <c r="F260" s="277"/>
      <c r="G260" s="277"/>
    </row>
    <row r="261" spans="1:7" x14ac:dyDescent="0.25">
      <c r="A261" s="277"/>
      <c r="B261" s="277"/>
      <c r="C261" s="277"/>
      <c r="D261" s="277"/>
      <c r="E261" s="293"/>
      <c r="F261" s="277"/>
      <c r="G261" s="277"/>
    </row>
    <row r="262" spans="1:7" x14ac:dyDescent="0.25">
      <c r="A262" s="277"/>
      <c r="B262" s="277"/>
      <c r="C262" s="277"/>
      <c r="D262" s="277"/>
      <c r="E262" s="293"/>
      <c r="F262" s="277"/>
      <c r="G262" s="277"/>
    </row>
    <row r="263" spans="1:7" x14ac:dyDescent="0.25">
      <c r="A263" s="277"/>
      <c r="B263" s="277"/>
      <c r="C263" s="277"/>
      <c r="D263" s="277"/>
      <c r="E263" s="293"/>
      <c r="F263" s="277"/>
      <c r="G263" s="277"/>
    </row>
    <row r="264" spans="1:7" x14ac:dyDescent="0.25">
      <c r="A264" s="277"/>
      <c r="B264" s="277"/>
      <c r="C264" s="277"/>
      <c r="D264" s="277"/>
      <c r="E264" s="293"/>
      <c r="F264" s="277"/>
      <c r="G264" s="277"/>
    </row>
    <row r="265" spans="1:7" x14ac:dyDescent="0.25">
      <c r="A265" s="277"/>
      <c r="B265" s="277"/>
      <c r="C265" s="277"/>
      <c r="D265" s="277"/>
      <c r="E265" s="293"/>
      <c r="F265" s="277"/>
      <c r="G265" s="277"/>
    </row>
    <row r="266" spans="1:7" x14ac:dyDescent="0.25">
      <c r="A266" s="277"/>
      <c r="B266" s="277"/>
      <c r="C266" s="277"/>
      <c r="D266" s="277"/>
      <c r="E266" s="293"/>
      <c r="F266" s="277"/>
      <c r="G266" s="277"/>
    </row>
    <row r="267" spans="1:7" x14ac:dyDescent="0.25">
      <c r="A267" s="277"/>
      <c r="B267" s="277"/>
      <c r="C267" s="277"/>
      <c r="D267" s="277"/>
      <c r="E267" s="293"/>
      <c r="F267" s="277"/>
      <c r="G267" s="277"/>
    </row>
    <row r="268" spans="1:7" x14ac:dyDescent="0.25">
      <c r="A268" s="277"/>
      <c r="B268" s="277"/>
      <c r="C268" s="277"/>
      <c r="D268" s="277"/>
      <c r="E268" s="293"/>
      <c r="F268" s="277"/>
      <c r="G268" s="277"/>
    </row>
    <row r="269" spans="1:7" x14ac:dyDescent="0.25">
      <c r="A269" s="277"/>
      <c r="B269" s="277"/>
      <c r="C269" s="277"/>
      <c r="D269" s="277"/>
      <c r="E269" s="293"/>
      <c r="F269" s="277"/>
      <c r="G269" s="277"/>
    </row>
  </sheetData>
  <mergeCells count="99">
    <mergeCell ref="C190:D190"/>
    <mergeCell ref="C171:D171"/>
    <mergeCell ref="C176:D176"/>
    <mergeCell ref="C178:D178"/>
    <mergeCell ref="C184:D184"/>
    <mergeCell ref="C169:D169"/>
    <mergeCell ref="C152:D152"/>
    <mergeCell ref="C153:D153"/>
    <mergeCell ref="C155:D155"/>
    <mergeCell ref="C156:D156"/>
    <mergeCell ref="C157:D157"/>
    <mergeCell ref="C159:D159"/>
    <mergeCell ref="C160:D160"/>
    <mergeCell ref="C161:D161"/>
    <mergeCell ref="C163:D163"/>
    <mergeCell ref="C164:D164"/>
    <mergeCell ref="C165:D165"/>
    <mergeCell ref="C167:D167"/>
    <mergeCell ref="C168:D168"/>
    <mergeCell ref="C145:D145"/>
    <mergeCell ref="C146:D146"/>
    <mergeCell ref="C147:D147"/>
    <mergeCell ref="C138:D138"/>
    <mergeCell ref="C124:D124"/>
    <mergeCell ref="C126:D126"/>
    <mergeCell ref="C128:D128"/>
    <mergeCell ref="C129:D129"/>
    <mergeCell ref="C131:D131"/>
    <mergeCell ref="C118:D118"/>
    <mergeCell ref="C119:D119"/>
    <mergeCell ref="C120:D120"/>
    <mergeCell ref="C103:D103"/>
    <mergeCell ref="C104:D104"/>
    <mergeCell ref="C106:D106"/>
    <mergeCell ref="C107:D107"/>
    <mergeCell ref="C108:D108"/>
    <mergeCell ref="C109:D109"/>
    <mergeCell ref="C113:D113"/>
    <mergeCell ref="C114:D114"/>
    <mergeCell ref="C115:D115"/>
    <mergeCell ref="C116:D116"/>
    <mergeCell ref="C117:D117"/>
    <mergeCell ref="C66:D66"/>
    <mergeCell ref="C68:D68"/>
    <mergeCell ref="C102:D102"/>
    <mergeCell ref="C82:D82"/>
    <mergeCell ref="C83:D83"/>
    <mergeCell ref="C84:D84"/>
    <mergeCell ref="C86:D86"/>
    <mergeCell ref="C88:D88"/>
    <mergeCell ref="C89:D89"/>
    <mergeCell ref="C90:D90"/>
    <mergeCell ref="C92:D92"/>
    <mergeCell ref="C94:D94"/>
    <mergeCell ref="C96:D96"/>
    <mergeCell ref="C98:D98"/>
    <mergeCell ref="C100:D100"/>
    <mergeCell ref="C101:D101"/>
    <mergeCell ref="C56:D56"/>
    <mergeCell ref="C58:D58"/>
    <mergeCell ref="C62:D62"/>
    <mergeCell ref="C63:D63"/>
    <mergeCell ref="C64:D64"/>
    <mergeCell ref="C74:D74"/>
    <mergeCell ref="C76:D76"/>
    <mergeCell ref="C78:D78"/>
    <mergeCell ref="C38:D38"/>
    <mergeCell ref="C40:D40"/>
    <mergeCell ref="C42:D42"/>
    <mergeCell ref="C44:D44"/>
    <mergeCell ref="C46:D46"/>
    <mergeCell ref="C48:D48"/>
    <mergeCell ref="C69:D69"/>
    <mergeCell ref="C70:D70"/>
    <mergeCell ref="C71:D71"/>
    <mergeCell ref="C73:D73"/>
    <mergeCell ref="C50:D50"/>
    <mergeCell ref="C52:D52"/>
    <mergeCell ref="C54:D54"/>
    <mergeCell ref="C36:D36"/>
    <mergeCell ref="C16:D16"/>
    <mergeCell ref="C17:D17"/>
    <mergeCell ref="C18:D18"/>
    <mergeCell ref="C20:D20"/>
    <mergeCell ref="C22:D22"/>
    <mergeCell ref="C24:D24"/>
    <mergeCell ref="C26:D26"/>
    <mergeCell ref="C28:D28"/>
    <mergeCell ref="C30:D30"/>
    <mergeCell ref="C32:D32"/>
    <mergeCell ref="C34:D34"/>
    <mergeCell ref="C11:D11"/>
    <mergeCell ref="C14:D14"/>
    <mergeCell ref="C15:D15"/>
    <mergeCell ref="A1:G1"/>
    <mergeCell ref="A3:B3"/>
    <mergeCell ref="A4:B4"/>
    <mergeCell ref="E4:G4"/>
    <mergeCell ref="C9:D9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32</vt:i4>
      </vt:variant>
    </vt:vector>
  </HeadingPairs>
  <TitlesOfParts>
    <vt:vector size="39" baseType="lpstr">
      <vt:lpstr>Stavba</vt:lpstr>
      <vt:lpstr>SO01 SO01 KL</vt:lpstr>
      <vt:lpstr>SO01 SO01 Rek</vt:lpstr>
      <vt:lpstr>SO01 SO01 Pol</vt:lpstr>
      <vt:lpstr>SO02 SO02 KL</vt:lpstr>
      <vt:lpstr>SO02 SO02 Rek</vt:lpstr>
      <vt:lpstr>SO02 SO02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'SO01 SO01 Pol'!Názvy_tisku</vt:lpstr>
      <vt:lpstr>'SO01 SO01 Rek'!Názvy_tisku</vt:lpstr>
      <vt:lpstr>'SO02 SO02 Pol'!Názvy_tisku</vt:lpstr>
      <vt:lpstr>'SO02 SO02 Rek'!Názvy_tisku</vt:lpstr>
      <vt:lpstr>Stavba!Objednatel</vt:lpstr>
      <vt:lpstr>Stavba!Objekt</vt:lpstr>
      <vt:lpstr>'SO01 SO01 KL'!Oblast_tisku</vt:lpstr>
      <vt:lpstr>'SO01 SO01 Pol'!Oblast_tisku</vt:lpstr>
      <vt:lpstr>'SO01 SO01 Rek'!Oblast_tisku</vt:lpstr>
      <vt:lpstr>'SO02 SO02 KL'!Oblast_tisku</vt:lpstr>
      <vt:lpstr>'SO02 SO02 Pol'!Oblast_tisku</vt:lpstr>
      <vt:lpstr>'SO02 SO02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Henrieta Pánková</cp:lastModifiedBy>
  <dcterms:created xsi:type="dcterms:W3CDTF">2016-09-22T11:34:20Z</dcterms:created>
  <dcterms:modified xsi:type="dcterms:W3CDTF">2016-09-26T13:44:59Z</dcterms:modified>
</cp:coreProperties>
</file>