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KCE\Domesi Akce\MŠ Všetaty_279\3_PROJEKTOVÁ DOKUMENTACE\VERZE NA CD\MŠ VŠETATY-PŘÍVORY_DOKUMENTACE\"/>
    </mc:Choice>
  </mc:AlternateContent>
  <bookViews>
    <workbookView xWindow="360" yWindow="2076" windowWidth="18732" windowHeight="12216" firstSheet="1" activeTab="1"/>
  </bookViews>
  <sheets>
    <sheet name="VzorPolozky" sheetId="10" state="hidden" r:id="rId1"/>
    <sheet name="Pokyny pro vyplnění" sheetId="32" r:id="rId2"/>
    <sheet name="Stavba" sheetId="31" r:id="rId3"/>
    <sheet name="SO 00 - 01" sheetId="27" r:id="rId4"/>
    <sheet name="SO 01 - 01" sheetId="16" r:id="rId5"/>
    <sheet name="SO 01 - 02" sheetId="29" r:id="rId6"/>
    <sheet name="SO 01 - 03" sheetId="17" r:id="rId7"/>
    <sheet name="SO 01 - 04" sheetId="19" r:id="rId8"/>
    <sheet name="SO 01 - 05" sheetId="23" r:id="rId9"/>
    <sheet name="SO 01 - 06" sheetId="24" r:id="rId10"/>
    <sheet name="SO 01 - 07" sheetId="25" r:id="rId11"/>
    <sheet name="SO 01 - 08" sheetId="26" r:id="rId12"/>
    <sheet name="SO 02 - 01" sheetId="30" r:id="rId13"/>
    <sheet name="SO 03 - 01" sheetId="20" r:id="rId14"/>
    <sheet name="SO 04 - 01" sheetId="21" r:id="rId15"/>
    <sheet name="SO 05 - 01" sheetId="22" r:id="rId16"/>
    <sheet name="SO 06 - 01" sheetId="28" r:id="rId17"/>
  </sheets>
  <externalReferences>
    <externalReference r:id="rId18"/>
    <externalReference r:id="rId19"/>
  </externalReferences>
  <definedNames>
    <definedName name="CelkemDPHVypocet" localSheetId="2">Stavba!$H$54</definedName>
    <definedName name="CenaCelkem" localSheetId="1">[1]Stavba!$G$29</definedName>
    <definedName name="CenaCelkem" localSheetId="3">#REF!</definedName>
    <definedName name="CenaCelkem" localSheetId="5">#REF!</definedName>
    <definedName name="CenaCelkem" localSheetId="6">#REF!</definedName>
    <definedName name="CenaCelkem" localSheetId="7">#REF!</definedName>
    <definedName name="CenaCelkem" localSheetId="8">#REF!</definedName>
    <definedName name="CenaCelkem" localSheetId="9">#REF!</definedName>
    <definedName name="CenaCelkem" localSheetId="10">#REF!</definedName>
    <definedName name="CenaCelkem" localSheetId="11">#REF!</definedName>
    <definedName name="CenaCelkem" localSheetId="12">#REF!</definedName>
    <definedName name="CenaCelkem" localSheetId="13">#REF!</definedName>
    <definedName name="CenaCelkem" localSheetId="14">#REF!</definedName>
    <definedName name="CenaCelkem" localSheetId="15">#REF!</definedName>
    <definedName name="CenaCelkem" localSheetId="16">#REF!</definedName>
    <definedName name="CenaCelkem" localSheetId="2">Stavba!$G$22</definedName>
    <definedName name="CenaCelkem">#REF!</definedName>
    <definedName name="CenaCelkemBezDPH" localSheetId="3">#REF!</definedName>
    <definedName name="CenaCelkemBezDPH" localSheetId="5">#REF!</definedName>
    <definedName name="CenaCelkemBezDPH" localSheetId="6">#REF!</definedName>
    <definedName name="CenaCelkemBezDPH" localSheetId="7">#REF!</definedName>
    <definedName name="CenaCelkemBezDPH" localSheetId="8">#REF!</definedName>
    <definedName name="CenaCelkemBezDPH" localSheetId="9">#REF!</definedName>
    <definedName name="CenaCelkemBezDPH" localSheetId="10">#REF!</definedName>
    <definedName name="CenaCelkemBezDPH" localSheetId="11">#REF!</definedName>
    <definedName name="CenaCelkemBezDPH" localSheetId="12">#REF!</definedName>
    <definedName name="CenaCelkemBezDPH" localSheetId="13">#REF!</definedName>
    <definedName name="CenaCelkemBezDPH" localSheetId="14">#REF!</definedName>
    <definedName name="CenaCelkemBezDPH" localSheetId="15">#REF!</definedName>
    <definedName name="CenaCelkemBezDPH" localSheetId="16">#REF!</definedName>
    <definedName name="CenaCelkemBezDPH" localSheetId="2">Stavba!$G$21</definedName>
    <definedName name="CenaCelkemBezDPH">#REF!</definedName>
    <definedName name="CenaCelkemVypocet" localSheetId="2">Stavba!$I$54</definedName>
    <definedName name="cisloobjektu" localSheetId="3">#REF!</definedName>
    <definedName name="cisloobjektu" localSheetId="5">#REF!</definedName>
    <definedName name="cisloobjektu" localSheetId="6">#REF!</definedName>
    <definedName name="cisloobjektu" localSheetId="7">#REF!</definedName>
    <definedName name="cisloobjektu" localSheetId="8">#REF!</definedName>
    <definedName name="cisloobjektu" localSheetId="9">#REF!</definedName>
    <definedName name="cisloobjektu" localSheetId="10">#REF!</definedName>
    <definedName name="cisloobjektu" localSheetId="11">#REF!</definedName>
    <definedName name="cisloobjektu" localSheetId="12">#REF!</definedName>
    <definedName name="cisloobjektu" localSheetId="13">#REF!</definedName>
    <definedName name="cisloobjektu" localSheetId="14">#REF!</definedName>
    <definedName name="cisloobjektu" localSheetId="15">#REF!</definedName>
    <definedName name="cisloobjektu" localSheetId="16">#REF!</definedName>
    <definedName name="cisloobjektu" localSheetId="2">Stavba!$D$3</definedName>
    <definedName name="cisloobjektu">#REF!</definedName>
    <definedName name="CisloRozpoctu">'[2]Krycí list'!$C$2</definedName>
    <definedName name="CisloStavby" localSheetId="2">Stavba!$D$2</definedName>
    <definedName name="cislostavby">'[2]Krycí list'!$A$7</definedName>
    <definedName name="CisloStavebnihoRozpoctu" localSheetId="3">#REF!</definedName>
    <definedName name="CisloStavebnihoRozpoctu" localSheetId="5">#REF!</definedName>
    <definedName name="CisloStavebnihoRozpoctu" localSheetId="6">#REF!</definedName>
    <definedName name="CisloStavebnihoRozpoctu" localSheetId="7">#REF!</definedName>
    <definedName name="CisloStavebnihoRozpoctu" localSheetId="8">#REF!</definedName>
    <definedName name="CisloStavebnihoRozpoctu" localSheetId="9">#REF!</definedName>
    <definedName name="CisloStavebnihoRozpoctu" localSheetId="10">#REF!</definedName>
    <definedName name="CisloStavebnihoRozpoctu" localSheetId="11">#REF!</definedName>
    <definedName name="CisloStavebnihoRozpoctu" localSheetId="12">#REF!</definedName>
    <definedName name="CisloStavebnihoRozpoctu" localSheetId="13">#REF!</definedName>
    <definedName name="CisloStavebnihoRozpoctu" localSheetId="14">#REF!</definedName>
    <definedName name="CisloStavebnihoRozpoctu" localSheetId="15">#REF!</definedName>
    <definedName name="CisloStavebnihoRozpoctu" localSheetId="16">#REF!</definedName>
    <definedName name="CisloStavebnihoRozpoctu" localSheetId="2">Stavba!$D$4</definedName>
    <definedName name="CisloStavebnihoRozpoctu">#REF!</definedName>
    <definedName name="dadresa" localSheetId="3">#REF!</definedName>
    <definedName name="dadresa" localSheetId="5">#REF!</definedName>
    <definedName name="dadresa" localSheetId="6">#REF!</definedName>
    <definedName name="dadresa" localSheetId="7">#REF!</definedName>
    <definedName name="dadresa" localSheetId="8">#REF!</definedName>
    <definedName name="dadresa" localSheetId="9">#REF!</definedName>
    <definedName name="dadresa" localSheetId="10">#REF!</definedName>
    <definedName name="dadresa" localSheetId="11">#REF!</definedName>
    <definedName name="dadresa" localSheetId="12">#REF!</definedName>
    <definedName name="dadresa" localSheetId="13">#REF!</definedName>
    <definedName name="dadresa" localSheetId="14">#REF!</definedName>
    <definedName name="dadresa" localSheetId="15">#REF!</definedName>
    <definedName name="dadresa" localSheetId="16">#REF!</definedName>
    <definedName name="dadresa" localSheetId="2">Stavba!$D$12:$G$12</definedName>
    <definedName name="dadresa">#REF!</definedName>
    <definedName name="DIČ" localSheetId="2">Stavba!$I$12</definedName>
    <definedName name="dmisto" localSheetId="3">#REF!</definedName>
    <definedName name="dmisto" localSheetId="5">#REF!</definedName>
    <definedName name="dmisto" localSheetId="6">#REF!</definedName>
    <definedName name="dmisto" localSheetId="7">#REF!</definedName>
    <definedName name="dmisto" localSheetId="8">#REF!</definedName>
    <definedName name="dmisto" localSheetId="9">#REF!</definedName>
    <definedName name="dmisto" localSheetId="10">#REF!</definedName>
    <definedName name="dmisto" localSheetId="11">#REF!</definedName>
    <definedName name="dmisto" localSheetId="12">#REF!</definedName>
    <definedName name="dmisto" localSheetId="13">#REF!</definedName>
    <definedName name="dmisto" localSheetId="14">#REF!</definedName>
    <definedName name="dmisto" localSheetId="15">#REF!</definedName>
    <definedName name="dmisto" localSheetId="16">#REF!</definedName>
    <definedName name="dmisto" localSheetId="2">Stavba!$D$13:$G$13</definedName>
    <definedName name="dmisto">#REF!</definedName>
    <definedName name="DPHSni" localSheetId="1">[1]Stavba!$G$24</definedName>
    <definedName name="DPHSni" localSheetId="3">#REF!</definedName>
    <definedName name="DPHSni" localSheetId="5">#REF!</definedName>
    <definedName name="DPHSni" localSheetId="6">#REF!</definedName>
    <definedName name="DPHSni" localSheetId="7">#REF!</definedName>
    <definedName name="DPHSni" localSheetId="8">#REF!</definedName>
    <definedName name="DPHSni" localSheetId="9">#REF!</definedName>
    <definedName name="DPHSni" localSheetId="10">#REF!</definedName>
    <definedName name="DPHSni" localSheetId="11">#REF!</definedName>
    <definedName name="DPHSni" localSheetId="12">#REF!</definedName>
    <definedName name="DPHSni" localSheetId="13">#REF!</definedName>
    <definedName name="DPHSni" localSheetId="14">#REF!</definedName>
    <definedName name="DPHSni" localSheetId="15">#REF!</definedName>
    <definedName name="DPHSni" localSheetId="16">#REF!</definedName>
    <definedName name="DPHSni" localSheetId="2">Stavba!$G$17</definedName>
    <definedName name="DPHSni">#REF!</definedName>
    <definedName name="DPHZakl" localSheetId="1">[1]Stavba!$G$26</definedName>
    <definedName name="DPHZakl" localSheetId="3">#REF!</definedName>
    <definedName name="DPHZakl" localSheetId="5">#REF!</definedName>
    <definedName name="DPHZakl" localSheetId="6">#REF!</definedName>
    <definedName name="DPHZakl" localSheetId="7">#REF!</definedName>
    <definedName name="DPHZakl" localSheetId="8">#REF!</definedName>
    <definedName name="DPHZakl" localSheetId="9">#REF!</definedName>
    <definedName name="DPHZakl" localSheetId="10">#REF!</definedName>
    <definedName name="DPHZakl" localSheetId="11">#REF!</definedName>
    <definedName name="DPHZakl" localSheetId="12">#REF!</definedName>
    <definedName name="DPHZakl" localSheetId="13">#REF!</definedName>
    <definedName name="DPHZakl" localSheetId="14">#REF!</definedName>
    <definedName name="DPHZakl" localSheetId="15">#REF!</definedName>
    <definedName name="DPHZakl" localSheetId="16">#REF!</definedName>
    <definedName name="DPHZakl" localSheetId="2">Stavba!$G$19</definedName>
    <definedName name="DPHZakl">#REF!</definedName>
    <definedName name="dpsc" localSheetId="2">Stavba!$C$13</definedName>
    <definedName name="IČO" localSheetId="2">Stavba!$I$11</definedName>
    <definedName name="Mena" localSheetId="1">[1]Stavba!$J$29</definedName>
    <definedName name="Mena" localSheetId="3">#REF!</definedName>
    <definedName name="Mena" localSheetId="5">#REF!</definedName>
    <definedName name="Mena" localSheetId="6">#REF!</definedName>
    <definedName name="Mena" localSheetId="7">#REF!</definedName>
    <definedName name="Mena" localSheetId="8">#REF!</definedName>
    <definedName name="Mena" localSheetId="9">#REF!</definedName>
    <definedName name="Mena" localSheetId="10">#REF!</definedName>
    <definedName name="Mena" localSheetId="11">#REF!</definedName>
    <definedName name="Mena" localSheetId="12">#REF!</definedName>
    <definedName name="Mena" localSheetId="13">#REF!</definedName>
    <definedName name="Mena" localSheetId="14">#REF!</definedName>
    <definedName name="Mena" localSheetId="15">#REF!</definedName>
    <definedName name="Mena" localSheetId="16">#REF!</definedName>
    <definedName name="Mena" localSheetId="2">Stavba!$J$22</definedName>
    <definedName name="Mena">#REF!</definedName>
    <definedName name="MistoStavby" localSheetId="3">#REF!</definedName>
    <definedName name="MistoStavby" localSheetId="5">#REF!</definedName>
    <definedName name="MistoStavby" localSheetId="6">#REF!</definedName>
    <definedName name="MistoStavby" localSheetId="7">#REF!</definedName>
    <definedName name="MistoStavby" localSheetId="8">#REF!</definedName>
    <definedName name="MistoStavby" localSheetId="9">#REF!</definedName>
    <definedName name="MistoStavby" localSheetId="10">#REF!</definedName>
    <definedName name="MistoStavby" localSheetId="11">#REF!</definedName>
    <definedName name="MistoStavby" localSheetId="12">#REF!</definedName>
    <definedName name="MistoStavby" localSheetId="13">#REF!</definedName>
    <definedName name="MistoStavby" localSheetId="14">#REF!</definedName>
    <definedName name="MistoStavby" localSheetId="15">#REF!</definedName>
    <definedName name="MistoStavby" localSheetId="16">#REF!</definedName>
    <definedName name="MistoStavby" localSheetId="2">Stavba!$D$4</definedName>
    <definedName name="MistoStavby">#REF!</definedName>
    <definedName name="nazevobjektu" localSheetId="3">#REF!</definedName>
    <definedName name="nazevobjektu" localSheetId="5">#REF!</definedName>
    <definedName name="nazevobjektu" localSheetId="6">#REF!</definedName>
    <definedName name="nazevobjektu" localSheetId="7">#REF!</definedName>
    <definedName name="nazevobjektu" localSheetId="8">#REF!</definedName>
    <definedName name="nazevobjektu" localSheetId="9">#REF!</definedName>
    <definedName name="nazevobjektu" localSheetId="10">#REF!</definedName>
    <definedName name="nazevobjektu" localSheetId="11">#REF!</definedName>
    <definedName name="nazevobjektu" localSheetId="12">#REF!</definedName>
    <definedName name="nazevobjektu" localSheetId="13">#REF!</definedName>
    <definedName name="nazevobjektu" localSheetId="14">#REF!</definedName>
    <definedName name="nazevobjektu" localSheetId="15">#REF!</definedName>
    <definedName name="nazevobjektu" localSheetId="16">#REF!</definedName>
    <definedName name="nazevobjektu" localSheetId="2">Stavba!$E$3</definedName>
    <definedName name="nazevobjektu">#REF!</definedName>
    <definedName name="NazevRozpoctu">'[2]Krycí list'!$D$2</definedName>
    <definedName name="NazevStavby" localSheetId="2">Stavba!$E$2</definedName>
    <definedName name="nazevstavby">'[2]Krycí list'!$C$7</definedName>
    <definedName name="NazevStavebnihoRozpoctu" localSheetId="3">#REF!</definedName>
    <definedName name="NazevStavebnihoRozpoctu" localSheetId="5">#REF!</definedName>
    <definedName name="NazevStavebnihoRozpoctu" localSheetId="6">#REF!</definedName>
    <definedName name="NazevStavebnihoRozpoctu" localSheetId="7">#REF!</definedName>
    <definedName name="NazevStavebnihoRozpoctu" localSheetId="8">#REF!</definedName>
    <definedName name="NazevStavebnihoRozpoctu" localSheetId="9">#REF!</definedName>
    <definedName name="NazevStavebnihoRozpoctu" localSheetId="10">#REF!</definedName>
    <definedName name="NazevStavebnihoRozpoctu" localSheetId="11">#REF!</definedName>
    <definedName name="NazevStavebnihoRozpoctu" localSheetId="12">#REF!</definedName>
    <definedName name="NazevStavebnihoRozpoctu" localSheetId="13">#REF!</definedName>
    <definedName name="NazevStavebnihoRozpoctu" localSheetId="14">#REF!</definedName>
    <definedName name="NazevStavebnihoRozpoctu" localSheetId="15">#REF!</definedName>
    <definedName name="NazevStavebnihoRozpoctu" localSheetId="16">#REF!</definedName>
    <definedName name="NazevStavebnihoRozpoctu" localSheetId="2">Stavba!$E$4</definedName>
    <definedName name="NazevStavebnihoRozpoctu">#REF!</definedName>
    <definedName name="_xlnm.Print_Titles" localSheetId="3">'SO 00 - 01'!$1:$6</definedName>
    <definedName name="_xlnm.Print_Titles" localSheetId="4">'SO 01 - 01'!$1:$6</definedName>
    <definedName name="_xlnm.Print_Titles" localSheetId="5">'SO 01 - 02'!$1:$6</definedName>
    <definedName name="_xlnm.Print_Titles" localSheetId="6">'SO 01 - 03'!$1:$6</definedName>
    <definedName name="_xlnm.Print_Titles" localSheetId="7">'SO 01 - 04'!$1:$6</definedName>
    <definedName name="_xlnm.Print_Titles" localSheetId="8">'SO 01 - 05'!$1:$6</definedName>
    <definedName name="_xlnm.Print_Titles" localSheetId="9">'SO 01 - 06'!$1:$6</definedName>
    <definedName name="_xlnm.Print_Titles" localSheetId="10">'SO 01 - 07'!$1:$6</definedName>
    <definedName name="_xlnm.Print_Titles" localSheetId="11">'SO 01 - 08'!$1:$6</definedName>
    <definedName name="_xlnm.Print_Titles" localSheetId="12">'SO 02 - 01'!$1:$6</definedName>
    <definedName name="_xlnm.Print_Titles" localSheetId="13">'SO 03 - 01'!$1:$6</definedName>
    <definedName name="_xlnm.Print_Titles" localSheetId="14">'SO 04 - 01'!$1:$6</definedName>
    <definedName name="_xlnm.Print_Titles" localSheetId="15">'SO 05 - 01'!$1:$6</definedName>
    <definedName name="_xlnm.Print_Titles" localSheetId="16">'SO 06 - 01'!$1:$6</definedName>
    <definedName name="oadresa" localSheetId="3">#REF!</definedName>
    <definedName name="oadresa" localSheetId="5">#REF!</definedName>
    <definedName name="oadresa" localSheetId="6">#REF!</definedName>
    <definedName name="oadresa" localSheetId="7">#REF!</definedName>
    <definedName name="oadresa" localSheetId="8">#REF!</definedName>
    <definedName name="oadresa" localSheetId="9">#REF!</definedName>
    <definedName name="oadresa" localSheetId="10">#REF!</definedName>
    <definedName name="oadresa" localSheetId="11">#REF!</definedName>
    <definedName name="oadresa" localSheetId="12">#REF!</definedName>
    <definedName name="oadresa" localSheetId="13">#REF!</definedName>
    <definedName name="oadresa" localSheetId="14">#REF!</definedName>
    <definedName name="oadresa" localSheetId="15">#REF!</definedName>
    <definedName name="oadresa" localSheetId="16">#REF!</definedName>
    <definedName name="oadresa" localSheetId="2">Stavba!$D$6</definedName>
    <definedName name="oadresa">#REF!</definedName>
    <definedName name="Objednatel" localSheetId="2">Stavba!$D$5</definedName>
    <definedName name="Objekt" localSheetId="2">Stavba!$B$31</definedName>
    <definedName name="_xlnm.Print_Area" localSheetId="3">'SO 00 - 01'!$A$1:$I$49</definedName>
    <definedName name="_xlnm.Print_Area" localSheetId="4">'SO 01 - 01'!$A$1:$I$393</definedName>
    <definedName name="_xlnm.Print_Area" localSheetId="5">'SO 01 - 02'!$A$1:$I$60</definedName>
    <definedName name="_xlnm.Print_Area" localSheetId="6">'SO 01 - 03'!$A$1:$I$105</definedName>
    <definedName name="_xlnm.Print_Area" localSheetId="7">'SO 01 - 04'!$A$1:$I$61</definedName>
    <definedName name="_xlnm.Print_Area" localSheetId="8">'SO 01 - 05'!$A$1:$I$60</definedName>
    <definedName name="_xlnm.Print_Area" localSheetId="9">'SO 01 - 06'!$A$1:$I$125</definedName>
    <definedName name="_xlnm.Print_Area" localSheetId="10">'SO 01 - 07'!$A$1:$I$41</definedName>
    <definedName name="_xlnm.Print_Area" localSheetId="11">'SO 01 - 08'!$A$1:$I$33</definedName>
    <definedName name="_xlnm.Print_Area" localSheetId="12">'SO 02 - 01'!$A$1:$I$63</definedName>
    <definedName name="_xlnm.Print_Area" localSheetId="13">'SO 03 - 01'!$A$1:$I$61</definedName>
    <definedName name="_xlnm.Print_Area" localSheetId="14">'SO 04 - 01'!$A$1:$I$42</definedName>
    <definedName name="_xlnm.Print_Area" localSheetId="15">'SO 05 - 01'!$A$1:$I$47</definedName>
    <definedName name="_xlnm.Print_Area" localSheetId="16">'SO 06 - 01'!$A$1:$I$49</definedName>
    <definedName name="_xlnm.Print_Area" localSheetId="2">Stavba!$A$1:$J$54</definedName>
    <definedName name="odic" localSheetId="2">Stavba!$I$6</definedName>
    <definedName name="oico" localSheetId="2">Stavba!$I$5</definedName>
    <definedName name="omisto" localSheetId="2">Stavba!$D$7</definedName>
    <definedName name="onazev" localSheetId="2">Stavba!$D$6</definedName>
    <definedName name="opsc" localSheetId="2">Stavba!$C$7</definedName>
    <definedName name="padresa" localSheetId="3">#REF!</definedName>
    <definedName name="padresa" localSheetId="5">#REF!</definedName>
    <definedName name="padresa" localSheetId="6">#REF!</definedName>
    <definedName name="padresa" localSheetId="7">#REF!</definedName>
    <definedName name="padresa" localSheetId="8">#REF!</definedName>
    <definedName name="padresa" localSheetId="9">#REF!</definedName>
    <definedName name="padresa" localSheetId="10">#REF!</definedName>
    <definedName name="padresa" localSheetId="11">#REF!</definedName>
    <definedName name="padresa" localSheetId="12">#REF!</definedName>
    <definedName name="padresa" localSheetId="13">#REF!</definedName>
    <definedName name="padresa" localSheetId="14">#REF!</definedName>
    <definedName name="padresa" localSheetId="15">#REF!</definedName>
    <definedName name="padresa" localSheetId="16">#REF!</definedName>
    <definedName name="padresa" localSheetId="2">Stavba!$D$9</definedName>
    <definedName name="padresa">#REF!</definedName>
    <definedName name="pdic" localSheetId="3">#REF!</definedName>
    <definedName name="pdic" localSheetId="5">#REF!</definedName>
    <definedName name="pdic" localSheetId="6">#REF!</definedName>
    <definedName name="pdic" localSheetId="7">#REF!</definedName>
    <definedName name="pdic" localSheetId="8">#REF!</definedName>
    <definedName name="pdic" localSheetId="9">#REF!</definedName>
    <definedName name="pdic" localSheetId="10">#REF!</definedName>
    <definedName name="pdic" localSheetId="11">#REF!</definedName>
    <definedName name="pdic" localSheetId="12">#REF!</definedName>
    <definedName name="pdic" localSheetId="13">#REF!</definedName>
    <definedName name="pdic" localSheetId="14">#REF!</definedName>
    <definedName name="pdic" localSheetId="15">#REF!</definedName>
    <definedName name="pdic" localSheetId="16">#REF!</definedName>
    <definedName name="pdic" localSheetId="2">Stavba!$I$9</definedName>
    <definedName name="pdic">#REF!</definedName>
    <definedName name="pico" localSheetId="3">#REF!</definedName>
    <definedName name="pico" localSheetId="5">#REF!</definedName>
    <definedName name="pico" localSheetId="6">#REF!</definedName>
    <definedName name="pico" localSheetId="7">#REF!</definedName>
    <definedName name="pico" localSheetId="8">#REF!</definedName>
    <definedName name="pico" localSheetId="9">#REF!</definedName>
    <definedName name="pico" localSheetId="10">#REF!</definedName>
    <definedName name="pico" localSheetId="11">#REF!</definedName>
    <definedName name="pico" localSheetId="12">#REF!</definedName>
    <definedName name="pico" localSheetId="13">#REF!</definedName>
    <definedName name="pico" localSheetId="14">#REF!</definedName>
    <definedName name="pico" localSheetId="15">#REF!</definedName>
    <definedName name="pico" localSheetId="16">#REF!</definedName>
    <definedName name="pico" localSheetId="2">Stavba!$I$8</definedName>
    <definedName name="pico">#REF!</definedName>
    <definedName name="pmisto" localSheetId="3">#REF!</definedName>
    <definedName name="pmisto" localSheetId="5">#REF!</definedName>
    <definedName name="pmisto" localSheetId="6">#REF!</definedName>
    <definedName name="pmisto" localSheetId="7">#REF!</definedName>
    <definedName name="pmisto" localSheetId="8">#REF!</definedName>
    <definedName name="pmisto" localSheetId="9">#REF!</definedName>
    <definedName name="pmisto" localSheetId="10">#REF!</definedName>
    <definedName name="pmisto" localSheetId="11">#REF!</definedName>
    <definedName name="pmisto" localSheetId="12">#REF!</definedName>
    <definedName name="pmisto" localSheetId="13">#REF!</definedName>
    <definedName name="pmisto" localSheetId="14">#REF!</definedName>
    <definedName name="pmisto" localSheetId="15">#REF!</definedName>
    <definedName name="pmisto" localSheetId="16">#REF!</definedName>
    <definedName name="pmisto" localSheetId="2">Stavba!$D$10</definedName>
    <definedName name="pmisto">#REF!</definedName>
    <definedName name="PocetMJ" localSheetId="1">#REF!</definedName>
    <definedName name="PocetMJ" localSheetId="3">#REF!</definedName>
    <definedName name="PocetMJ" localSheetId="5">#REF!</definedName>
    <definedName name="PocetMJ" localSheetId="6">#REF!</definedName>
    <definedName name="PocetMJ" localSheetId="7">#REF!</definedName>
    <definedName name="PocetMJ" localSheetId="8">#REF!</definedName>
    <definedName name="PocetMJ" localSheetId="9">#REF!</definedName>
    <definedName name="PocetMJ" localSheetId="10">#REF!</definedName>
    <definedName name="PocetMJ" localSheetId="11">#REF!</definedName>
    <definedName name="PocetMJ" localSheetId="12">#REF!</definedName>
    <definedName name="PocetMJ" localSheetId="13">#REF!</definedName>
    <definedName name="PocetMJ" localSheetId="14">#REF!</definedName>
    <definedName name="PocetMJ" localSheetId="15">#REF!</definedName>
    <definedName name="PocetMJ" localSheetId="16">#REF!</definedName>
    <definedName name="PocetMJ" localSheetId="2">#REF!</definedName>
    <definedName name="PocetMJ">#REF!</definedName>
    <definedName name="PoptavkaID" localSheetId="3">#REF!</definedName>
    <definedName name="PoptavkaID" localSheetId="5">#REF!</definedName>
    <definedName name="PoptavkaID" localSheetId="6">#REF!</definedName>
    <definedName name="PoptavkaID" localSheetId="7">#REF!</definedName>
    <definedName name="PoptavkaID" localSheetId="8">#REF!</definedName>
    <definedName name="PoptavkaID" localSheetId="9">#REF!</definedName>
    <definedName name="PoptavkaID" localSheetId="10">#REF!</definedName>
    <definedName name="PoptavkaID" localSheetId="11">#REF!</definedName>
    <definedName name="PoptavkaID" localSheetId="12">#REF!</definedName>
    <definedName name="PoptavkaID" localSheetId="13">#REF!</definedName>
    <definedName name="PoptavkaID" localSheetId="14">#REF!</definedName>
    <definedName name="PoptavkaID" localSheetId="15">#REF!</definedName>
    <definedName name="PoptavkaID" localSheetId="16">#REF!</definedName>
    <definedName name="PoptavkaID" localSheetId="2">Stavba!$A$1</definedName>
    <definedName name="PoptavkaID">#REF!</definedName>
    <definedName name="pPSC" localSheetId="3">#REF!</definedName>
    <definedName name="pPSC" localSheetId="5">#REF!</definedName>
    <definedName name="pPSC" localSheetId="6">#REF!</definedName>
    <definedName name="pPSC" localSheetId="7">#REF!</definedName>
    <definedName name="pPSC" localSheetId="8">#REF!</definedName>
    <definedName name="pPSC" localSheetId="9">#REF!</definedName>
    <definedName name="pPSC" localSheetId="10">#REF!</definedName>
    <definedName name="pPSC" localSheetId="11">#REF!</definedName>
    <definedName name="pPSC" localSheetId="12">#REF!</definedName>
    <definedName name="pPSC" localSheetId="13">#REF!</definedName>
    <definedName name="pPSC" localSheetId="14">#REF!</definedName>
    <definedName name="pPSC" localSheetId="15">#REF!</definedName>
    <definedName name="pPSC" localSheetId="16">#REF!</definedName>
    <definedName name="pPSC" localSheetId="2">Stavba!$C$10</definedName>
    <definedName name="pPSC">#REF!</definedName>
    <definedName name="Projektant" localSheetId="3">#REF!</definedName>
    <definedName name="Projektant" localSheetId="5">#REF!</definedName>
    <definedName name="Projektant" localSheetId="6">#REF!</definedName>
    <definedName name="Projektant" localSheetId="7">#REF!</definedName>
    <definedName name="Projektant" localSheetId="8">#REF!</definedName>
    <definedName name="Projektant" localSheetId="9">#REF!</definedName>
    <definedName name="Projektant" localSheetId="10">#REF!</definedName>
    <definedName name="Projektant" localSheetId="11">#REF!</definedName>
    <definedName name="Projektant" localSheetId="12">#REF!</definedName>
    <definedName name="Projektant" localSheetId="13">#REF!</definedName>
    <definedName name="Projektant" localSheetId="14">#REF!</definedName>
    <definedName name="Projektant" localSheetId="15">#REF!</definedName>
    <definedName name="Projektant" localSheetId="16">#REF!</definedName>
    <definedName name="Projektant" localSheetId="2">Stavba!$D$8</definedName>
    <definedName name="Projektant">#REF!</definedName>
    <definedName name="SazbaDPH1" localSheetId="2">Stavba!$E$16</definedName>
    <definedName name="SazbaDPH1">'[2]Krycí list'!$C$30</definedName>
    <definedName name="SazbaDPH2" localSheetId="2">Stavba!$E$18</definedName>
    <definedName name="SazbaDPH2">'[2]Krycí list'!$C$32</definedName>
    <definedName name="SloupecCC" localSheetId="1">#REF!</definedName>
    <definedName name="SloupecCC" localSheetId="3">#REF!</definedName>
    <definedName name="SloupecCC" localSheetId="5">#REF!</definedName>
    <definedName name="SloupecCC" localSheetId="6">#REF!</definedName>
    <definedName name="SloupecCC" localSheetId="7">#REF!</definedName>
    <definedName name="SloupecCC" localSheetId="8">#REF!</definedName>
    <definedName name="SloupecCC" localSheetId="9">#REF!</definedName>
    <definedName name="SloupecCC" localSheetId="10">#REF!</definedName>
    <definedName name="SloupecCC" localSheetId="11">#REF!</definedName>
    <definedName name="SloupecCC" localSheetId="12">#REF!</definedName>
    <definedName name="SloupecCC" localSheetId="13">#REF!</definedName>
    <definedName name="SloupecCC" localSheetId="14">#REF!</definedName>
    <definedName name="SloupecCC" localSheetId="15">#REF!</definedName>
    <definedName name="SloupecCC" localSheetId="16">#REF!</definedName>
    <definedName name="SloupecCC" localSheetId="2">#REF!</definedName>
    <definedName name="SloupecCC">#REF!</definedName>
    <definedName name="SloupecCisloPol" localSheetId="1">#REF!</definedName>
    <definedName name="SloupecCisloPol" localSheetId="3">#REF!</definedName>
    <definedName name="SloupecCisloPol" localSheetId="5">#REF!</definedName>
    <definedName name="SloupecCisloPol" localSheetId="6">#REF!</definedName>
    <definedName name="SloupecCisloPol" localSheetId="7">#REF!</definedName>
    <definedName name="SloupecCisloPol" localSheetId="8">#REF!</definedName>
    <definedName name="SloupecCisloPol" localSheetId="9">#REF!</definedName>
    <definedName name="SloupecCisloPol" localSheetId="10">#REF!</definedName>
    <definedName name="SloupecCisloPol" localSheetId="11">#REF!</definedName>
    <definedName name="SloupecCisloPol" localSheetId="12">#REF!</definedName>
    <definedName name="SloupecCisloPol" localSheetId="13">#REF!</definedName>
    <definedName name="SloupecCisloPol" localSheetId="14">#REF!</definedName>
    <definedName name="SloupecCisloPol" localSheetId="15">#REF!</definedName>
    <definedName name="SloupecCisloPol" localSheetId="16">#REF!</definedName>
    <definedName name="SloupecCisloPol" localSheetId="2">#REF!</definedName>
    <definedName name="SloupecCisloPol">#REF!</definedName>
    <definedName name="SloupecJC" localSheetId="1">#REF!</definedName>
    <definedName name="SloupecJC" localSheetId="3">#REF!</definedName>
    <definedName name="SloupecJC" localSheetId="5">#REF!</definedName>
    <definedName name="SloupecJC" localSheetId="6">#REF!</definedName>
    <definedName name="SloupecJC" localSheetId="7">#REF!</definedName>
    <definedName name="SloupecJC" localSheetId="8">#REF!</definedName>
    <definedName name="SloupecJC" localSheetId="9">#REF!</definedName>
    <definedName name="SloupecJC" localSheetId="10">#REF!</definedName>
    <definedName name="SloupecJC" localSheetId="11">#REF!</definedName>
    <definedName name="SloupecJC" localSheetId="12">#REF!</definedName>
    <definedName name="SloupecJC" localSheetId="13">#REF!</definedName>
    <definedName name="SloupecJC" localSheetId="14">#REF!</definedName>
    <definedName name="SloupecJC" localSheetId="15">#REF!</definedName>
    <definedName name="SloupecJC" localSheetId="16">#REF!</definedName>
    <definedName name="SloupecJC" localSheetId="2">#REF!</definedName>
    <definedName name="SloupecJC">#REF!</definedName>
    <definedName name="SloupecMJ" localSheetId="1">#REF!</definedName>
    <definedName name="SloupecMJ" localSheetId="3">#REF!</definedName>
    <definedName name="SloupecMJ" localSheetId="5">#REF!</definedName>
    <definedName name="SloupecMJ" localSheetId="6">#REF!</definedName>
    <definedName name="SloupecMJ" localSheetId="7">#REF!</definedName>
    <definedName name="SloupecMJ" localSheetId="8">#REF!</definedName>
    <definedName name="SloupecMJ" localSheetId="9">#REF!</definedName>
    <definedName name="SloupecMJ" localSheetId="10">#REF!</definedName>
    <definedName name="SloupecMJ" localSheetId="11">#REF!</definedName>
    <definedName name="SloupecMJ" localSheetId="12">#REF!</definedName>
    <definedName name="SloupecMJ" localSheetId="13">#REF!</definedName>
    <definedName name="SloupecMJ" localSheetId="14">#REF!</definedName>
    <definedName name="SloupecMJ" localSheetId="15">#REF!</definedName>
    <definedName name="SloupecMJ" localSheetId="16">#REF!</definedName>
    <definedName name="SloupecMJ" localSheetId="2">#REF!</definedName>
    <definedName name="SloupecMJ">#REF!</definedName>
    <definedName name="SloupecMnozstvi" localSheetId="1">#REF!</definedName>
    <definedName name="SloupecMnozstvi" localSheetId="3">#REF!</definedName>
    <definedName name="SloupecMnozstvi" localSheetId="5">#REF!</definedName>
    <definedName name="SloupecMnozstvi" localSheetId="6">#REF!</definedName>
    <definedName name="SloupecMnozstvi" localSheetId="7">#REF!</definedName>
    <definedName name="SloupecMnozstvi" localSheetId="8">#REF!</definedName>
    <definedName name="SloupecMnozstvi" localSheetId="9">#REF!</definedName>
    <definedName name="SloupecMnozstvi" localSheetId="10">#REF!</definedName>
    <definedName name="SloupecMnozstvi" localSheetId="11">#REF!</definedName>
    <definedName name="SloupecMnozstvi" localSheetId="12">#REF!</definedName>
    <definedName name="SloupecMnozstvi" localSheetId="13">#REF!</definedName>
    <definedName name="SloupecMnozstvi" localSheetId="14">#REF!</definedName>
    <definedName name="SloupecMnozstvi" localSheetId="15">#REF!</definedName>
    <definedName name="SloupecMnozstvi" localSheetId="16">#REF!</definedName>
    <definedName name="SloupecMnozstvi" localSheetId="2">#REF!</definedName>
    <definedName name="SloupecMnozstvi">#REF!</definedName>
    <definedName name="SloupecNazPol" localSheetId="1">#REF!</definedName>
    <definedName name="SloupecNazPol" localSheetId="3">#REF!</definedName>
    <definedName name="SloupecNazPol" localSheetId="5">#REF!</definedName>
    <definedName name="SloupecNazPol" localSheetId="6">#REF!</definedName>
    <definedName name="SloupecNazPol" localSheetId="7">#REF!</definedName>
    <definedName name="SloupecNazPol" localSheetId="8">#REF!</definedName>
    <definedName name="SloupecNazPol" localSheetId="9">#REF!</definedName>
    <definedName name="SloupecNazPol" localSheetId="10">#REF!</definedName>
    <definedName name="SloupecNazPol" localSheetId="11">#REF!</definedName>
    <definedName name="SloupecNazPol" localSheetId="12">#REF!</definedName>
    <definedName name="SloupecNazPol" localSheetId="13">#REF!</definedName>
    <definedName name="SloupecNazPol" localSheetId="14">#REF!</definedName>
    <definedName name="SloupecNazPol" localSheetId="15">#REF!</definedName>
    <definedName name="SloupecNazPol" localSheetId="16">#REF!</definedName>
    <definedName name="SloupecNazPol" localSheetId="2">#REF!</definedName>
    <definedName name="SloupecNazPol">#REF!</definedName>
    <definedName name="SloupecPC" localSheetId="1">#REF!</definedName>
    <definedName name="SloupecPC" localSheetId="3">#REF!</definedName>
    <definedName name="SloupecPC" localSheetId="5">#REF!</definedName>
    <definedName name="SloupecPC" localSheetId="6">#REF!</definedName>
    <definedName name="SloupecPC" localSheetId="7">#REF!</definedName>
    <definedName name="SloupecPC" localSheetId="8">#REF!</definedName>
    <definedName name="SloupecPC" localSheetId="9">#REF!</definedName>
    <definedName name="SloupecPC" localSheetId="10">#REF!</definedName>
    <definedName name="SloupecPC" localSheetId="11">#REF!</definedName>
    <definedName name="SloupecPC" localSheetId="12">#REF!</definedName>
    <definedName name="SloupecPC" localSheetId="13">#REF!</definedName>
    <definedName name="SloupecPC" localSheetId="14">#REF!</definedName>
    <definedName name="SloupecPC" localSheetId="15">#REF!</definedName>
    <definedName name="SloupecPC" localSheetId="16">#REF!</definedName>
    <definedName name="SloupecPC" localSheetId="2">#REF!</definedName>
    <definedName name="SloupecPC">#REF!</definedName>
    <definedName name="Vypracoval" localSheetId="3">#REF!</definedName>
    <definedName name="Vypracoval" localSheetId="5">#REF!</definedName>
    <definedName name="Vypracoval" localSheetId="6">#REF!</definedName>
    <definedName name="Vypracoval" localSheetId="7">#REF!</definedName>
    <definedName name="Vypracoval" localSheetId="8">#REF!</definedName>
    <definedName name="Vypracoval" localSheetId="9">#REF!</definedName>
    <definedName name="Vypracoval" localSheetId="10">#REF!</definedName>
    <definedName name="Vypracoval" localSheetId="11">#REF!</definedName>
    <definedName name="Vypracoval" localSheetId="12">#REF!</definedName>
    <definedName name="Vypracoval" localSheetId="13">#REF!</definedName>
    <definedName name="Vypracoval" localSheetId="14">#REF!</definedName>
    <definedName name="Vypracoval" localSheetId="15">#REF!</definedName>
    <definedName name="Vypracoval" localSheetId="16">#REF!</definedName>
    <definedName name="Vypracoval" localSheetId="2">Stavba!$D$14</definedName>
    <definedName name="Vypracoval">#REF!</definedName>
    <definedName name="Z_B7E7C763_C459_487D_8ABA_5CFDDFBD5A84_.wvu.Cols" localSheetId="2" hidden="1">Stavba!$A:$A</definedName>
    <definedName name="Z_B7E7C763_C459_487D_8ABA_5CFDDFBD5A84_.wvu.PrintArea" localSheetId="2" hidden="1">Stavba!$B$1:$J$29</definedName>
    <definedName name="ZakladDPHSni" localSheetId="1">[1]Stavba!$G$23</definedName>
    <definedName name="ZakladDPHSni" localSheetId="3">#REF!</definedName>
    <definedName name="ZakladDPHSni" localSheetId="5">#REF!</definedName>
    <definedName name="ZakladDPHSni" localSheetId="6">#REF!</definedName>
    <definedName name="ZakladDPHSni" localSheetId="7">#REF!</definedName>
    <definedName name="ZakladDPHSni" localSheetId="8">#REF!</definedName>
    <definedName name="ZakladDPHSni" localSheetId="9">#REF!</definedName>
    <definedName name="ZakladDPHSni" localSheetId="10">#REF!</definedName>
    <definedName name="ZakladDPHSni" localSheetId="11">#REF!</definedName>
    <definedName name="ZakladDPHSni" localSheetId="12">#REF!</definedName>
    <definedName name="ZakladDPHSni" localSheetId="13">#REF!</definedName>
    <definedName name="ZakladDPHSni" localSheetId="14">#REF!</definedName>
    <definedName name="ZakladDPHSni" localSheetId="15">#REF!</definedName>
    <definedName name="ZakladDPHSni" localSheetId="16">#REF!</definedName>
    <definedName name="ZakladDPHSni" localSheetId="2">Stavba!$G$16</definedName>
    <definedName name="ZakladDPHSni">#REF!</definedName>
    <definedName name="ZakladDPHSniVypocet" localSheetId="2">Stavba!$F$54</definedName>
    <definedName name="ZakladDPHZakl" localSheetId="1">[1]Stavba!$G$25</definedName>
    <definedName name="ZakladDPHZakl" localSheetId="3">#REF!</definedName>
    <definedName name="ZakladDPHZakl" localSheetId="5">#REF!</definedName>
    <definedName name="ZakladDPHZakl" localSheetId="6">#REF!</definedName>
    <definedName name="ZakladDPHZakl" localSheetId="7">#REF!</definedName>
    <definedName name="ZakladDPHZakl" localSheetId="8">#REF!</definedName>
    <definedName name="ZakladDPHZakl" localSheetId="9">#REF!</definedName>
    <definedName name="ZakladDPHZakl" localSheetId="10">#REF!</definedName>
    <definedName name="ZakladDPHZakl" localSheetId="11">#REF!</definedName>
    <definedName name="ZakladDPHZakl" localSheetId="12">#REF!</definedName>
    <definedName name="ZakladDPHZakl" localSheetId="13">#REF!</definedName>
    <definedName name="ZakladDPHZakl" localSheetId="14">#REF!</definedName>
    <definedName name="ZakladDPHZakl" localSheetId="15">#REF!</definedName>
    <definedName name="ZakladDPHZakl" localSheetId="16">#REF!</definedName>
    <definedName name="ZakladDPHZakl" localSheetId="2">Stavba!$G$18</definedName>
    <definedName name="ZakladDPHZakl">#REF!</definedName>
    <definedName name="ZakladDPHZaklVypocet" localSheetId="2">Stavba!$G$54</definedName>
    <definedName name="Zaokrouhleni" localSheetId="3">#REF!</definedName>
    <definedName name="Zaokrouhleni" localSheetId="5">#REF!</definedName>
    <definedName name="Zaokrouhleni" localSheetId="6">#REF!</definedName>
    <definedName name="Zaokrouhleni" localSheetId="7">#REF!</definedName>
    <definedName name="Zaokrouhleni" localSheetId="8">#REF!</definedName>
    <definedName name="Zaokrouhleni" localSheetId="9">#REF!</definedName>
    <definedName name="Zaokrouhleni" localSheetId="10">#REF!</definedName>
    <definedName name="Zaokrouhleni" localSheetId="11">#REF!</definedName>
    <definedName name="Zaokrouhleni" localSheetId="12">#REF!</definedName>
    <definedName name="Zaokrouhleni" localSheetId="13">#REF!</definedName>
    <definedName name="Zaokrouhleni" localSheetId="14">#REF!</definedName>
    <definedName name="Zaokrouhleni" localSheetId="15">#REF!</definedName>
    <definedName name="Zaokrouhleni" localSheetId="16">#REF!</definedName>
    <definedName name="Zaokrouhleni" localSheetId="2">Stavba!$G$20</definedName>
    <definedName name="Zaokrouhleni">#REF!</definedName>
    <definedName name="Zhotovitel" localSheetId="3">#REF!</definedName>
    <definedName name="Zhotovitel" localSheetId="5">#REF!</definedName>
    <definedName name="Zhotovitel" localSheetId="6">#REF!</definedName>
    <definedName name="Zhotovitel" localSheetId="7">#REF!</definedName>
    <definedName name="Zhotovitel" localSheetId="8">#REF!</definedName>
    <definedName name="Zhotovitel" localSheetId="9">#REF!</definedName>
    <definedName name="Zhotovitel" localSheetId="10">#REF!</definedName>
    <definedName name="Zhotovitel" localSheetId="11">#REF!</definedName>
    <definedName name="Zhotovitel" localSheetId="12">#REF!</definedName>
    <definedName name="Zhotovitel" localSheetId="13">#REF!</definedName>
    <definedName name="Zhotovitel" localSheetId="14">#REF!</definedName>
    <definedName name="Zhotovitel" localSheetId="15">#REF!</definedName>
    <definedName name="Zhotovitel" localSheetId="16">#REF!</definedName>
    <definedName name="Zhotovitel" localSheetId="2">Stavba!$D$11:$G$11</definedName>
    <definedName name="Zhotovitel">#REF!</definedName>
  </definedNames>
  <calcPr calcId="162913" iterate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256" i="16" l="1"/>
  <c r="I256" i="16" s="1"/>
  <c r="H254" i="16"/>
  <c r="I254" i="16" s="1"/>
  <c r="H260" i="16"/>
  <c r="I260" i="16" s="1"/>
  <c r="H258" i="16"/>
  <c r="I258" i="16" s="1"/>
  <c r="H253" i="16"/>
  <c r="I253" i="16" s="1"/>
  <c r="H216" i="16"/>
  <c r="I216" i="16" s="1"/>
  <c r="H214" i="16"/>
  <c r="I214" i="16" s="1"/>
  <c r="I249" i="16" l="1"/>
  <c r="H19" i="16"/>
  <c r="I19" i="16" s="1"/>
  <c r="E35" i="28"/>
  <c r="H20" i="20"/>
  <c r="I20" i="20" s="1"/>
  <c r="H18" i="20"/>
  <c r="I18" i="20" s="1"/>
  <c r="H16" i="20"/>
  <c r="I16" i="20" s="1"/>
  <c r="H14" i="20"/>
  <c r="I14" i="20" s="1"/>
  <c r="H12" i="20"/>
  <c r="I12" i="20" s="1"/>
  <c r="H10" i="20"/>
  <c r="I10" i="20" s="1"/>
  <c r="H8" i="20"/>
  <c r="I8" i="20" s="1"/>
  <c r="H20" i="21"/>
  <c r="I20" i="21" s="1"/>
  <c r="H18" i="21"/>
  <c r="I18" i="21" s="1"/>
  <c r="H16" i="21"/>
  <c r="I16" i="21" s="1"/>
  <c r="H14" i="21"/>
  <c r="I14" i="21" s="1"/>
  <c r="H12" i="21"/>
  <c r="I12" i="21" s="1"/>
  <c r="H10" i="21"/>
  <c r="I10" i="21" s="1"/>
  <c r="H8" i="21"/>
  <c r="I8" i="21" s="1"/>
  <c r="I7" i="21" s="1"/>
  <c r="H20" i="22"/>
  <c r="I20" i="22" s="1"/>
  <c r="H18" i="22"/>
  <c r="I18" i="22" s="1"/>
  <c r="H16" i="22"/>
  <c r="I16" i="22" s="1"/>
  <c r="H14" i="22"/>
  <c r="I14" i="22" s="1"/>
  <c r="H12" i="22"/>
  <c r="I12" i="22" s="1"/>
  <c r="H10" i="22"/>
  <c r="I10" i="22" s="1"/>
  <c r="H8" i="22"/>
  <c r="I8" i="22" s="1"/>
  <c r="H18" i="30"/>
  <c r="I18" i="30" s="1"/>
  <c r="H16" i="30"/>
  <c r="I16" i="30" s="1"/>
  <c r="H20" i="30"/>
  <c r="I20" i="30" s="1"/>
  <c r="H14" i="30"/>
  <c r="I14" i="30" s="1"/>
  <c r="H12" i="30"/>
  <c r="I12" i="30" s="1"/>
  <c r="H22" i="30"/>
  <c r="I22" i="30" s="1"/>
  <c r="H10" i="30"/>
  <c r="I10" i="30" s="1"/>
  <c r="I7" i="30" s="1"/>
  <c r="H8" i="30"/>
  <c r="I8" i="30" s="1"/>
  <c r="H17" i="16"/>
  <c r="I17" i="16" s="1"/>
  <c r="F35" i="31"/>
  <c r="G31" i="31"/>
  <c r="F31" i="31"/>
  <c r="J21" i="31"/>
  <c r="J20" i="31"/>
  <c r="J19" i="31"/>
  <c r="E19" i="31"/>
  <c r="J18" i="31"/>
  <c r="J17" i="31"/>
  <c r="E17" i="31"/>
  <c r="J16" i="31"/>
  <c r="H36" i="27"/>
  <c r="I36" i="27" s="1"/>
  <c r="H34" i="27"/>
  <c r="I34" i="27" s="1"/>
  <c r="H32" i="27"/>
  <c r="I32" i="27" s="1"/>
  <c r="H381" i="16"/>
  <c r="I381" i="16" s="1"/>
  <c r="I380" i="16"/>
  <c r="I7" i="22" l="1"/>
  <c r="I31" i="27"/>
  <c r="I7" i="20"/>
  <c r="G16" i="31"/>
  <c r="H32" i="31"/>
  <c r="I32" i="31" l="1"/>
  <c r="A16" i="31"/>
  <c r="A17" i="31" s="1"/>
  <c r="G17" i="31" s="1"/>
  <c r="H37" i="28" l="1"/>
  <c r="I37" i="28" s="1"/>
  <c r="I36" i="28" s="1"/>
  <c r="H18" i="28"/>
  <c r="I18" i="28" s="1"/>
  <c r="H28" i="28"/>
  <c r="I28" i="28" s="1"/>
  <c r="H30" i="28"/>
  <c r="I30" i="28" s="1"/>
  <c r="H26" i="28"/>
  <c r="I26" i="28" s="1"/>
  <c r="H20" i="28"/>
  <c r="I20" i="28" s="1"/>
  <c r="H22" i="28"/>
  <c r="I22" i="28" s="1"/>
  <c r="H24" i="28"/>
  <c r="I24" i="28" s="1"/>
  <c r="H32" i="28"/>
  <c r="I32" i="28" s="1"/>
  <c r="H17" i="28"/>
  <c r="I17" i="28" s="1"/>
  <c r="H49" i="29"/>
  <c r="I49" i="29" s="1"/>
  <c r="I48" i="29"/>
  <c r="H48" i="29"/>
  <c r="H47" i="29"/>
  <c r="I47" i="29" s="1"/>
  <c r="H46" i="29"/>
  <c r="I46" i="29" s="1"/>
  <c r="I44" i="29" s="1"/>
  <c r="H45" i="29"/>
  <c r="I45" i="29" s="1"/>
  <c r="H51" i="30"/>
  <c r="I51" i="30" s="1"/>
  <c r="H50" i="30"/>
  <c r="I50" i="30" s="1"/>
  <c r="H49" i="30"/>
  <c r="I49" i="30" s="1"/>
  <c r="H48" i="30"/>
  <c r="I48" i="30" s="1"/>
  <c r="H47" i="30"/>
  <c r="I47" i="30" s="1"/>
  <c r="I46" i="30" l="1"/>
  <c r="H33" i="30"/>
  <c r="I33" i="30" s="1"/>
  <c r="H31" i="30"/>
  <c r="I31" i="30" s="1"/>
  <c r="H35" i="30"/>
  <c r="I35" i="30" s="1"/>
  <c r="H37" i="30"/>
  <c r="I37" i="30" s="1"/>
  <c r="H30" i="30"/>
  <c r="I30" i="30" s="1"/>
  <c r="H29" i="30"/>
  <c r="I29" i="30" s="1"/>
  <c r="R53" i="30"/>
  <c r="H44" i="30"/>
  <c r="I44" i="30" s="1"/>
  <c r="H42" i="30"/>
  <c r="I42" i="30" s="1"/>
  <c r="H41" i="30"/>
  <c r="I41" i="30" s="1"/>
  <c r="H40" i="30"/>
  <c r="I40" i="30" s="1"/>
  <c r="H28" i="30"/>
  <c r="I28" i="30" s="1"/>
  <c r="H27" i="30"/>
  <c r="I27" i="30" s="1"/>
  <c r="H26" i="30"/>
  <c r="I26" i="30" s="1"/>
  <c r="H25" i="30"/>
  <c r="I25" i="30" s="1"/>
  <c r="H29" i="29"/>
  <c r="I29" i="29" s="1"/>
  <c r="H28" i="29"/>
  <c r="I28" i="29" s="1"/>
  <c r="H27" i="29"/>
  <c r="I27" i="29" s="1"/>
  <c r="H26" i="29"/>
  <c r="I26" i="29" s="1"/>
  <c r="H25" i="29"/>
  <c r="I25" i="29" s="1"/>
  <c r="H24" i="29"/>
  <c r="I24" i="29" s="1"/>
  <c r="H23" i="29"/>
  <c r="I23" i="29" s="1"/>
  <c r="H22" i="29"/>
  <c r="I22" i="29" s="1"/>
  <c r="H21" i="29"/>
  <c r="I21" i="29" s="1"/>
  <c r="H20" i="29"/>
  <c r="I20" i="29" s="1"/>
  <c r="H19" i="29"/>
  <c r="I19" i="29" s="1"/>
  <c r="H18" i="29"/>
  <c r="H17" i="29"/>
  <c r="H16" i="29"/>
  <c r="H15" i="29"/>
  <c r="R51" i="29"/>
  <c r="H43" i="29"/>
  <c r="I43" i="29" s="1"/>
  <c r="H42" i="29"/>
  <c r="I42" i="29" s="1"/>
  <c r="H41" i="29"/>
  <c r="I41" i="29" s="1"/>
  <c r="H40" i="29"/>
  <c r="I40" i="29" s="1"/>
  <c r="H39" i="29"/>
  <c r="I39" i="29" s="1"/>
  <c r="H38" i="29"/>
  <c r="I38" i="29" s="1"/>
  <c r="H37" i="29"/>
  <c r="I37" i="29" s="1"/>
  <c r="H36" i="29"/>
  <c r="I36" i="29" s="1"/>
  <c r="H35" i="29"/>
  <c r="I35" i="29" s="1"/>
  <c r="H34" i="29"/>
  <c r="I34" i="29" s="1"/>
  <c r="H33" i="29"/>
  <c r="I33" i="29" s="1"/>
  <c r="H32" i="29"/>
  <c r="I32" i="29" s="1"/>
  <c r="H31" i="29"/>
  <c r="I31" i="29" s="1"/>
  <c r="H14" i="29"/>
  <c r="H13" i="29"/>
  <c r="I13" i="29" s="1"/>
  <c r="H12" i="29"/>
  <c r="I12" i="29" s="1"/>
  <c r="H11" i="29"/>
  <c r="H10" i="29"/>
  <c r="I10" i="29" s="1"/>
  <c r="H9" i="29"/>
  <c r="I9" i="29" s="1"/>
  <c r="H8" i="29"/>
  <c r="I8" i="29" s="1"/>
  <c r="I39" i="30" l="1"/>
  <c r="I24" i="30"/>
  <c r="S53" i="30"/>
  <c r="I16" i="29"/>
  <c r="I17" i="29"/>
  <c r="I14" i="29"/>
  <c r="I18" i="29"/>
  <c r="I11" i="29"/>
  <c r="I15" i="29"/>
  <c r="I30" i="29"/>
  <c r="H16" i="28"/>
  <c r="I16" i="28" s="1"/>
  <c r="H14" i="28"/>
  <c r="I14" i="28" s="1"/>
  <c r="H371" i="16"/>
  <c r="I371" i="16" s="1"/>
  <c r="H369" i="16"/>
  <c r="I369" i="16" s="1"/>
  <c r="H366" i="16"/>
  <c r="I366" i="16" s="1"/>
  <c r="H364" i="16"/>
  <c r="I364" i="16" s="1"/>
  <c r="H362" i="16"/>
  <c r="I362" i="16" s="1"/>
  <c r="H376" i="16"/>
  <c r="I376" i="16" s="1"/>
  <c r="H374" i="16"/>
  <c r="I374" i="16" s="1"/>
  <c r="H339" i="16"/>
  <c r="I339" i="16" s="1"/>
  <c r="H337" i="16"/>
  <c r="I337" i="16" s="1"/>
  <c r="H281" i="16"/>
  <c r="I281" i="16" s="1"/>
  <c r="H279" i="16"/>
  <c r="I279" i="16" s="1"/>
  <c r="H276" i="16"/>
  <c r="I276" i="16" s="1"/>
  <c r="H334" i="16"/>
  <c r="I334" i="16" s="1"/>
  <c r="H333" i="16"/>
  <c r="I333" i="16" s="1"/>
  <c r="H331" i="16"/>
  <c r="I331" i="16" s="1"/>
  <c r="H329" i="16"/>
  <c r="I329" i="16" s="1"/>
  <c r="H328" i="16"/>
  <c r="I328" i="16" s="1"/>
  <c r="H327" i="16"/>
  <c r="I327" i="16" s="1"/>
  <c r="H325" i="16"/>
  <c r="I325" i="16" s="1"/>
  <c r="H324" i="16"/>
  <c r="I324" i="16" s="1"/>
  <c r="H322" i="16"/>
  <c r="I322" i="16" s="1"/>
  <c r="H321" i="16"/>
  <c r="I321" i="16" s="1"/>
  <c r="H319" i="16"/>
  <c r="I319" i="16" s="1"/>
  <c r="H317" i="16"/>
  <c r="I317" i="16" s="1"/>
  <c r="H316" i="16"/>
  <c r="I316" i="16" s="1"/>
  <c r="H315" i="16"/>
  <c r="I315" i="16" s="1"/>
  <c r="H314" i="16"/>
  <c r="I314" i="16" s="1"/>
  <c r="H313" i="16"/>
  <c r="I313" i="16" s="1"/>
  <c r="H311" i="16"/>
  <c r="I311" i="16" s="1"/>
  <c r="H310" i="16"/>
  <c r="I310" i="16" s="1"/>
  <c r="H308" i="16"/>
  <c r="I308" i="16" s="1"/>
  <c r="H352" i="16"/>
  <c r="I352" i="16" s="1"/>
  <c r="H294" i="16"/>
  <c r="I294" i="16" s="1"/>
  <c r="H359" i="16"/>
  <c r="I359" i="16" s="1"/>
  <c r="H358" i="16"/>
  <c r="I358" i="16" s="1"/>
  <c r="H357" i="16"/>
  <c r="I357" i="16" s="1"/>
  <c r="H355" i="16"/>
  <c r="I355" i="16" s="1"/>
  <c r="H354" i="16"/>
  <c r="I354" i="16" s="1"/>
  <c r="H353" i="16"/>
  <c r="I353" i="16" s="1"/>
  <c r="H350" i="16"/>
  <c r="I350" i="16" s="1"/>
  <c r="H349" i="16"/>
  <c r="I349" i="16" s="1"/>
  <c r="H348" i="16"/>
  <c r="I348" i="16" s="1"/>
  <c r="H346" i="16"/>
  <c r="I346" i="16" s="1"/>
  <c r="H344" i="16"/>
  <c r="I344" i="16" s="1"/>
  <c r="H343" i="16"/>
  <c r="I343" i="16" s="1"/>
  <c r="H341" i="16"/>
  <c r="I341" i="16" s="1"/>
  <c r="H305" i="16"/>
  <c r="I305" i="16" s="1"/>
  <c r="H304" i="16"/>
  <c r="I304" i="16" s="1"/>
  <c r="H303" i="16"/>
  <c r="I303" i="16" s="1"/>
  <c r="H302" i="16"/>
  <c r="I302" i="16" s="1"/>
  <c r="H300" i="16"/>
  <c r="I300" i="16" s="1"/>
  <c r="H298" i="16"/>
  <c r="I298" i="16" s="1"/>
  <c r="H297" i="16"/>
  <c r="I297" i="16" s="1"/>
  <c r="H296" i="16"/>
  <c r="I296" i="16" s="1"/>
  <c r="H295" i="16"/>
  <c r="I295" i="16" s="1"/>
  <c r="H292" i="16"/>
  <c r="I292" i="16" s="1"/>
  <c r="H291" i="16"/>
  <c r="I291" i="16" s="1"/>
  <c r="H290" i="16"/>
  <c r="I290" i="16" s="1"/>
  <c r="H288" i="16"/>
  <c r="I288" i="16" s="1"/>
  <c r="H286" i="16"/>
  <c r="I286" i="16" s="1"/>
  <c r="H285" i="16"/>
  <c r="I285" i="16" s="1"/>
  <c r="H283" i="16"/>
  <c r="I283" i="16" s="1"/>
  <c r="H245" i="16"/>
  <c r="I245" i="16" s="1"/>
  <c r="H246" i="16"/>
  <c r="I246" i="16" s="1"/>
  <c r="H247" i="16"/>
  <c r="I247" i="16" s="1"/>
  <c r="H248" i="16"/>
  <c r="I248" i="16" s="1"/>
  <c r="H244" i="16"/>
  <c r="I244" i="16" s="1"/>
  <c r="H243" i="16"/>
  <c r="I243" i="16" s="1"/>
  <c r="H242" i="16"/>
  <c r="I242" i="16" s="1"/>
  <c r="H241" i="16"/>
  <c r="I241" i="16" s="1"/>
  <c r="H240" i="16"/>
  <c r="I240" i="16" s="1"/>
  <c r="H239" i="16"/>
  <c r="I239" i="16" s="1"/>
  <c r="H238" i="16"/>
  <c r="I238" i="16" s="1"/>
  <c r="H237" i="16"/>
  <c r="I237" i="16" s="1"/>
  <c r="H252" i="16"/>
  <c r="I252" i="16" s="1"/>
  <c r="H250" i="16"/>
  <c r="I250" i="16" s="1"/>
  <c r="H379" i="16"/>
  <c r="I379" i="16" s="1"/>
  <c r="I378" i="16" s="1"/>
  <c r="H273" i="16"/>
  <c r="I273" i="16" s="1"/>
  <c r="H272" i="16"/>
  <c r="I272" i="16" s="1"/>
  <c r="H270" i="16"/>
  <c r="I270" i="16" s="1"/>
  <c r="H269" i="16"/>
  <c r="I269" i="16" s="1"/>
  <c r="H267" i="16"/>
  <c r="I267" i="16" s="1"/>
  <c r="I266" i="16" s="1"/>
  <c r="H265" i="16"/>
  <c r="I265" i="16" s="1"/>
  <c r="I264" i="16" s="1"/>
  <c r="H263" i="16"/>
  <c r="I263" i="16" s="1"/>
  <c r="I262" i="16" s="1"/>
  <c r="H235" i="16"/>
  <c r="I235" i="16" s="1"/>
  <c r="H234" i="16"/>
  <c r="I234" i="16" s="1"/>
  <c r="H233" i="16"/>
  <c r="I233" i="16" s="1"/>
  <c r="H232" i="16"/>
  <c r="I232" i="16" s="1"/>
  <c r="H231" i="16"/>
  <c r="I231" i="16" s="1"/>
  <c r="H230" i="16"/>
  <c r="I230" i="16" s="1"/>
  <c r="H229" i="16"/>
  <c r="I229" i="16" s="1"/>
  <c r="H228" i="16"/>
  <c r="I228" i="16" s="1"/>
  <c r="H227" i="16"/>
  <c r="I227" i="16" s="1"/>
  <c r="H224" i="16"/>
  <c r="I224" i="16" s="1"/>
  <c r="H222" i="16"/>
  <c r="I222" i="16" s="1"/>
  <c r="H220" i="16"/>
  <c r="I220" i="16" s="1"/>
  <c r="H218" i="16"/>
  <c r="I218" i="16" s="1"/>
  <c r="H212" i="16"/>
  <c r="I212" i="16" s="1"/>
  <c r="H210" i="16"/>
  <c r="I210" i="16" s="1"/>
  <c r="H208" i="16"/>
  <c r="I208" i="16" s="1"/>
  <c r="H206" i="16"/>
  <c r="I206" i="16" s="1"/>
  <c r="H204" i="16"/>
  <c r="I204" i="16" s="1"/>
  <c r="H58" i="17"/>
  <c r="I58" i="17" s="1"/>
  <c r="H201" i="16"/>
  <c r="I201" i="16" s="1"/>
  <c r="H200" i="16"/>
  <c r="I200" i="16" s="1"/>
  <c r="H199" i="16"/>
  <c r="I199" i="16" s="1"/>
  <c r="H198" i="16"/>
  <c r="I198" i="16" s="1"/>
  <c r="H197" i="16"/>
  <c r="I197" i="16" s="1"/>
  <c r="H202" i="16"/>
  <c r="I202" i="16" s="1"/>
  <c r="H196" i="16"/>
  <c r="I196" i="16" s="1"/>
  <c r="H195" i="16"/>
  <c r="I195" i="16" s="1"/>
  <c r="H194" i="16"/>
  <c r="I194" i="16" s="1"/>
  <c r="H193" i="16"/>
  <c r="I193" i="16" s="1"/>
  <c r="H192" i="16"/>
  <c r="I192" i="16" s="1"/>
  <c r="H191" i="16"/>
  <c r="I191" i="16" s="1"/>
  <c r="H190" i="16"/>
  <c r="I190" i="16" s="1"/>
  <c r="H189" i="16"/>
  <c r="I189" i="16" s="1"/>
  <c r="H188" i="16"/>
  <c r="I188" i="16" s="1"/>
  <c r="H187" i="16"/>
  <c r="I187" i="16" s="1"/>
  <c r="H185" i="16"/>
  <c r="I185" i="16" s="1"/>
  <c r="H183" i="16"/>
  <c r="I183" i="16" s="1"/>
  <c r="H181" i="16"/>
  <c r="I181" i="16" s="1"/>
  <c r="H179" i="16"/>
  <c r="I179" i="16" s="1"/>
  <c r="H177" i="16"/>
  <c r="I177" i="16" s="1"/>
  <c r="H175" i="16"/>
  <c r="I175" i="16" s="1"/>
  <c r="H173" i="16"/>
  <c r="I173" i="16" s="1"/>
  <c r="H171" i="16"/>
  <c r="I171" i="16" s="1"/>
  <c r="H169" i="16"/>
  <c r="I169" i="16" s="1"/>
  <c r="H167" i="16"/>
  <c r="I167" i="16" s="1"/>
  <c r="H163" i="16"/>
  <c r="I163" i="16" s="1"/>
  <c r="E79" i="16"/>
  <c r="H115" i="16"/>
  <c r="I115" i="16" s="1"/>
  <c r="H149" i="16"/>
  <c r="I149" i="16" s="1"/>
  <c r="H147" i="16"/>
  <c r="I147" i="16" s="1"/>
  <c r="H143" i="16"/>
  <c r="I143" i="16" s="1"/>
  <c r="H165" i="16"/>
  <c r="I165" i="16" s="1"/>
  <c r="H161" i="16"/>
  <c r="I161" i="16" s="1"/>
  <c r="H159" i="16"/>
  <c r="I159" i="16" s="1"/>
  <c r="H157" i="16"/>
  <c r="I157" i="16" s="1"/>
  <c r="H155" i="16"/>
  <c r="I155" i="16" s="1"/>
  <c r="H153" i="16"/>
  <c r="I153" i="16" s="1"/>
  <c r="H151" i="16"/>
  <c r="I151" i="16" s="1"/>
  <c r="H145" i="16"/>
  <c r="I145" i="16" s="1"/>
  <c r="H141" i="16"/>
  <c r="I141" i="16" s="1"/>
  <c r="H139" i="16"/>
  <c r="I139" i="16" s="1"/>
  <c r="H137" i="16"/>
  <c r="I137" i="16" s="1"/>
  <c r="H135" i="16"/>
  <c r="I135" i="16" s="1"/>
  <c r="H133" i="16"/>
  <c r="I133" i="16" s="1"/>
  <c r="H131" i="16"/>
  <c r="I131" i="16" s="1"/>
  <c r="H129" i="16"/>
  <c r="I129" i="16" s="1"/>
  <c r="H127" i="16"/>
  <c r="I127" i="16" s="1"/>
  <c r="H125" i="16"/>
  <c r="I125" i="16" s="1"/>
  <c r="H123" i="16"/>
  <c r="I123" i="16" s="1"/>
  <c r="H121" i="16"/>
  <c r="I121" i="16" s="1"/>
  <c r="H119" i="16"/>
  <c r="I119" i="16" s="1"/>
  <c r="H117" i="16"/>
  <c r="I117" i="16" s="1"/>
  <c r="H113" i="16"/>
  <c r="I113" i="16" s="1"/>
  <c r="H111" i="16"/>
  <c r="I111" i="16" s="1"/>
  <c r="H109" i="16"/>
  <c r="I109" i="16" s="1"/>
  <c r="H107" i="16"/>
  <c r="I107" i="16" s="1"/>
  <c r="H105" i="16"/>
  <c r="I105" i="16" s="1"/>
  <c r="H103" i="16"/>
  <c r="I103" i="16" s="1"/>
  <c r="H101" i="16"/>
  <c r="I101" i="16" s="1"/>
  <c r="H99" i="16"/>
  <c r="I99" i="16" s="1"/>
  <c r="H97" i="16"/>
  <c r="I97" i="16" s="1"/>
  <c r="H95" i="16"/>
  <c r="I95" i="16" s="1"/>
  <c r="H93" i="16"/>
  <c r="I93" i="16" s="1"/>
  <c r="H91" i="16"/>
  <c r="I91" i="16" s="1"/>
  <c r="H89" i="16"/>
  <c r="I89" i="16" s="1"/>
  <c r="H87" i="16"/>
  <c r="I87" i="16" s="1"/>
  <c r="H85" i="16"/>
  <c r="I85" i="16" s="1"/>
  <c r="H83" i="16"/>
  <c r="I83" i="16" s="1"/>
  <c r="H81" i="16"/>
  <c r="I81" i="16" s="1"/>
  <c r="H79" i="16"/>
  <c r="H77" i="16"/>
  <c r="I77" i="16" s="1"/>
  <c r="H75" i="16"/>
  <c r="I75" i="16" s="1"/>
  <c r="H73" i="16"/>
  <c r="I73" i="16" s="1"/>
  <c r="H35" i="16"/>
  <c r="I35" i="16" s="1"/>
  <c r="H66" i="16"/>
  <c r="I66" i="16" s="1"/>
  <c r="H64" i="16"/>
  <c r="I64" i="16" s="1"/>
  <c r="H53" i="16"/>
  <c r="I53" i="16" s="1"/>
  <c r="H70" i="16"/>
  <c r="I70" i="16" s="1"/>
  <c r="H55" i="16"/>
  <c r="I55" i="16" s="1"/>
  <c r="H35" i="28"/>
  <c r="I35" i="28" s="1"/>
  <c r="I34" i="28" s="1"/>
  <c r="I53" i="30" l="1"/>
  <c r="G45" i="31" s="1"/>
  <c r="G44" i="31" s="1"/>
  <c r="H45" i="31"/>
  <c r="S51" i="29"/>
  <c r="I7" i="29"/>
  <c r="I51" i="29" s="1"/>
  <c r="G37" i="31" s="1"/>
  <c r="H37" i="31" s="1"/>
  <c r="I37" i="31" s="1"/>
  <c r="I268" i="16"/>
  <c r="I236" i="16"/>
  <c r="I226" i="16"/>
  <c r="I203" i="16"/>
  <c r="I186" i="16"/>
  <c r="I118" i="16"/>
  <c r="I112" i="16"/>
  <c r="I166" i="16"/>
  <c r="I79" i="16"/>
  <c r="I72" i="16" s="1"/>
  <c r="H29" i="27"/>
  <c r="I29" i="27" s="1"/>
  <c r="I28" i="27" s="1"/>
  <c r="R39" i="28"/>
  <c r="H12" i="28"/>
  <c r="I12" i="28" s="1"/>
  <c r="H10" i="28"/>
  <c r="I10" i="28" s="1"/>
  <c r="H8" i="28"/>
  <c r="I8" i="28" s="1"/>
  <c r="H19" i="27"/>
  <c r="I19" i="27" s="1"/>
  <c r="H21" i="27"/>
  <c r="I21" i="27" s="1"/>
  <c r="H17" i="27"/>
  <c r="I17" i="27" s="1"/>
  <c r="I16" i="27" s="1"/>
  <c r="H26" i="27"/>
  <c r="I26" i="27" s="1"/>
  <c r="H24" i="27"/>
  <c r="I24" i="27" s="1"/>
  <c r="I23" i="27" s="1"/>
  <c r="H14" i="27"/>
  <c r="I14" i="27" s="1"/>
  <c r="I7" i="28" l="1"/>
  <c r="I45" i="31"/>
  <c r="I44" i="31" s="1"/>
  <c r="H44" i="31"/>
  <c r="S39" i="28"/>
  <c r="R39" i="27" l="1"/>
  <c r="H12" i="27"/>
  <c r="I12" i="27" s="1"/>
  <c r="H10" i="27"/>
  <c r="I10" i="27" s="1"/>
  <c r="H9" i="27"/>
  <c r="I9" i="27" s="1"/>
  <c r="H8" i="27"/>
  <c r="I8" i="27" s="1"/>
  <c r="H28" i="25"/>
  <c r="I28" i="25" s="1"/>
  <c r="H112" i="24"/>
  <c r="I112" i="24" s="1"/>
  <c r="H15" i="26"/>
  <c r="I15" i="26" s="1"/>
  <c r="H14" i="26"/>
  <c r="I14" i="26" s="1"/>
  <c r="H13" i="26"/>
  <c r="I13" i="26" s="1"/>
  <c r="I12" i="26"/>
  <c r="H12" i="26"/>
  <c r="R23" i="26"/>
  <c r="H21" i="26"/>
  <c r="I21" i="26" s="1"/>
  <c r="H20" i="26"/>
  <c r="I20" i="26" s="1"/>
  <c r="H19" i="26"/>
  <c r="I19" i="26" s="1"/>
  <c r="H18" i="26"/>
  <c r="I18" i="26" s="1"/>
  <c r="H17" i="26"/>
  <c r="I17" i="26" s="1"/>
  <c r="H11" i="26"/>
  <c r="I11" i="26" s="1"/>
  <c r="H9" i="26"/>
  <c r="I9" i="26" s="1"/>
  <c r="H8" i="26"/>
  <c r="I8" i="26" s="1"/>
  <c r="I7" i="26" s="1"/>
  <c r="R31" i="25"/>
  <c r="H29" i="25"/>
  <c r="I29" i="25" s="1"/>
  <c r="H27" i="25"/>
  <c r="I27" i="25" s="1"/>
  <c r="H26" i="25"/>
  <c r="I26" i="25" s="1"/>
  <c r="H25" i="25"/>
  <c r="I25" i="25" s="1"/>
  <c r="H24" i="25"/>
  <c r="I24" i="25" s="1"/>
  <c r="H23" i="25"/>
  <c r="I23" i="25" s="1"/>
  <c r="H21" i="25"/>
  <c r="I21" i="25" s="1"/>
  <c r="H20" i="25"/>
  <c r="I20" i="25" s="1"/>
  <c r="H19" i="25"/>
  <c r="I19" i="25" s="1"/>
  <c r="H18" i="25"/>
  <c r="I18" i="25" s="1"/>
  <c r="H15" i="25"/>
  <c r="I15" i="25" s="1"/>
  <c r="I14" i="25" s="1"/>
  <c r="H12" i="25"/>
  <c r="I12" i="25" s="1"/>
  <c r="H10" i="25"/>
  <c r="I10" i="25" s="1"/>
  <c r="H8" i="25"/>
  <c r="I8" i="25" s="1"/>
  <c r="H107" i="24"/>
  <c r="I107" i="24" s="1"/>
  <c r="H108" i="24"/>
  <c r="I108" i="24" s="1"/>
  <c r="H110" i="24"/>
  <c r="I110" i="24" s="1"/>
  <c r="H109" i="24"/>
  <c r="I109" i="24" s="1"/>
  <c r="H104" i="24"/>
  <c r="I104" i="24" s="1"/>
  <c r="H105" i="24"/>
  <c r="I105" i="24"/>
  <c r="H99" i="24"/>
  <c r="I99" i="24" s="1"/>
  <c r="H98" i="24"/>
  <c r="I98" i="24" s="1"/>
  <c r="H101" i="24"/>
  <c r="I101" i="24" s="1"/>
  <c r="H100" i="24"/>
  <c r="I100" i="24" s="1"/>
  <c r="H95" i="24"/>
  <c r="I95" i="24" s="1"/>
  <c r="H60" i="24"/>
  <c r="I60" i="24" s="1"/>
  <c r="H56" i="24"/>
  <c r="I56" i="24" s="1"/>
  <c r="H54" i="24"/>
  <c r="I54" i="24" s="1"/>
  <c r="H52" i="24"/>
  <c r="I52" i="24" s="1"/>
  <c r="H50" i="24"/>
  <c r="I50" i="24" s="1"/>
  <c r="H48" i="24"/>
  <c r="I48" i="24" s="1"/>
  <c r="H46" i="24"/>
  <c r="I46" i="24" s="1"/>
  <c r="H44" i="24"/>
  <c r="I44" i="24" s="1"/>
  <c r="H42" i="24"/>
  <c r="I42" i="24" s="1"/>
  <c r="H40" i="24"/>
  <c r="I40" i="24" s="1"/>
  <c r="H38" i="24"/>
  <c r="I38" i="24" s="1"/>
  <c r="H36" i="24"/>
  <c r="I36" i="24" s="1"/>
  <c r="H34" i="24"/>
  <c r="I34" i="24" s="1"/>
  <c r="H32" i="24"/>
  <c r="I32" i="24" s="1"/>
  <c r="H30" i="24"/>
  <c r="I30" i="24" s="1"/>
  <c r="H28" i="24"/>
  <c r="I28" i="24" s="1"/>
  <c r="H26" i="24"/>
  <c r="I26" i="24" s="1"/>
  <c r="H24" i="24"/>
  <c r="I24" i="24" s="1"/>
  <c r="H22" i="24"/>
  <c r="I22" i="24" s="1"/>
  <c r="H20" i="24"/>
  <c r="I20" i="24" s="1"/>
  <c r="H18" i="24"/>
  <c r="I18" i="24" s="1"/>
  <c r="H16" i="24"/>
  <c r="I16" i="24" s="1"/>
  <c r="H14" i="24"/>
  <c r="I14" i="24" s="1"/>
  <c r="H12" i="24"/>
  <c r="I12" i="24" s="1"/>
  <c r="H10" i="24"/>
  <c r="I10" i="24" s="1"/>
  <c r="H80" i="24"/>
  <c r="I80" i="24" s="1"/>
  <c r="H78" i="24"/>
  <c r="I78" i="24" s="1"/>
  <c r="H76" i="24"/>
  <c r="I76" i="24" s="1"/>
  <c r="H74" i="24"/>
  <c r="I74" i="24" s="1"/>
  <c r="H72" i="24"/>
  <c r="I72" i="24" s="1"/>
  <c r="H70" i="24"/>
  <c r="I70" i="24" s="1"/>
  <c r="H68" i="24"/>
  <c r="I68" i="24" s="1"/>
  <c r="H66" i="24"/>
  <c r="I66" i="24" s="1"/>
  <c r="H64" i="24"/>
  <c r="I64" i="24" s="1"/>
  <c r="H62" i="24"/>
  <c r="I62" i="24" s="1"/>
  <c r="H58" i="24"/>
  <c r="I58" i="24" s="1"/>
  <c r="H90" i="24"/>
  <c r="I90" i="24" s="1"/>
  <c r="H88" i="24"/>
  <c r="I88" i="24" s="1"/>
  <c r="H86" i="24"/>
  <c r="I86" i="24" s="1"/>
  <c r="H84" i="24"/>
  <c r="I84" i="24" s="1"/>
  <c r="H82" i="24"/>
  <c r="I82" i="24" s="1"/>
  <c r="R115" i="24"/>
  <c r="H113" i="24"/>
  <c r="I113" i="24" s="1"/>
  <c r="H111" i="24"/>
  <c r="I111" i="24" s="1"/>
  <c r="H103" i="24"/>
  <c r="I103" i="24" s="1"/>
  <c r="H102" i="24"/>
  <c r="I102" i="24" s="1"/>
  <c r="H97" i="24"/>
  <c r="I97" i="24" s="1"/>
  <c r="H93" i="24"/>
  <c r="I93" i="24" s="1"/>
  <c r="H8" i="24"/>
  <c r="I8" i="24" s="1"/>
  <c r="H43" i="23"/>
  <c r="I43" i="23" s="1"/>
  <c r="H42" i="23"/>
  <c r="I42" i="23" s="1"/>
  <c r="H40" i="23"/>
  <c r="I40" i="23" s="1"/>
  <c r="H39" i="23"/>
  <c r="I39" i="23" s="1"/>
  <c r="H38" i="23"/>
  <c r="I38" i="23" s="1"/>
  <c r="H37" i="23"/>
  <c r="I37" i="23" s="1"/>
  <c r="H36" i="23"/>
  <c r="I36" i="23" s="1"/>
  <c r="H34" i="23"/>
  <c r="I34" i="23" s="1"/>
  <c r="H33" i="23"/>
  <c r="I33" i="23" s="1"/>
  <c r="H32" i="23"/>
  <c r="I32" i="23" s="1"/>
  <c r="I16" i="26" l="1"/>
  <c r="I35" i="23"/>
  <c r="I92" i="24"/>
  <c r="I23" i="26"/>
  <c r="G43" i="31" s="1"/>
  <c r="H43" i="31" s="1"/>
  <c r="I43" i="31" s="1"/>
  <c r="I10" i="26"/>
  <c r="I31" i="23"/>
  <c r="I41" i="23"/>
  <c r="I7" i="25"/>
  <c r="I17" i="25"/>
  <c r="I22" i="25"/>
  <c r="I7" i="27"/>
  <c r="I39" i="27" s="1"/>
  <c r="G34" i="31" s="1"/>
  <c r="G33" i="31" s="1"/>
  <c r="S39" i="27"/>
  <c r="S23" i="26"/>
  <c r="S31" i="25"/>
  <c r="I7" i="24"/>
  <c r="I96" i="24"/>
  <c r="I106" i="24"/>
  <c r="S115" i="24"/>
  <c r="I115" i="24" l="1"/>
  <c r="G41" i="31" s="1"/>
  <c r="H34" i="31"/>
  <c r="I31" i="25"/>
  <c r="G42" i="31" s="1"/>
  <c r="H42" i="31" s="1"/>
  <c r="I42" i="31" s="1"/>
  <c r="R52" i="23"/>
  <c r="H50" i="23"/>
  <c r="I50" i="23" s="1"/>
  <c r="H49" i="23"/>
  <c r="I49" i="23" s="1"/>
  <c r="H48" i="23"/>
  <c r="I48" i="23" s="1"/>
  <c r="H47" i="23"/>
  <c r="I47" i="23" s="1"/>
  <c r="H46" i="23"/>
  <c r="I46" i="23" s="1"/>
  <c r="H45" i="23"/>
  <c r="I45" i="23" s="1"/>
  <c r="H30" i="23"/>
  <c r="I30" i="23" s="1"/>
  <c r="H29" i="23"/>
  <c r="I29" i="23" s="1"/>
  <c r="H28" i="23"/>
  <c r="I28" i="23" s="1"/>
  <c r="H27" i="23"/>
  <c r="I27" i="23" s="1"/>
  <c r="H25" i="23"/>
  <c r="I25" i="23" s="1"/>
  <c r="H24" i="23"/>
  <c r="I24" i="23" s="1"/>
  <c r="H23" i="23"/>
  <c r="I23" i="23" s="1"/>
  <c r="H22" i="23"/>
  <c r="I22" i="23" s="1"/>
  <c r="H20" i="23"/>
  <c r="I20" i="23" s="1"/>
  <c r="H19" i="23"/>
  <c r="I19" i="23" s="1"/>
  <c r="H18" i="23"/>
  <c r="I18" i="23" s="1"/>
  <c r="H17" i="23"/>
  <c r="I17" i="23" s="1"/>
  <c r="H16" i="23"/>
  <c r="I16" i="23" s="1"/>
  <c r="H15" i="23"/>
  <c r="I15" i="23" s="1"/>
  <c r="H14" i="23"/>
  <c r="I14" i="23" s="1"/>
  <c r="H12" i="23"/>
  <c r="I12" i="23" s="1"/>
  <c r="H11" i="23"/>
  <c r="I11" i="23" s="1"/>
  <c r="H10" i="23"/>
  <c r="I10" i="23" s="1"/>
  <c r="H9" i="23"/>
  <c r="I9" i="23" s="1"/>
  <c r="H8" i="23"/>
  <c r="I8" i="23" s="1"/>
  <c r="I7" i="23" l="1"/>
  <c r="I26" i="23"/>
  <c r="I44" i="23"/>
  <c r="I21" i="23"/>
  <c r="I13" i="23"/>
  <c r="I52" i="23" s="1"/>
  <c r="G40" i="31" s="1"/>
  <c r="H40" i="31" s="1"/>
  <c r="I40" i="31" s="1"/>
  <c r="I34" i="31"/>
  <c r="I33" i="31" s="1"/>
  <c r="H33" i="31"/>
  <c r="H41" i="31"/>
  <c r="I41" i="31" s="1"/>
  <c r="S52" i="23"/>
  <c r="H35" i="22"/>
  <c r="I35" i="22" s="1"/>
  <c r="H27" i="22"/>
  <c r="I27" i="22" s="1"/>
  <c r="H26" i="22"/>
  <c r="I26" i="22" s="1"/>
  <c r="H24" i="22"/>
  <c r="I24" i="22" s="1"/>
  <c r="H25" i="22"/>
  <c r="I25" i="22" s="1"/>
  <c r="H28" i="22"/>
  <c r="I28" i="22" s="1"/>
  <c r="H34" i="22"/>
  <c r="I34" i="22" s="1"/>
  <c r="R37" i="22"/>
  <c r="H33" i="22"/>
  <c r="I33" i="22" s="1"/>
  <c r="H32" i="22"/>
  <c r="I32" i="22" s="1"/>
  <c r="H31" i="22"/>
  <c r="I31" i="22" s="1"/>
  <c r="H29" i="22"/>
  <c r="I29" i="22" s="1"/>
  <c r="H23" i="22"/>
  <c r="I23" i="22" s="1"/>
  <c r="R32" i="21"/>
  <c r="H30" i="21"/>
  <c r="I30" i="21" s="1"/>
  <c r="H29" i="21"/>
  <c r="I29" i="21" s="1"/>
  <c r="H28" i="21"/>
  <c r="I28" i="21" s="1"/>
  <c r="H27" i="21"/>
  <c r="I27" i="21" s="1"/>
  <c r="H26" i="21"/>
  <c r="I26" i="21" s="1"/>
  <c r="H24" i="21"/>
  <c r="I24" i="21" s="1"/>
  <c r="H23" i="21"/>
  <c r="I23" i="21" s="1"/>
  <c r="I22" i="21" s="1"/>
  <c r="R52" i="20"/>
  <c r="H50" i="20"/>
  <c r="I50" i="20" s="1"/>
  <c r="H49" i="20"/>
  <c r="I49" i="20" s="1"/>
  <c r="H48" i="20"/>
  <c r="I48" i="20" s="1"/>
  <c r="H47" i="20"/>
  <c r="I47" i="20" s="1"/>
  <c r="H46" i="20"/>
  <c r="I46" i="20" s="1"/>
  <c r="H45" i="20"/>
  <c r="I45" i="20" s="1"/>
  <c r="H44" i="20"/>
  <c r="I44" i="20" s="1"/>
  <c r="I43" i="20" s="1"/>
  <c r="H42" i="20"/>
  <c r="I42" i="20" s="1"/>
  <c r="H41" i="20"/>
  <c r="I41" i="20" s="1"/>
  <c r="H40" i="20"/>
  <c r="I40" i="20" s="1"/>
  <c r="H39" i="20"/>
  <c r="I39" i="20" s="1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0" i="20"/>
  <c r="I30" i="20" s="1"/>
  <c r="H29" i="20"/>
  <c r="I29" i="20" s="1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38" i="19"/>
  <c r="I38" i="19" s="1"/>
  <c r="H37" i="19"/>
  <c r="I37" i="19" s="1"/>
  <c r="I36" i="19"/>
  <c r="H36" i="19"/>
  <c r="R51" i="19"/>
  <c r="H49" i="19"/>
  <c r="I49" i="19" s="1"/>
  <c r="H48" i="19"/>
  <c r="I48" i="19" s="1"/>
  <c r="H47" i="19"/>
  <c r="I47" i="19" s="1"/>
  <c r="H46" i="19"/>
  <c r="I46" i="19" s="1"/>
  <c r="H45" i="19"/>
  <c r="I45" i="19" s="1"/>
  <c r="H44" i="19"/>
  <c r="I44" i="19" s="1"/>
  <c r="H42" i="19"/>
  <c r="I42" i="19" s="1"/>
  <c r="H41" i="19"/>
  <c r="I41" i="19" s="1"/>
  <c r="H40" i="19"/>
  <c r="I40" i="19" s="1"/>
  <c r="H39" i="19"/>
  <c r="I39" i="19" s="1"/>
  <c r="H35" i="19"/>
  <c r="I35" i="19" s="1"/>
  <c r="H34" i="19"/>
  <c r="I34" i="19" s="1"/>
  <c r="H33" i="19"/>
  <c r="I33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4" i="19"/>
  <c r="I24" i="19" s="1"/>
  <c r="H23" i="19"/>
  <c r="I23" i="19" s="1"/>
  <c r="H22" i="19"/>
  <c r="I22" i="19" s="1"/>
  <c r="H20" i="19"/>
  <c r="I20" i="19" s="1"/>
  <c r="H19" i="19"/>
  <c r="I19" i="19" s="1"/>
  <c r="H18" i="19"/>
  <c r="I18" i="19" s="1"/>
  <c r="H17" i="19"/>
  <c r="I17" i="19" s="1"/>
  <c r="H15" i="19"/>
  <c r="I15" i="19" s="1"/>
  <c r="H14" i="19"/>
  <c r="I14" i="19" s="1"/>
  <c r="H13" i="19"/>
  <c r="I13" i="19" s="1"/>
  <c r="H12" i="19"/>
  <c r="I12" i="19" s="1"/>
  <c r="I7" i="19" s="1"/>
  <c r="H11" i="19"/>
  <c r="I11" i="19" s="1"/>
  <c r="H9" i="19"/>
  <c r="I9" i="19" s="1"/>
  <c r="H8" i="19"/>
  <c r="I8" i="19" s="1"/>
  <c r="H93" i="17"/>
  <c r="I93" i="17" s="1"/>
  <c r="H92" i="17"/>
  <c r="I92" i="17" s="1"/>
  <c r="H91" i="17"/>
  <c r="I91" i="17" s="1"/>
  <c r="H90" i="17"/>
  <c r="I90" i="17" s="1"/>
  <c r="H89" i="17"/>
  <c r="I89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I74" i="17" s="1"/>
  <c r="H75" i="17"/>
  <c r="I75" i="17" s="1"/>
  <c r="H61" i="17"/>
  <c r="I61" i="17" s="1"/>
  <c r="H73" i="17"/>
  <c r="I73" i="17" s="1"/>
  <c r="H71" i="17"/>
  <c r="I71" i="17" s="1"/>
  <c r="H69" i="17"/>
  <c r="I69" i="17" s="1"/>
  <c r="H67" i="17"/>
  <c r="I67" i="17" s="1"/>
  <c r="H65" i="17"/>
  <c r="I65" i="17" s="1"/>
  <c r="H63" i="17"/>
  <c r="I63" i="17" s="1"/>
  <c r="H59" i="17"/>
  <c r="I59" i="17" s="1"/>
  <c r="H57" i="17"/>
  <c r="I57" i="17" s="1"/>
  <c r="H56" i="17"/>
  <c r="I56" i="17" s="1"/>
  <c r="H54" i="17"/>
  <c r="I54" i="17" s="1"/>
  <c r="H52" i="17"/>
  <c r="I52" i="17" s="1"/>
  <c r="H50" i="17"/>
  <c r="I50" i="17" s="1"/>
  <c r="H48" i="17"/>
  <c r="I48" i="17" s="1"/>
  <c r="H46" i="17"/>
  <c r="I46" i="17" s="1"/>
  <c r="H44" i="17"/>
  <c r="I44" i="17" s="1"/>
  <c r="H42" i="17"/>
  <c r="I42" i="17" s="1"/>
  <c r="H40" i="17"/>
  <c r="I40" i="17" s="1"/>
  <c r="H38" i="17"/>
  <c r="I38" i="17" s="1"/>
  <c r="H36" i="17"/>
  <c r="I36" i="17" s="1"/>
  <c r="H34" i="17"/>
  <c r="I34" i="17" s="1"/>
  <c r="H15" i="17"/>
  <c r="I15" i="17" s="1"/>
  <c r="R95" i="17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6" i="17"/>
  <c r="I16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68" i="16"/>
  <c r="H62" i="16"/>
  <c r="H61" i="16"/>
  <c r="H59" i="16"/>
  <c r="H57" i="16"/>
  <c r="H51" i="16"/>
  <c r="H49" i="16"/>
  <c r="H47" i="16"/>
  <c r="H45" i="16"/>
  <c r="H43" i="16"/>
  <c r="H41" i="16"/>
  <c r="H39" i="16"/>
  <c r="H37" i="16"/>
  <c r="H33" i="16"/>
  <c r="H31" i="16"/>
  <c r="H29" i="16"/>
  <c r="H27" i="16"/>
  <c r="H25" i="16"/>
  <c r="H24" i="16"/>
  <c r="H21" i="16"/>
  <c r="H16" i="16"/>
  <c r="H14" i="16"/>
  <c r="H12" i="16"/>
  <c r="H10" i="16"/>
  <c r="H9" i="16"/>
  <c r="H8" i="16"/>
  <c r="I31" i="20" l="1"/>
  <c r="I25" i="21"/>
  <c r="I32" i="21" s="1"/>
  <c r="G49" i="31" s="1"/>
  <c r="I22" i="20"/>
  <c r="I52" i="20" s="1"/>
  <c r="G47" i="31" s="1"/>
  <c r="I30" i="22"/>
  <c r="I22" i="22"/>
  <c r="I37" i="22" s="1"/>
  <c r="G51" i="31"/>
  <c r="S37" i="22"/>
  <c r="S32" i="21"/>
  <c r="S52" i="20"/>
  <c r="I32" i="19"/>
  <c r="I16" i="19"/>
  <c r="S51" i="19"/>
  <c r="I25" i="19"/>
  <c r="I43" i="19"/>
  <c r="I88" i="17"/>
  <c r="I60" i="17"/>
  <c r="I17" i="17"/>
  <c r="I33" i="17"/>
  <c r="I7" i="17"/>
  <c r="S95" i="17"/>
  <c r="I61" i="16"/>
  <c r="I62" i="16"/>
  <c r="I49" i="16"/>
  <c r="I51" i="16"/>
  <c r="I57" i="16"/>
  <c r="I59" i="16"/>
  <c r="I39" i="16"/>
  <c r="I41" i="16"/>
  <c r="I43" i="16"/>
  <c r="I45" i="16"/>
  <c r="I47" i="16"/>
  <c r="I68" i="16"/>
  <c r="I37" i="16"/>
  <c r="I33" i="16"/>
  <c r="I31" i="16"/>
  <c r="I29" i="16"/>
  <c r="I27" i="16"/>
  <c r="I25" i="16"/>
  <c r="I24" i="16"/>
  <c r="G48" i="31" l="1"/>
  <c r="H49" i="31"/>
  <c r="H48" i="31" s="1"/>
  <c r="G50" i="31"/>
  <c r="H51" i="31"/>
  <c r="H47" i="31"/>
  <c r="H46" i="31" s="1"/>
  <c r="G46" i="31"/>
  <c r="I23" i="16"/>
  <c r="I95" i="17"/>
  <c r="G38" i="31" s="1"/>
  <c r="H38" i="31" s="1"/>
  <c r="I38" i="31" s="1"/>
  <c r="I51" i="19"/>
  <c r="G39" i="31" s="1"/>
  <c r="I21" i="16"/>
  <c r="I16" i="16"/>
  <c r="I49" i="31" l="1"/>
  <c r="I48" i="31" s="1"/>
  <c r="I47" i="31"/>
  <c r="I46" i="31" s="1"/>
  <c r="I51" i="31"/>
  <c r="I50" i="31" s="1"/>
  <c r="H50" i="31"/>
  <c r="H39" i="31"/>
  <c r="I39" i="31" s="1"/>
  <c r="R383" i="16"/>
  <c r="I14" i="16"/>
  <c r="I12" i="16"/>
  <c r="I10" i="16"/>
  <c r="I9" i="16"/>
  <c r="I8" i="16" l="1"/>
  <c r="I7" i="16" l="1"/>
  <c r="I383" i="16" s="1"/>
  <c r="G36" i="31" s="1"/>
  <c r="S383" i="16"/>
  <c r="H36" i="31" l="1"/>
  <c r="G35" i="31"/>
  <c r="I36" i="31" l="1"/>
  <c r="I35" i="31" s="1"/>
  <c r="H35" i="31"/>
  <c r="I39" i="28"/>
  <c r="G53" i="31" s="1"/>
  <c r="G52" i="31" l="1"/>
  <c r="G54" i="31" s="1"/>
  <c r="G21" i="31" s="1"/>
  <c r="H53" i="31"/>
  <c r="H52" i="31" s="1"/>
  <c r="H54" i="31"/>
  <c r="G18" i="31" l="1"/>
  <c r="A18" i="31" s="1"/>
  <c r="A19" i="31" s="1"/>
  <c r="G19" i="31" s="1"/>
  <c r="A20" i="31" s="1"/>
  <c r="A22" i="31" s="1"/>
  <c r="G22" i="31" s="1"/>
  <c r="G20" i="31" s="1"/>
  <c r="I53" i="31"/>
  <c r="I52" i="31" s="1"/>
  <c r="I54" i="31" s="1"/>
  <c r="J32" i="31" s="1"/>
  <c r="J53" i="31" l="1"/>
  <c r="J49" i="31"/>
  <c r="J45" i="31"/>
  <c r="J41" i="31"/>
  <c r="J37" i="31"/>
  <c r="J47" i="31"/>
  <c r="J35" i="31"/>
  <c r="J46" i="31"/>
  <c r="J38" i="31"/>
  <c r="J34" i="31"/>
  <c r="J52" i="31"/>
  <c r="J48" i="31"/>
  <c r="J44" i="31"/>
  <c r="J40" i="31"/>
  <c r="J36" i="31"/>
  <c r="J43" i="31"/>
  <c r="J39" i="31"/>
  <c r="J50" i="31"/>
  <c r="J42" i="31"/>
  <c r="J51" i="31"/>
  <c r="J33" i="3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<sst xmlns="http://schemas.openxmlformats.org/spreadsheetml/2006/main" count="3477" uniqueCount="1433">
  <si>
    <t xml:space="preserve">Položkový rozpočet </t>
  </si>
  <si>
    <t>S:</t>
  </si>
  <si>
    <t>O:</t>
  </si>
  <si>
    <t>R:</t>
  </si>
  <si>
    <t>Celkem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</si>
  <si>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</si>
  <si>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</si>
  <si>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</si>
  <si>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</si>
  <si>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</si>
  <si>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</si>
  <si>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</si>
  <si>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</si>
  <si>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</si>
  <si>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DPH</t>
  </si>
  <si>
    <t>Díl:</t>
  </si>
  <si>
    <t>DIL</t>
  </si>
  <si>
    <t>POL1_</t>
  </si>
  <si>
    <t>SUM</t>
  </si>
  <si>
    <t>Poznámky uchazeče k zadání</t>
  </si>
  <si>
    <t>POPUZIV</t>
  </si>
  <si>
    <t>END</t>
  </si>
  <si>
    <t>přízemní dřevostavba jednotřídky mateřské školy Všetaty, část Přívory</t>
  </si>
  <si>
    <t>Zemní práce</t>
  </si>
  <si>
    <t>Mateřská škola Všetaty - Přívory</t>
  </si>
  <si>
    <t xml:space="preserve">Prostorové a výškové vytyčení objektů geodetem  </t>
  </si>
  <si>
    <t>Zhotovení laviček</t>
  </si>
  <si>
    <t>Sejmutí ornice tl. 0,20m - objekt a přesun do 50 m na deponii</t>
  </si>
  <si>
    <t>Úprava svahu - násyp vč. strojního hutnění</t>
  </si>
  <si>
    <t>Výkop rýh v zem.tř. 2/3 a přemístění do 15m na deponii</t>
  </si>
  <si>
    <t>Ruční výkop / dočištění</t>
  </si>
  <si>
    <t>kpl</t>
  </si>
  <si>
    <t>m2</t>
  </si>
  <si>
    <t>faktor prořezu: 1,15</t>
  </si>
  <si>
    <t>m3</t>
  </si>
  <si>
    <t>hrubá figura terénu pro osazení domu bez čistých terénních úprav atp.
faktor prořezu: 1,15</t>
  </si>
  <si>
    <t>Výkopy pod deskou pro ležaté rozvody inž. sítí vč. podsypů a bednění prostupů, vč. ZTI vedení</t>
  </si>
  <si>
    <t>SO 01</t>
  </si>
  <si>
    <t>01</t>
  </si>
  <si>
    <t>Základy</t>
  </si>
  <si>
    <t>Uzemňovací pásek FeZn vč. uložení</t>
  </si>
  <si>
    <t>Základové pasy, patky - beton prostý C20/25 (B25)</t>
  </si>
  <si>
    <t>Srovnání horní úrovně pasů a patek do příslušné nivelety - bet. terče</t>
  </si>
  <si>
    <t>Zdění ztraceného bednění - KB blok 400/300/200</t>
  </si>
  <si>
    <t xml:space="preserve">Zdění ztraceného nepohledového bednění - KB-blok 400/200/200 </t>
  </si>
  <si>
    <t xml:space="preserve">Zdění ztraceného nepohledového bednění - KB-blok 400/150/200 </t>
  </si>
  <si>
    <t>Beton litý do bednících dílců - beton prostý C20/25 (B25) vertikálně vyztužen pruty á 1,0 m, vyztužení ložných spár, viz. výkres výztuže</t>
  </si>
  <si>
    <t>Srovnání a vyčištění plochy pod deskou</t>
  </si>
  <si>
    <t>Podsyp štěrkový strojně hutněný</t>
  </si>
  <si>
    <t>Základová deska C20/25 (B25) tl. 100mm</t>
  </si>
  <si>
    <t>Výztuž podkladního betonu - KARI síť oka 150x150mm, tl.8mm</t>
  </si>
  <si>
    <t>Ocelový roh 40 x 40 mm, bez povrchové úpravy</t>
  </si>
  <si>
    <t>Povrchová úprava ocelového rohu - antikorozní nátěr</t>
  </si>
  <si>
    <t xml:space="preserve">Bet. mazanina na hydroizolaci C16/20 (B20) tl. min. 40mm - znivelována do roviny +/- 5mm </t>
  </si>
  <si>
    <t xml:space="preserve">Obklad soklu domu XPS tl. 60 mm </t>
  </si>
  <si>
    <t xml:space="preserve">Vlhkovzdorná soklová omítka - střednězrný MARMOLIT </t>
  </si>
  <si>
    <t>Chránička elektro a voda - husí krky</t>
  </si>
  <si>
    <t>Bednění základů nad terénem</t>
  </si>
  <si>
    <t>cena materiál / MJ</t>
  </si>
  <si>
    <t>cena celkem</t>
  </si>
  <si>
    <t>cena
práce /
MJ</t>
  </si>
  <si>
    <t>Kabeláž</t>
  </si>
  <si>
    <t>Kabel CYKY-J 5x2,5mm2</t>
  </si>
  <si>
    <t>Kabel CYKY-J 5x1,5mm2</t>
  </si>
  <si>
    <t>Kabel CYKY-J 3x2,5mm2</t>
  </si>
  <si>
    <t>Kabel CYKY-J 3x1,5mm2</t>
  </si>
  <si>
    <t>Kabel CYKY-O 3x1,5mm2</t>
  </si>
  <si>
    <t>Kabel CYKY-O 2x1,5mm2</t>
  </si>
  <si>
    <t>Kabel CYA 6</t>
  </si>
  <si>
    <t>Kabel CYA 4</t>
  </si>
  <si>
    <t>Skříň hlavního pospojení (HOP)</t>
  </si>
  <si>
    <t>m</t>
  </si>
  <si>
    <t>ks</t>
  </si>
  <si>
    <t>Hlavní rozváděč RH obsahuje</t>
  </si>
  <si>
    <t>Rozvodnice zapuštěná např. Modulu 160 Compact, 5x24 modulů</t>
  </si>
  <si>
    <t>Hlavní vypínač IS-40/3, 40A s vypínací spouští</t>
  </si>
  <si>
    <t>3f. proudový chránič FI40-4p/0,3, 40A/0,3A</t>
  </si>
  <si>
    <t>Přepěťová ochrana třídy B+C – 3xFLP-B+C</t>
  </si>
  <si>
    <t>Třífázový jistič PL7-B16/3, 16A</t>
  </si>
  <si>
    <t>Jednofázový jistič PL7-B20/1, 20A</t>
  </si>
  <si>
    <t>Jednofázový jistič PL7-B16/1, 16A</t>
  </si>
  <si>
    <t>Jednofázový jistič PL7-B10/1, 10A</t>
  </si>
  <si>
    <t>Jednofázový jistič PL7-B6/1, 6A</t>
  </si>
  <si>
    <t>3f. proudový chránič FI25-4p/0,03, 25A/0,03A</t>
  </si>
  <si>
    <t>Instalční stykač Z-SCH 25-04, 25A/4VYP, 230V</t>
  </si>
  <si>
    <t>Impulsní relé Z-S230/S</t>
  </si>
  <si>
    <t>Řídící modul DALI - idiM SOLO 403</t>
  </si>
  <si>
    <t>Transformátor 230/12V, 100VA</t>
  </si>
  <si>
    <t>Drobný materiál (svorky, hřeben, atd…)</t>
  </si>
  <si>
    <t>Zásuvky, spínače, krabice, elektroinstalační materiál</t>
  </si>
  <si>
    <t>Vypínač jednopólový pod omítku, řaz.1, IP20, komplet</t>
  </si>
  <si>
    <t>Vypínač sériový pod omítku, řaz.5, IP20, komplet</t>
  </si>
  <si>
    <t>Vypínač schodišťový pod omítku, řaz.6, IP20, komplet</t>
  </si>
  <si>
    <t>Vypínač sériový-střídavý pod omítku, řaz.1+6, IP20, komplet</t>
  </si>
  <si>
    <t>Zásuvka jednoduchá pod omítku 230V, 16A, IP20, komplet</t>
  </si>
  <si>
    <t>Tlačítko pod omítku, řaz. 1/0, IP20, komplet</t>
  </si>
  <si>
    <t>Tlačítko pod omítku pro systém DALI, IP20, komplet</t>
  </si>
  <si>
    <t>Žaluziový spínač s blokováním pod omítku</t>
  </si>
  <si>
    <t>Pohybové čidlo venkovní 270°, IP44</t>
  </si>
  <si>
    <t>Červené tlačítko pod sklíčkem TOTAL STOP (např. GW 42 201)</t>
  </si>
  <si>
    <t>Vyrážecí tlačítko na zeď</t>
  </si>
  <si>
    <t>Instalační krabice přístrojová KP</t>
  </si>
  <si>
    <t>Instalační krabice odbočná KU</t>
  </si>
  <si>
    <t>Ostatní drobný elektroinstalační materiál</t>
  </si>
  <si>
    <t>Svítidla, stropní vývody, apod.</t>
  </si>
  <si>
    <t>Svítidlo označené "I", typ: NBB linea1200 40-830 III</t>
  </si>
  <si>
    <t>Svítidlo označené "J", typ: ELSA 4, zářivkové, 2x32W, d-420mm, sklo triplex opál mat</t>
  </si>
  <si>
    <t>Svítidlo označené "M", typ: ELSA 5, zářivkové, 2x36W, d-500mm, sklo triplex opál mat</t>
  </si>
  <si>
    <t>Svítidlo venkovní, nástěnné</t>
  </si>
  <si>
    <t>Svítidlo nouzové s piktogramem, s autonomním zdrojem 8W</t>
  </si>
  <si>
    <t>Svítidlo nouzové s autonomním zdrojem 8W</t>
  </si>
  <si>
    <t>Hromosvod</t>
  </si>
  <si>
    <t xml:space="preserve">Jímací tyč JV15 (1,5m) </t>
  </si>
  <si>
    <t xml:space="preserve">Jímací tyč JV1 (1m) </t>
  </si>
  <si>
    <t>Pomocný jímač JP05 (0,5m)</t>
  </si>
  <si>
    <t>Jímačová svorka SJ1</t>
  </si>
  <si>
    <t>Izolační držák</t>
  </si>
  <si>
    <t>Vodič AlMgSi Ø8mm</t>
  </si>
  <si>
    <t>Svorka spojovací SS</t>
  </si>
  <si>
    <t>Svorka univerzální SU</t>
  </si>
  <si>
    <t>Podpěra vedení na střeše</t>
  </si>
  <si>
    <t>Zkušební svorka SZ</t>
  </si>
  <si>
    <t>Ochranný úhelník</t>
  </si>
  <si>
    <t>Drobný montážní a označovací materiál včetně příchytek, atd…</t>
  </si>
  <si>
    <t>Revizní zpráva hromosvodu</t>
  </si>
  <si>
    <t>Ostatní náklady</t>
  </si>
  <si>
    <t>Doprava (silnoproud)</t>
  </si>
  <si>
    <t>Stavební přípomoce</t>
  </si>
  <si>
    <t>Drobný materiál (hmoždinky, šrouby, sádra, atd..)</t>
  </si>
  <si>
    <t>Zkoušky, revize</t>
  </si>
  <si>
    <t>Dokumentace skutečného stavu</t>
  </si>
  <si>
    <t>SO-01-04-04</t>
  </si>
  <si>
    <t>SO-01-05-05</t>
  </si>
  <si>
    <t>Datové rozvody (DATA)</t>
  </si>
  <si>
    <t>Rozváděč pro slaboproudé rozvody - 590 x 410 x 160mm (Š x V x H)</t>
  </si>
  <si>
    <t>Zásuvka strukturované kabeláže pod omítku (1xRJ45), IP20, komplet</t>
  </si>
  <si>
    <t>Elektroinstalační krabice KU68</t>
  </si>
  <si>
    <t>Kabel UTP 4x2x0,8</t>
  </si>
  <si>
    <t>PVC trubka Ø23</t>
  </si>
  <si>
    <t>Kabel coax CB113-75ohm</t>
  </si>
  <si>
    <t>Kabel coax CB113-75ohm (venkovní)</t>
  </si>
  <si>
    <t>Zesilovač,multiswitch, rozbočovač</t>
  </si>
  <si>
    <t>Televizní, satelitní a FM zásuvka pod omítku, IP20, komplet</t>
  </si>
  <si>
    <t>Kabel JY(st)Y 4x2x0,8</t>
  </si>
  <si>
    <t>Kabel JY(st)TY 2x2x0,8 (JYTY 2x1)</t>
  </si>
  <si>
    <t>PVC trubky Ø23</t>
  </si>
  <si>
    <t>Ústředna EZS s GSM modulem</t>
  </si>
  <si>
    <t>Klávesnice (tablo)</t>
  </si>
  <si>
    <t>Siréna venkovní</t>
  </si>
  <si>
    <t>Siréna vnitřní</t>
  </si>
  <si>
    <t>Pohybové PIR čidlo</t>
  </si>
  <si>
    <t>Opticko-kouřový detektor</t>
  </si>
  <si>
    <t>Rozdělovač sběrnice</t>
  </si>
  <si>
    <t>Sběrnicový kabel</t>
  </si>
  <si>
    <t>Elektronický zabezpečovací systém (EZS)</t>
  </si>
  <si>
    <t>Domácí telefon (DT)</t>
  </si>
  <si>
    <t>Televizní rozvody (TV/SAT)</t>
  </si>
  <si>
    <t>Doprava (slaboproud)</t>
  </si>
  <si>
    <t>Stavební přípomoce (slaboproud)</t>
  </si>
  <si>
    <t>Drobný materiál (slaboproud)</t>
  </si>
  <si>
    <t>Revizní zprávy (slaboproud)</t>
  </si>
  <si>
    <t>Naprogramování, uvedení do provozu (slaboproud)</t>
  </si>
  <si>
    <t>Dokumentace skutečného stavu (slaboproud)</t>
  </si>
  <si>
    <t>ADSL, WI-FI, rozbočovač (umístěné ve slab. rozváděči)</t>
  </si>
  <si>
    <t>Kabel CYKY-J 4x25mm2 (z SP do RE)</t>
  </si>
  <si>
    <t>Kabel CYKY-J 4x16mm2</t>
  </si>
  <si>
    <t>Kabel CYKY-O 4x1,5mm2</t>
  </si>
  <si>
    <t>Trubka kopoflex 90</t>
  </si>
  <si>
    <t>Uzemňovací pásek FeZn 30x4mm (do HOP)</t>
  </si>
  <si>
    <t>Přípojková pojistková skříň SP200/PSP1P včetně 2 sad pojistkových spodků</t>
  </si>
  <si>
    <t>Pojistky 50A (dodá RZ)</t>
  </si>
  <si>
    <t>Rozvodnice RE dle projektu, krytí: IP43, jmenovitý proud: 40A</t>
  </si>
  <si>
    <t>Hlavní trojpólový jistič 32/3, 32A, „char.B“</t>
  </si>
  <si>
    <t>Hlavní trojpólový jistič 25/3, 25A, „char.B“</t>
  </si>
  <si>
    <t>Trojfázový jednosazbový elektroměr ET (dodá RZ)</t>
  </si>
  <si>
    <t>Jednofázový jistič B6/1, 6A „char.B“</t>
  </si>
  <si>
    <t>Nulový můstek, pomocný materiál</t>
  </si>
  <si>
    <t>Zemnicí pásek FeZn 30x4</t>
  </si>
  <si>
    <t>Svorka pásek/drát SR3b</t>
  </si>
  <si>
    <t>Svorka pásek/pásek SR2b</t>
  </si>
  <si>
    <t>Vodič FeZn Ø10mm</t>
  </si>
  <si>
    <t>Demontáž stávající pojistkové skříně</t>
  </si>
  <si>
    <t>Přepojení stávajícího přívodního kabelu (do pojistkové skříně)</t>
  </si>
  <si>
    <t>Drobný materiál</t>
  </si>
  <si>
    <t>Uzemnění</t>
  </si>
  <si>
    <t>Elektroměrový rozváděč RE</t>
  </si>
  <si>
    <t>Pojistková skříň SP</t>
  </si>
  <si>
    <t>Zemní kabel 4x2x0,5 min. cat.6 (TCEKE5XN0,8)</t>
  </si>
  <si>
    <t>Trubka kopoflex 50</t>
  </si>
  <si>
    <t>Ostatní</t>
  </si>
  <si>
    <t>přesný typ bude určen projektem interiéru</t>
  </si>
  <si>
    <t>domácí telefon, dorozumívací tablo, el.vrátný</t>
  </si>
  <si>
    <t>přesný typ bude určen projektem interiéru, v případě změny musí být odsouhlaseno architektem</t>
  </si>
  <si>
    <t>SO 06</t>
  </si>
  <si>
    <t>SO 05</t>
  </si>
  <si>
    <t>SO-06-01-01</t>
  </si>
  <si>
    <t>SO-06-01-01-01</t>
  </si>
  <si>
    <t>SO-06-01-01-02</t>
  </si>
  <si>
    <t>SO-06-01-02</t>
  </si>
  <si>
    <t>SO-06-01-02-01</t>
  </si>
  <si>
    <t>SO-05-01-01</t>
  </si>
  <si>
    <t>SO-05-01-01-01</t>
  </si>
  <si>
    <t>SO-05-01-01-02</t>
  </si>
  <si>
    <t>SO-05-01-01-03</t>
  </si>
  <si>
    <t>SO-05-01-01-04</t>
  </si>
  <si>
    <t>SO-05-01-01-05</t>
  </si>
  <si>
    <t>SO-05-01-02</t>
  </si>
  <si>
    <t>SO-05-01-02-01</t>
  </si>
  <si>
    <t>SO-05-01-02-02</t>
  </si>
  <si>
    <t>SO-05-01-03</t>
  </si>
  <si>
    <t>SO-05-01-03-01</t>
  </si>
  <si>
    <t>SO-05-01-03-02</t>
  </si>
  <si>
    <t>SO-05-01-03-03</t>
  </si>
  <si>
    <t>SO-05-01-03-04</t>
  </si>
  <si>
    <t>SO-05-01-03-05</t>
  </si>
  <si>
    <t>Vnitřní a venkovní plynovod</t>
  </si>
  <si>
    <t>Potrubí ocelové, bezešvé, svařované DN 20</t>
  </si>
  <si>
    <t>Potrubí PE D32 - venkovní v zemi</t>
  </si>
  <si>
    <t>chránička - potrubí ocel DN 32</t>
  </si>
  <si>
    <t xml:space="preserve">přechod PE D32 - DN 20 </t>
  </si>
  <si>
    <t xml:space="preserve">přechod PE D32 - DN 25 </t>
  </si>
  <si>
    <t>Kulový uzávěr pro plyn DN 20, vč. montážního a připojovacího příslušenství</t>
  </si>
  <si>
    <t>Nátěr potrubí. Potrubí bude natřeno 2x základním nátěrem + 1x email žluté barvy.</t>
  </si>
  <si>
    <t>Ostatní montážní a připojovací materiál</t>
  </si>
  <si>
    <t>Doprava (plynovod)</t>
  </si>
  <si>
    <t>Technická prohlídka plynovodu, tlaková zkouška</t>
  </si>
  <si>
    <t>SO-01-04-01</t>
  </si>
  <si>
    <t>SO-01-04-01-01</t>
  </si>
  <si>
    <t>SO-01-04-01-02</t>
  </si>
  <si>
    <t>SO-01-04-01-03</t>
  </si>
  <si>
    <t>SO-01-04-01-04</t>
  </si>
  <si>
    <t>SO-01-04-01-05</t>
  </si>
  <si>
    <t>SO-01-04-01-06</t>
  </si>
  <si>
    <t>SO-01-04-01-07</t>
  </si>
  <si>
    <t>SO-01-04-02</t>
  </si>
  <si>
    <t>SO-01-04-02-01</t>
  </si>
  <si>
    <t>SO-01-04-02-02</t>
  </si>
  <si>
    <t>SO-01-04-02-03</t>
  </si>
  <si>
    <t>SO-01-04-02-04</t>
  </si>
  <si>
    <t>SO-01-04-02-05</t>
  </si>
  <si>
    <t>SO-01-04-02-06</t>
  </si>
  <si>
    <t>SO-01-04-02-07</t>
  </si>
  <si>
    <t>SO-01-04-03</t>
  </si>
  <si>
    <t>SO-01-04-03-01</t>
  </si>
  <si>
    <t>SO-01-04-03-02</t>
  </si>
  <si>
    <t>SO-01-04-03-03</t>
  </si>
  <si>
    <t>SO-01-04-03-04</t>
  </si>
  <si>
    <t>SO-01-04-03-05</t>
  </si>
  <si>
    <t>SO-01-04-03-06</t>
  </si>
  <si>
    <t>SO-01-04-04-01</t>
  </si>
  <si>
    <t>SO-01-04-04-02</t>
  </si>
  <si>
    <t>SO-01-04-04-03</t>
  </si>
  <si>
    <t>SO-01-04-04-04</t>
  </si>
  <si>
    <t>SO-01-04-04-05</t>
  </si>
  <si>
    <t>SO-01-04-04-06</t>
  </si>
  <si>
    <t>SO-01-04-04-07</t>
  </si>
  <si>
    <t>SO-01-04-05</t>
  </si>
  <si>
    <t>SO-01-04-05-01</t>
  </si>
  <si>
    <t>SO-01-04-05-02</t>
  </si>
  <si>
    <t>SO-01-04-05-03</t>
  </si>
  <si>
    <t>SO-01-04-05-04</t>
  </si>
  <si>
    <t>SO-01-04-05-05</t>
  </si>
  <si>
    <t>SO-01-04-05-06</t>
  </si>
  <si>
    <t>SO-01-05-01</t>
  </si>
  <si>
    <t>SO-01-05-01-01</t>
  </si>
  <si>
    <t>SO-01-05-01-02</t>
  </si>
  <si>
    <t>SO-01-05-01-03</t>
  </si>
  <si>
    <t>SO-01-05-01-04</t>
  </si>
  <si>
    <t>SO-01-05-01-05</t>
  </si>
  <si>
    <t>SO-01-05-02</t>
  </si>
  <si>
    <t>SO-01-05-02-01</t>
  </si>
  <si>
    <t>SO-01-05-02-02</t>
  </si>
  <si>
    <t>SO-01-05-02-03</t>
  </si>
  <si>
    <t>SO-01-05-02-04</t>
  </si>
  <si>
    <t>SO-01-05-02-05</t>
  </si>
  <si>
    <t>SO-01-05-02-06</t>
  </si>
  <si>
    <t>SO-01-05-02-07</t>
  </si>
  <si>
    <t>SO-01-05-03</t>
  </si>
  <si>
    <t>SO-01-05-03-01</t>
  </si>
  <si>
    <t>SO-01-05-03-02</t>
  </si>
  <si>
    <t>SO-01-05-03-03</t>
  </si>
  <si>
    <t>SO-01-05-03-04</t>
  </si>
  <si>
    <t>SO-01-05-04</t>
  </si>
  <si>
    <t>SO-01-05-04-01</t>
  </si>
  <si>
    <t>SO-01-05-04-02</t>
  </si>
  <si>
    <t>SO-01-05-04-03</t>
  </si>
  <si>
    <t>SO-01-05-04-04</t>
  </si>
  <si>
    <t>SO-01-05-05-01</t>
  </si>
  <si>
    <t>SO-01-05-05-02</t>
  </si>
  <si>
    <t>SO-01-05-05-03</t>
  </si>
  <si>
    <t>06</t>
  </si>
  <si>
    <t>05</t>
  </si>
  <si>
    <t>04</t>
  </si>
  <si>
    <t>Vytápění</t>
  </si>
  <si>
    <t>SO-01-06-01</t>
  </si>
  <si>
    <t>SO-01-06-01-01</t>
  </si>
  <si>
    <t>SO-01-06-01-02</t>
  </si>
  <si>
    <t>SO-01-06-01-03</t>
  </si>
  <si>
    <t>SO-01-06-01-04</t>
  </si>
  <si>
    <t>SO-01-06-01-05</t>
  </si>
  <si>
    <t>SO-01-06-02</t>
  </si>
  <si>
    <t>SO-01-06-02-01</t>
  </si>
  <si>
    <t>SO-01-06-02-02</t>
  </si>
  <si>
    <t>SO-01-06-03</t>
  </si>
  <si>
    <t>SO-01-06-03-01</t>
  </si>
  <si>
    <t>SO-01-06-03-02</t>
  </si>
  <si>
    <t>SO-01-06-03-03</t>
  </si>
  <si>
    <t>SO-01-06-03-04</t>
  </si>
  <si>
    <t>SO-01-06-04</t>
  </si>
  <si>
    <t>SO-01-06-04-01</t>
  </si>
  <si>
    <t>SO-01-06-04-02</t>
  </si>
  <si>
    <t>SO-01-06-04-03</t>
  </si>
  <si>
    <t>SO-01-06-04-04</t>
  </si>
  <si>
    <t>plynový závěsný kondenzační kotel Vaillant VU eco TEC plus 146/5-5 o výkonu 3,3 - 14,9 kW, max. spotřeba plynu G20 - 1,7 m3/h</t>
  </si>
  <si>
    <t>nepřímotopný zásobník Vaillant uniSTOR VIH R 120 o objemu 117 litrů</t>
  </si>
  <si>
    <t>prostorový bezdrátový termostat</t>
  </si>
  <si>
    <t>čidlo teploty venkovního vzduchu</t>
  </si>
  <si>
    <t>přívod vzduchu a odkouření koaxiálním potrubím 60/100</t>
  </si>
  <si>
    <t>Zdroj tepla</t>
  </si>
  <si>
    <t>termostatická hlavice</t>
  </si>
  <si>
    <t>regulační šroubení IMI Regulux DN 15</t>
  </si>
  <si>
    <t>termostatický "H" ventil IMI Multilux DN 15</t>
  </si>
  <si>
    <t>kulový kohout "1"</t>
  </si>
  <si>
    <t>filtr "1"</t>
  </si>
  <si>
    <t>zpětná klapka "1"</t>
  </si>
  <si>
    <t>vyvažovací ventil IMI TA Stad 1/2"</t>
  </si>
  <si>
    <t>Armatury</t>
  </si>
  <si>
    <t>15x1</t>
  </si>
  <si>
    <t>22x1</t>
  </si>
  <si>
    <t>28x1,5</t>
  </si>
  <si>
    <t>Potrubí - měděné Supersan</t>
  </si>
  <si>
    <t>15x1 -&gt; tl. = 20 mm</t>
  </si>
  <si>
    <t>18x1 -&gt; tl. = 20 mm</t>
  </si>
  <si>
    <t>22x1 -&gt; tl. = 20 mm</t>
  </si>
  <si>
    <t>28x1,5 -&gt; tl. = 20 mm</t>
  </si>
  <si>
    <t>Tepelná izolace - λiz = 0,04 W/(m*K)</t>
  </si>
  <si>
    <t>Desková otopná tělesa Korado Radik VK</t>
  </si>
  <si>
    <t>10-060060-60</t>
  </si>
  <si>
    <t>10-060080-60</t>
  </si>
  <si>
    <t>11-060060-60</t>
  </si>
  <si>
    <t>21-030120-60P</t>
  </si>
  <si>
    <t>22-040140-60P</t>
  </si>
  <si>
    <t>22-030160-60P</t>
  </si>
  <si>
    <t>22-040200-60P</t>
  </si>
  <si>
    <t>22-060060-60P</t>
  </si>
  <si>
    <t>desková otopná tělesa Korado Radik Plan VK</t>
  </si>
  <si>
    <t>K20V140036-M</t>
  </si>
  <si>
    <t>designová otopná tělesa Korado Koratherm Vertikal - M</t>
  </si>
  <si>
    <t>Doprava (vytápění)</t>
  </si>
  <si>
    <t>Stavební přípomoce (vytápění)</t>
  </si>
  <si>
    <t>Drobný materiál (vytápění)</t>
  </si>
  <si>
    <t>Revizní zprávy (vytápění)</t>
  </si>
  <si>
    <t>Naprogramování, uvedení do provozu (vytápění)</t>
  </si>
  <si>
    <t>Dokumentace skutečného stavu (vytápění)</t>
  </si>
  <si>
    <t>Dokumentace ke kolaudaci (plynovod)</t>
  </si>
  <si>
    <t>Vyhotovení dokumentace skut. provedení (plynovod)</t>
  </si>
  <si>
    <t>SO-01-06-08-06</t>
  </si>
  <si>
    <t>VZT - zařízení č. 1 (herna a zázemí)</t>
  </si>
  <si>
    <t>SO-01-07-01</t>
  </si>
  <si>
    <t>SO-01-07-01-01</t>
  </si>
  <si>
    <t>SO-01-07-01-02</t>
  </si>
  <si>
    <t>SO-01-07-01-03</t>
  </si>
  <si>
    <t>SO-01-07-02</t>
  </si>
  <si>
    <t>SO-01-07-02-01</t>
  </si>
  <si>
    <t>SO-01-07-03</t>
  </si>
  <si>
    <t>SO-01-07-03-01</t>
  </si>
  <si>
    <t>SO-01-07-03-02</t>
  </si>
  <si>
    <t>SO-01-07-03-03</t>
  </si>
  <si>
    <t>SO-01-07-03-04</t>
  </si>
  <si>
    <t>SO-01-07-04</t>
  </si>
  <si>
    <t>SO-01-07-04-01</t>
  </si>
  <si>
    <t>SO-01-07-04-02</t>
  </si>
  <si>
    <t>SO-01-07-04-03</t>
  </si>
  <si>
    <t>SO-01-07-04-04</t>
  </si>
  <si>
    <t>Potrubí a tvarovky</t>
  </si>
  <si>
    <t>Flexo-přímá trouba</t>
  </si>
  <si>
    <t>Symetrický přechod na spiro</t>
  </si>
  <si>
    <t>Kruhové-oblouk</t>
  </si>
  <si>
    <t>Kruhové-osový přechod</t>
  </si>
  <si>
    <t xml:space="preserve">Kruhové-jednostranná odbočka 90° </t>
  </si>
  <si>
    <t>Kruhové-odskok oblouk+přímý kus+oblouk 90°</t>
  </si>
  <si>
    <t>Spiro-osový přechod</t>
  </si>
  <si>
    <t>Spiro-odskok oblouk+přímý kus+oblouk</t>
  </si>
  <si>
    <t>Spiro-odskok oblouk+přímý kus+oblouk 90°</t>
  </si>
  <si>
    <t>Spiro-jednostranná odbočka 90° s přechodem 2</t>
  </si>
  <si>
    <t>Spiro-oblouk</t>
  </si>
  <si>
    <t>Spiro-jednostranná odbočka 90°</t>
  </si>
  <si>
    <t>Spiro-přímá trouba</t>
  </si>
  <si>
    <t>ø250/300</t>
  </si>
  <si>
    <t>ø125/500</t>
  </si>
  <si>
    <t>ø125</t>
  </si>
  <si>
    <t>ø100</t>
  </si>
  <si>
    <t>315x315-ø250/200</t>
  </si>
  <si>
    <t>ø160/R160,43°</t>
  </si>
  <si>
    <t>ø200-ø160/100</t>
  </si>
  <si>
    <t>ø160-ø125/100</t>
  </si>
  <si>
    <t>ø200-ø200-ø125/300</t>
  </si>
  <si>
    <t>ø160-ø160-ø125/300</t>
  </si>
  <si>
    <t>ø250-ø250-ø200/300</t>
  </si>
  <si>
    <t>2xø200,R200/596,90°</t>
  </si>
  <si>
    <t>2xø100,R100/596,90°</t>
  </si>
  <si>
    <t>2xø250,R250/596,90°</t>
  </si>
  <si>
    <t>ø250-ø200/200</t>
  </si>
  <si>
    <t>ø140-ø100/130</t>
  </si>
  <si>
    <t>ø200-ø160/130</t>
  </si>
  <si>
    <t>2xø125,R125/258,45°</t>
  </si>
  <si>
    <t>2xø100,R100/55,45°</t>
  </si>
  <si>
    <t>2xø125,R125/400,90°</t>
  </si>
  <si>
    <t>ø250-ø200-ø125/215</t>
  </si>
  <si>
    <t>ø200/R200,53°</t>
  </si>
  <si>
    <t>ø125/R125,3°</t>
  </si>
  <si>
    <t>ø125/R125,90°</t>
  </si>
  <si>
    <t>ø160/R160,38°</t>
  </si>
  <si>
    <t>ø250/R250,4°</t>
  </si>
  <si>
    <t>ø140/R140,90°</t>
  </si>
  <si>
    <t>ø250/R250,90°</t>
  </si>
  <si>
    <t>ø100/R100,90°</t>
  </si>
  <si>
    <t>ø200/R200,45°</t>
  </si>
  <si>
    <t>ø200/R200,49°</t>
  </si>
  <si>
    <t>ø200-ø200-ø125/250</t>
  </si>
  <si>
    <t>ø250-ø250-ø160/320</t>
  </si>
  <si>
    <t>ø250-ø250-ø140/280</t>
  </si>
  <si>
    <t>ø140-ø140-ø100/200</t>
  </si>
  <si>
    <t>ø200-ø200-ø160/320</t>
  </si>
  <si>
    <t>ø200</t>
  </si>
  <si>
    <t>ø160</t>
  </si>
  <si>
    <t>ø250</t>
  </si>
  <si>
    <t>ø250/1192</t>
  </si>
  <si>
    <t>ø140</t>
  </si>
  <si>
    <t>ø250/1181</t>
  </si>
  <si>
    <t>Izolace</t>
  </si>
  <si>
    <t>Tepelná izolace a požární dle specifikace PBŘ</t>
  </si>
  <si>
    <t xml:space="preserve">Požární izolace na potrubí v prostoru WC min. 15min. </t>
  </si>
  <si>
    <t xml:space="preserve">předpokládaná tloušťka 40mm s AL polepem </t>
  </si>
  <si>
    <t>Komponenty</t>
  </si>
  <si>
    <t>VZT jednotka např. DUOVENT COMPACT DI 1000 TOP  fy. Elektrodesign 700x1400x1322mm, elektrický ohřívač: 4kW, 230V, ventilátory: 2x150W, 230V</t>
  </si>
  <si>
    <t>KI DN 125 fy. Elektrodesign</t>
  </si>
  <si>
    <t>KO  DN 100 fy. Elektrodesign</t>
  </si>
  <si>
    <t>KOC DN 160 fy. Elektrodesign</t>
  </si>
  <si>
    <t>TAAC DN 250 fy. Elektrodesign</t>
  </si>
  <si>
    <t>Protidešťová žaluzie 315x315 fy. SystemAir, Av=min. 0,09m2</t>
  </si>
  <si>
    <t>Výfuková hlavice DN 250</t>
  </si>
  <si>
    <t>Uzavírací klapka MSK DN 250 fy. Elektrodesign</t>
  </si>
  <si>
    <t>Požární klapka s termockým spouštěčem min. 60min.</t>
  </si>
  <si>
    <t>SO-01-07-04-05</t>
  </si>
  <si>
    <t>SO-01-07-04-07</t>
  </si>
  <si>
    <t>Uvedení do provozu</t>
  </si>
  <si>
    <t>Komplexní vyzkoušení</t>
  </si>
  <si>
    <t>Zaškolení obsluhy</t>
  </si>
  <si>
    <t>Hluková zkouška včetně protokolu</t>
  </si>
  <si>
    <t xml:space="preserve">Zaregulování průtoku koncových prvků </t>
  </si>
  <si>
    <t>Doprava (VZT)</t>
  </si>
  <si>
    <t>VZT - zařízení č. 2 (umývárna)</t>
  </si>
  <si>
    <t>SO-01-08-01</t>
  </si>
  <si>
    <t>SO-01-08-01-01</t>
  </si>
  <si>
    <t>SO-01-08-01-02</t>
  </si>
  <si>
    <t>SO-01-08-02</t>
  </si>
  <si>
    <t>SO-01-08-02-01</t>
  </si>
  <si>
    <t>SO-01-08-03</t>
  </si>
  <si>
    <t>SO-01-08-03-01</t>
  </si>
  <si>
    <t>SO-01-08-03-02</t>
  </si>
  <si>
    <t>SO-01-08-03-03</t>
  </si>
  <si>
    <t>SO-01-08-03-04</t>
  </si>
  <si>
    <t>ø160/R160,90°</t>
  </si>
  <si>
    <t>ø125-ø160/100</t>
  </si>
  <si>
    <t>ø160/1181</t>
  </si>
  <si>
    <t>RM 125 fy. Elektrodesign</t>
  </si>
  <si>
    <t>TAAC DN 160 fy. Elektrodesign</t>
  </si>
  <si>
    <t>Výfuková hlavice DN 160</t>
  </si>
  <si>
    <t>08</t>
  </si>
  <si>
    <t>07</t>
  </si>
  <si>
    <t>Chlazení</t>
  </si>
  <si>
    <t>Elektroinstalace - silnoproud  - vnitřní část - od hranice domu</t>
  </si>
  <si>
    <t>Elektroinstalace - slaboproud - vnitřní část - od hranice domu</t>
  </si>
  <si>
    <t>Přípojka elektroinstalace - silnoproud</t>
  </si>
  <si>
    <t>Přípojka elektroinstalace - slaboproud</t>
  </si>
  <si>
    <t>Přípojka plynovod</t>
  </si>
  <si>
    <t>Vnější část od hranice domu</t>
  </si>
  <si>
    <t>předizolované měděné potrubí 9,52/15,88 - chlaďařská měď</t>
  </si>
  <si>
    <t>Potrubí</t>
  </si>
  <si>
    <t>předizolované měděné potrubí 6,35/9,52 -chlaďařská měď</t>
  </si>
  <si>
    <t xml:space="preserve">Venkovní a vnitřní jednotky </t>
  </si>
  <si>
    <t xml:space="preserve">VENKOVNÍ CHLADÍCÍ JEDNOTKA    
RZQSG71L3V1 900x 980 x420
chladící výkon 7,0kW, 2kW, 230V
fy. Daikin </t>
  </si>
  <si>
    <t xml:space="preserve">VNITŘNÍ KAZETOVÁ JEDNOTKA
FFA35 575x 575 x260, chladící výkon 
3,5kW dodána včetně kondenzátního čerpadla </t>
  </si>
  <si>
    <t>plochý dekoračnéí stříbrný panel kazetové jednotky BYFQ60CW</t>
  </si>
  <si>
    <t xml:space="preserve">refnet KHRQ22M20TA fy. Daikin </t>
  </si>
  <si>
    <t>kabelový ovladač chlazení BRC1E53B fy. Daikin</t>
  </si>
  <si>
    <t>Dokumentace skutečného stavu (VZT)</t>
  </si>
  <si>
    <t>Tlaková zkouška potrubí + zhotovení protokolu</t>
  </si>
  <si>
    <t>Zaškolení obsluhy chladícího zařízení</t>
  </si>
  <si>
    <t>Dokumentace skutečného stavu (chlazení)</t>
  </si>
  <si>
    <t>Doprava (chlazení)</t>
  </si>
  <si>
    <t>SO 00</t>
  </si>
  <si>
    <t>přesun na jiné místo v rámci zahrady</t>
  </si>
  <si>
    <t>Kácení stromů listnatých o průměru kmene do 10cm</t>
  </si>
  <si>
    <t>Kácení stromů listnatých o průměru kmene do 10-30cm</t>
  </si>
  <si>
    <t>Odstranění pařezů pod úrovní, o průměru 10 - 30 cm</t>
  </si>
  <si>
    <t>Odstranění pařezů pod úrovní, o průměru do 10</t>
  </si>
  <si>
    <t>včetně likvidace na skládce</t>
  </si>
  <si>
    <t>Odstranění živého plotu</t>
  </si>
  <si>
    <t>Odstranění obrubníků</t>
  </si>
  <si>
    <t>Odstranění stávajícího "chodníku" ze štěrku</t>
  </si>
  <si>
    <t>SO-00-01-01</t>
  </si>
  <si>
    <t>SO-00-01-02</t>
  </si>
  <si>
    <t>SO-00-01-01-01</t>
  </si>
  <si>
    <t>SO-00-01-01-02</t>
  </si>
  <si>
    <t>SO-00-01-01-03</t>
  </si>
  <si>
    <t>SO-00-01-01-04</t>
  </si>
  <si>
    <t>SO-00-01-01-05</t>
  </si>
  <si>
    <t>SO-00-01-02-01</t>
  </si>
  <si>
    <t>SO-00-01-02-02</t>
  </si>
  <si>
    <t>SO-00-01-03</t>
  </si>
  <si>
    <t>SO-00-01-02-03</t>
  </si>
  <si>
    <t>Odstranění stávajícího pilíře pro přípojkovou skříň</t>
  </si>
  <si>
    <t>Demolice</t>
  </si>
  <si>
    <t>Přesun</t>
  </si>
  <si>
    <t>Sadové úpravy - odstranění zeleně</t>
  </si>
  <si>
    <t>SO-00-01-04</t>
  </si>
  <si>
    <t>SO-00-01-04-01</t>
  </si>
  <si>
    <t>kompletní obnova do původního stavu</t>
  </si>
  <si>
    <t>Odstranění a obnovení štěrkového "chodníku" v místě vedení nových sítí</t>
  </si>
  <si>
    <t>Odstranění a obnovení zámkové dlažby v místě vedení nových sítí - na pozemku</t>
  </si>
  <si>
    <t>Odstranění a obnovení zámkové dlažby v místě vedení nových sítí - mimo pozemek</t>
  </si>
  <si>
    <t>Komunikace a sadové úpravy</t>
  </si>
  <si>
    <t>Komunikace</t>
  </si>
  <si>
    <t>Nový pilíř pro přípojkovou skříň SP200</t>
  </si>
  <si>
    <t>po přepojení na novou přípojkovou skříň, včetně likvidace na skládce a včetně doplnění oplocení</t>
  </si>
  <si>
    <t>včetně základů a úpravy stávajícího oplocení</t>
  </si>
  <si>
    <t>Sadové úpravy</t>
  </si>
  <si>
    <t>faktor prořezu: 1,1</t>
  </si>
  <si>
    <t>vzájemné přeložení sití 30 cm
faktor prořezu 1,1</t>
  </si>
  <si>
    <t>bm</t>
  </si>
  <si>
    <t xml:space="preserve">Obklad soklu domu XPS tl. 120 mm </t>
  </si>
  <si>
    <t>osa A
faktor prořezu: 1,1</t>
  </si>
  <si>
    <t>Soklová omítka - Marmolit tmavě šedý M092
faktor prořezu 1,1</t>
  </si>
  <si>
    <t>Hydroizolační souvrství na desce - 2 x modifikovaný asfaltový pás, NÍZKÝ radonový index, se spodní penetrací desky  (min. jeden pás s atestem proti pronikání radonu z podloží dle radonového průzkumu)</t>
  </si>
  <si>
    <t>Nopová fólie k soklu domu</t>
  </si>
  <si>
    <t xml:space="preserve">Obklad soklu domu XPS tl. 30 mm </t>
  </si>
  <si>
    <t>Asfaltový pás na sokl</t>
  </si>
  <si>
    <t>Asfaltový pás na sokl - ssam,olepící</t>
  </si>
  <si>
    <t>osa A+1
faktor prořezu: 1,1</t>
  </si>
  <si>
    <t>osa 1
faktor prořezu: 1,1</t>
  </si>
  <si>
    <t>Vyztužení spodní stavby</t>
  </si>
  <si>
    <t>v bednění je horizont.+vertik. Výztuž viz. položka 8
faktor prořezu 1,1</t>
  </si>
  <si>
    <t>t</t>
  </si>
  <si>
    <t>Dřevěná nosná konstrukce</t>
  </si>
  <si>
    <t>sloupek/ztužidlo (KVH-NSI) 120/60</t>
  </si>
  <si>
    <t>příložka pod I nosníky (KVH-NSI) 100/80</t>
  </si>
  <si>
    <t>sloupek/ztužidlo (KVH-NSI) 100/160</t>
  </si>
  <si>
    <t>1 rošt terasa (KVH/modřín) 160/80</t>
  </si>
  <si>
    <t>2 rošt terasa (KVH/modřín) 140/60</t>
  </si>
  <si>
    <t>šambrány (modřín hoblovaný) 100/25</t>
  </si>
  <si>
    <t>šambrány (modřín hoblovaný) 110/70</t>
  </si>
  <si>
    <t>šambrány (modřín hoblovaný) 110/80</t>
  </si>
  <si>
    <t>šambrány (modřín hoblovaný) 150/70</t>
  </si>
  <si>
    <t>faktor prořezu: 1,2</t>
  </si>
  <si>
    <t xml:space="preserve">Biodeska SMRK interiérová+mléčná lazura tl.19mm </t>
  </si>
  <si>
    <t>Biodeska MODŘÍN tl. 19mm, exteriérová</t>
  </si>
  <si>
    <t>OSB3 tl.12mm, výztuha stojiny I nosníků</t>
  </si>
  <si>
    <t>OSB3 tl.15mm</t>
  </si>
  <si>
    <t>OSB3 tl.18mm-bednění konstrukcí</t>
  </si>
  <si>
    <t>OSB3 tl. 22mm</t>
  </si>
  <si>
    <t>Záklop OSB3 25mm 4P+D spřažený styk se stropními trámy  (hřebíky), spodní strana vždy nepohledová</t>
  </si>
  <si>
    <t>OSB3 tl.25mm-bednění konstrukcí</t>
  </si>
  <si>
    <t>Standardní spojovací prostředky nosné konstrukce - svorníky, chemické kotvy, úhelníky, vruty, hřebíky</t>
  </si>
  <si>
    <t>MASIVNÍ DŘEVĚNÉ CLT PANELY - zahrnuje obvodové stěny, vnitřní nosné stěny a montáž panelů</t>
  </si>
  <si>
    <t>například NOVATOP</t>
  </si>
  <si>
    <t>Z1 - stožár na anténu</t>
  </si>
  <si>
    <t>ocel pozink, Ø 42/1000 mm, spodní plotna 250/250/5mm pro kotvení do výztuhy</t>
  </si>
  <si>
    <t>Z2 - ocelové sloupky interiér</t>
  </si>
  <si>
    <t>Ø70/4, spodní a horní plotna, barva tmavě šedá RAL 7021</t>
  </si>
  <si>
    <t>Zámečnické konstrukce a výrobky</t>
  </si>
  <si>
    <t>Difuzní fólie kontaktní na stěny (bez UV odolnosti)</t>
  </si>
  <si>
    <t>Difuzní fólie fásádní UV odolná</t>
  </si>
  <si>
    <t>včetně překrytí
faktor prořezu 1,2</t>
  </si>
  <si>
    <t>včetně překrytí
faktor prořezu 1,2
např.  Isocell OMEGA SKIN SK DUO</t>
  </si>
  <si>
    <t>EPS 150S  tl.60mm</t>
  </si>
  <si>
    <t>Izolace pod difuz. fólii - dřevovláknitá tl.60mm</t>
  </si>
  <si>
    <t>faktor prořezu 1,1</t>
  </si>
  <si>
    <t>Izolace pod difuz. fólii - dřevovláknitá tl.200mm</t>
  </si>
  <si>
    <t>Izolace do předstěn - dřevovláknitá tl.50mm</t>
  </si>
  <si>
    <t>Izolace do podhledu střechy - dřevovláknitá tl.40mm</t>
  </si>
  <si>
    <t>Izolace do příček - dřevovláknitá tl.80mm</t>
  </si>
  <si>
    <t>Parozábrana PE fólie s hliníkovou vložkou</t>
  </si>
  <si>
    <t>Separační PE fólie - lité podlahy</t>
  </si>
  <si>
    <t>Stěrková hydroizolace - pod dlažbu</t>
  </si>
  <si>
    <t>Stěrková hydroizolace - pod obklad stěn</t>
  </si>
  <si>
    <t>EPS 150S tl. 260mm + spádové klíny - plochá střecha</t>
  </si>
  <si>
    <t>Pásek MIRELON š.8cm, tl. 5mm na dilataci - lité podlahy</t>
  </si>
  <si>
    <t>Asfaltový pás pod základový práh (obvodové stěny a ztužující příčky)</t>
  </si>
  <si>
    <t>Lepící páska parotěsná š.60mm kolem oken CLT - vnitřní</t>
  </si>
  <si>
    <t>Lepící páska parotěsná š.60mm</t>
  </si>
  <si>
    <t>Těsnící butylový tmel, alt. PU lepidlo - prolepení styků desek OSB, styk desky/beton</t>
  </si>
  <si>
    <t>sk</t>
  </si>
  <si>
    <t>parozábrana např. Glastek 30 Sticker plus - plochá střecha</t>
  </si>
  <si>
    <t>separační geotextílie 300g/m2,např. Filtek - plochá střecha</t>
  </si>
  <si>
    <t>hydroizolační fólie z PVC-P určená k mech. kotvení, např. Dekplan 76 tl. 1,5mm - plochá střecha</t>
  </si>
  <si>
    <t>XPS tl. 20mm-ostění oken</t>
  </si>
  <si>
    <t>XPS tl. 60mm-ostění oken</t>
  </si>
  <si>
    <t>ocelový úhelník 50/50/50 tl. 2mm - kotvení šambrán</t>
  </si>
  <si>
    <t>celková výměra x2 (celková tl. 120mm)
faktor prořezu 1,1</t>
  </si>
  <si>
    <t>I nosník-střešní trám ploché střechy, výška 0,45m včetně příčného ztužení</t>
  </si>
  <si>
    <t>Obsyp instalačních vedení v podlaze - keramzit</t>
  </si>
  <si>
    <t>Vnější obvodový plášť</t>
  </si>
  <si>
    <t>Latě SMRK 60/40 - fasáda (pod difuzní fólii) impregnované, nepohledové, á 625mm</t>
  </si>
  <si>
    <t>Latě SMRK 60/40 - fasáda (vnější rošt) impregnované, nepohledové, á 625mm</t>
  </si>
  <si>
    <t>Latě MODŘÍN 60/40 - fasáda (vnější rošt) POHLEDOVÉ, hoblované, neimpregnované, á 625mm</t>
  </si>
  <si>
    <t>Hranol MODŘÍN 60x60 hoblovaný bez fazet, s mezerou 40mm, bez PÚ</t>
  </si>
  <si>
    <t>Palubky MODŘÍN profil Klasik 19x146mm, bez povrchové úpravy</t>
  </si>
  <si>
    <t>faktor prořezu 1,2</t>
  </si>
  <si>
    <t>Ostění oken / šambrány ve skládané fasádě - modřín palubky, šíře ostění 160mm</t>
  </si>
  <si>
    <t>pouze boky a nadpraží  oken
faktor prořezu 1,1</t>
  </si>
  <si>
    <t>Spojovací materiál - nerez vruty se zápustnou hlavou</t>
  </si>
  <si>
    <t>Spojovací materiál - skryté nastřelení do zámků palubek</t>
  </si>
  <si>
    <t xml:space="preserve">Síťka proti hmyzu jemná - nerez ocel </t>
  </si>
  <si>
    <t xml:space="preserve">Vyústky rekuperace s protidešťovou žaluzií hranaté 300x300mm na fasádě </t>
  </si>
  <si>
    <t>Terasa - pochozí paluba MODŘÍN profilovaný, bez nosné konstrukce; bez povrch. úpravy a bočního záklopu</t>
  </si>
  <si>
    <t>Terasa - založení na betonových dlaždicích 500x500x50mm</t>
  </si>
  <si>
    <t>Terasa - kotevní ocel. patky BOVA BV/P 14-07 šroubované do dlaždice</t>
  </si>
  <si>
    <t>Výplně otvorů</t>
  </si>
  <si>
    <t>O/01</t>
  </si>
  <si>
    <t>O/02</t>
  </si>
  <si>
    <t>O/07 + O/08</t>
  </si>
  <si>
    <t>O/06</t>
  </si>
  <si>
    <t>O/05</t>
  </si>
  <si>
    <t>O/04</t>
  </si>
  <si>
    <t>O/03</t>
  </si>
  <si>
    <t>O/09</t>
  </si>
  <si>
    <t>O/10 + O/11 + O/12 + O/13</t>
  </si>
  <si>
    <t>O/14 + O/15</t>
  </si>
  <si>
    <t>O/16 + O/17 + O/18</t>
  </si>
  <si>
    <t>venkovní předokenní zastínění - látková roleta O/03</t>
  </si>
  <si>
    <t>venkovní předokenní zastínění - látková roleta O/05</t>
  </si>
  <si>
    <t>venkovní předokenní zastínění - látková roleta O/06</t>
  </si>
  <si>
    <t>venkovní předokenní zastínění - látková roleta O/10 až O/13</t>
  </si>
  <si>
    <t>venkovní předokenní zastínění - látková roleta O/14 až O/15</t>
  </si>
  <si>
    <t>Požární hlásiče dle požární zprávy</t>
  </si>
  <si>
    <t>Hrubé vnitřní konstrukce</t>
  </si>
  <si>
    <t>GKB 12,5 - podhled dvojitý zavěšený rošt</t>
  </si>
  <si>
    <t>SDV 12,5 - předstěna rošt 50mm</t>
  </si>
  <si>
    <t>SDV 12,5 - příčka 125mm</t>
  </si>
  <si>
    <t>uvedena jednostranně plocha celých příček
do ceny započítat 2x SDV povrch + 1x rošt pozink 50/100
faktor prořezu 1,1</t>
  </si>
  <si>
    <t>GKBi 12,5 - vlhký provoz - podhled dvojitý zavěšený rošt</t>
  </si>
  <si>
    <t>SDV 12,5 - šroubováno na CLT</t>
  </si>
  <si>
    <t>Podlaha - kletovaný beton - betonová hlazená, nivelovaná, armovaná plastovými vlákny; tl. 50mm</t>
  </si>
  <si>
    <t>Akustický podhled-smrkové lamely s mezerou + výplň DVD, plošná hmostnost cca 7,5kg/m2</t>
  </si>
  <si>
    <t xml:space="preserve">Revizní SDK dvířka pro anténu </t>
  </si>
  <si>
    <t xml:space="preserve">Revizní SDK dvířka pro kanalizaci </t>
  </si>
  <si>
    <t>rozměr dle projektu</t>
  </si>
  <si>
    <t>Klempířské prvky</t>
  </si>
  <si>
    <t>KL/01</t>
  </si>
  <si>
    <t>KL/02</t>
  </si>
  <si>
    <t>KL/03</t>
  </si>
  <si>
    <t>KL/04</t>
  </si>
  <si>
    <t>KL/05</t>
  </si>
  <si>
    <t>KL/06</t>
  </si>
  <si>
    <t>KL/07</t>
  </si>
  <si>
    <t>KL/08</t>
  </si>
  <si>
    <t>KL/09</t>
  </si>
  <si>
    <t>Vzduchotechnika</t>
  </si>
  <si>
    <t>BLOWER-DOOR test</t>
  </si>
  <si>
    <t>Vnější dokončovací práce</t>
  </si>
  <si>
    <t>Povrchová úprava vnějších povrchů - UV lazura na modřínovou biodesku</t>
  </si>
  <si>
    <t>Pomocné konstrukce</t>
  </si>
  <si>
    <t xml:space="preserve">Lešení - trubkové, s dřevěnými deskami, vč. žebříku a bezpečnostního zábradlí </t>
  </si>
  <si>
    <t>NOVATOP ACOUSTIC MARILYNE 8/25
faktor prořezu 1,2</t>
  </si>
  <si>
    <t>Kompletní vnitřní dokončovací práce a vybavení na klíč</t>
  </si>
  <si>
    <t>Kompletní dodávka interiéru - nábytek a další interiérové prvky a vybavení</t>
  </si>
  <si>
    <t>Malba bílá</t>
  </si>
  <si>
    <t>Povrchová úprava dřeva - broušení, lakování</t>
  </si>
  <si>
    <t>inter. biodeska, 2x nátěr Adler LignovitUV100, odstín Zugspitze</t>
  </si>
  <si>
    <t>Truhlářské výrobky</t>
  </si>
  <si>
    <t>T/01</t>
  </si>
  <si>
    <t>T/02</t>
  </si>
  <si>
    <t>T/03</t>
  </si>
  <si>
    <t>včetně mřížek nad radiátory / přesné rozměry a umístění může být upřesněno projektem interiéru</t>
  </si>
  <si>
    <t>Úklid interiéru a exteriéru stavby před předáním</t>
  </si>
  <si>
    <t>hasicí přístroj</t>
  </si>
  <si>
    <t>dle požářní zprávy</t>
  </si>
  <si>
    <t>Interiérové dveře</t>
  </si>
  <si>
    <t>D/01</t>
  </si>
  <si>
    <t>D/02</t>
  </si>
  <si>
    <t>D/03</t>
  </si>
  <si>
    <t>D/04</t>
  </si>
  <si>
    <t>D/05</t>
  </si>
  <si>
    <t>D/06</t>
  </si>
  <si>
    <t>D/07</t>
  </si>
  <si>
    <t>D/08</t>
  </si>
  <si>
    <t>D/09</t>
  </si>
  <si>
    <t>D/10</t>
  </si>
  <si>
    <t>D/11</t>
  </si>
  <si>
    <t>D/12</t>
  </si>
  <si>
    <t>1.04 WC invalidé</t>
  </si>
  <si>
    <t>Rako Cemento 60x60, barva šedá</t>
  </si>
  <si>
    <t>faktor prořezu 1,15</t>
  </si>
  <si>
    <t>Přechodové lišty</t>
  </si>
  <si>
    <t>Rako Color ONE 20x20</t>
  </si>
  <si>
    <t>zrcadlo výklopné, pro tělesně postižené</t>
  </si>
  <si>
    <t>umyvadlo pro tělesně postižené 55x55cm, 2x vertikální madlo</t>
  </si>
  <si>
    <t>závěsný klozet pro tělesně postižené 70x35cm, 2x madlo vertikální</t>
  </si>
  <si>
    <t>KOLO Technic GT instalační modul pro WC vč. Smart Fresh</t>
  </si>
  <si>
    <t>sprchová vanička 80x90cm</t>
  </si>
  <si>
    <t>výpusť celokovová, zátka PVC</t>
  </si>
  <si>
    <t>umyvadlová stojánková baterie</t>
  </si>
  <si>
    <t>připojovací sada - ventil rohový s filtrem kulatý 2ks</t>
  </si>
  <si>
    <t xml:space="preserve">ovládací tlačítko </t>
  </si>
  <si>
    <t>Sigma01 plast, bílá - kulatá tlačítka spojená</t>
  </si>
  <si>
    <t>sifon vaničkový s nerezovou mřížkou Ø50mm</t>
  </si>
  <si>
    <t>sprchová zástěna 90cm</t>
  </si>
  <si>
    <t>sprchový set</t>
  </si>
  <si>
    <t>Paffoni LEVEL CITY s hlavovou sprchou</t>
  </si>
  <si>
    <t>instalační modul pro WC</t>
  </si>
  <si>
    <t>1.09 WC děti</t>
  </si>
  <si>
    <t>sprch. kout do výše 2m
barevnost bude určena projektem interiéru
faktor prořezu 1,15</t>
  </si>
  <si>
    <t>stěny do výše 1,2m
barevnost bude určena projektem interiéru
faktor prořezu 1,15</t>
  </si>
  <si>
    <t>stěny do výše 1,6m
barevnost bude určena projektem interiéru
faktor prořezu 1,15</t>
  </si>
  <si>
    <t>přebalovací pult</t>
  </si>
  <si>
    <t>dětské umyvadlo 50x40cm</t>
  </si>
  <si>
    <t>Paffoni LEVEL s výpustí</t>
  </si>
  <si>
    <t xml:space="preserve">připojovací sada - ventil rohový s filtrem kulatý 2ks
</t>
  </si>
  <si>
    <t>dětské WC samostatně stojící s nádržkou a sedátkem</t>
  </si>
  <si>
    <t>JIKA baby</t>
  </si>
  <si>
    <t>sprchová vanička 70x75cm</t>
  </si>
  <si>
    <t>1.05 úklidová místnost</t>
  </si>
  <si>
    <t>stěna za výlevkou do výšky 1,2m
barevnost bude určena projektem interiéru
faktor prořezu 1,15</t>
  </si>
  <si>
    <t>výlevka závěsná Ideal Standard Duoro s mřížkou</t>
  </si>
  <si>
    <t>nástěnná baterie pro výlevku</t>
  </si>
  <si>
    <t>sifon celokovový Ø32mm kulatý, bez výpusti</t>
  </si>
  <si>
    <t>včetně soklu v místě kde není obklad
faktor prořezu 1,15</t>
  </si>
  <si>
    <t>1.06 sklad + TM</t>
  </si>
  <si>
    <t>stěna za umyvadlem do výšky 1,2m
barevnost bude určena projektem interiéru
faktor prořezu 1,15</t>
  </si>
  <si>
    <t>umyvadlo 70x50cm</t>
  </si>
  <si>
    <t>1.07 příprava obědů</t>
  </si>
  <si>
    <t>stěna za kuchynskou linkou
barevnost bude určena projektem interiéru
faktor prořezu 1,15</t>
  </si>
  <si>
    <t>1.02 vstup + přezouvání</t>
  </si>
  <si>
    <t>1.03 zázemí personál</t>
  </si>
  <si>
    <t>1.08 šatna</t>
  </si>
  <si>
    <t>,</t>
  </si>
  <si>
    <t>1.10 denní místnost</t>
  </si>
  <si>
    <t>Marmoleum</t>
  </si>
  <si>
    <t>barevnost bude určena projektem interiéru
faktor prořezu 1,15</t>
  </si>
  <si>
    <t>Koberec Timaro 
barevnost bude určena projektem interiéru
faktor prořezu 1,15</t>
  </si>
  <si>
    <t>Koberec včetně podložky 10mm</t>
  </si>
  <si>
    <t>Podlahové lišty - stěny - bílá 16x50mm</t>
  </si>
  <si>
    <t>1.11 sklad učebních pomůcek</t>
  </si>
  <si>
    <t>1.12 sklad matrací</t>
  </si>
  <si>
    <t>K20V200066-M</t>
  </si>
  <si>
    <t>03</t>
  </si>
  <si>
    <t>02</t>
  </si>
  <si>
    <t>Vnitřní vodovod</t>
  </si>
  <si>
    <t>ventil pro omezení teploty na 30°C, Delabie PREMIX 90</t>
  </si>
  <si>
    <t>Potrubí PPR D20 PN20, vč. mont. mat.</t>
  </si>
  <si>
    <t>Potrubí PPR D25 PN20, vč. mont. mat.</t>
  </si>
  <si>
    <t xml:space="preserve">Potrubí PPR D32 PN20, vč. mont. mat. </t>
  </si>
  <si>
    <t xml:space="preserve">Potrubí PPR D40 PN20, vč. mont. mat. </t>
  </si>
  <si>
    <t xml:space="preserve">Potrubí PPR D50 PN20, vč. mont. mat. </t>
  </si>
  <si>
    <t>Ochrana potrubí tepelně izolačními trubicemi z pěnového polyethylenu tl. 9 mm, pro potrubí D20</t>
  </si>
  <si>
    <t>Ochrana potrubí tepelně izolačními trubicemi z pěnového polyethylenu tl. 9 mm, pro potrubí D25</t>
  </si>
  <si>
    <t>Ochrana potrubí tepelně izolačními trubicemi z pěnového polyethylenu tl. 9 mm, pro potrubí D32</t>
  </si>
  <si>
    <t>Ochrana potrubí tepelně izolačními trubicemi z pěnového polyethylenu tl. 9 mm, pro potrubí D40</t>
  </si>
  <si>
    <t>Ochrana potrubí tepelně izolačními trubicemi z pěnového polyethylenu tl. 9 mm, pro potrubí D50</t>
  </si>
  <si>
    <t>Ventil pojistný 600 kPa</t>
  </si>
  <si>
    <t>Expanzní tlaková nádoba 8 litrů</t>
  </si>
  <si>
    <t>Manometr 0-0.6 MPa G1/2</t>
  </si>
  <si>
    <t>Teploměr 0-100°C</t>
  </si>
  <si>
    <t>Kulový kohout G3/4</t>
  </si>
  <si>
    <t>Kulový kohout G4/4</t>
  </si>
  <si>
    <t>Vypouštěcí kohout G1/2</t>
  </si>
  <si>
    <t>Zpětná klapka G4/4</t>
  </si>
  <si>
    <t>Zpětná klapka G3/4</t>
  </si>
  <si>
    <t>Cirkulační čerpadlo GRUNDFOS COMFORT 15</t>
  </si>
  <si>
    <t xml:space="preserve">Spínací hodiny digitální pro cirkulační čerpadlo </t>
  </si>
  <si>
    <t>ZTI</t>
  </si>
  <si>
    <t>SO-01-03-01</t>
  </si>
  <si>
    <t>SO-01-03-01-01</t>
  </si>
  <si>
    <t>SO-01-03-01-02</t>
  </si>
  <si>
    <t>SO-01-03-01-03</t>
  </si>
  <si>
    <t>SO-01-03-01-04</t>
  </si>
  <si>
    <t>SO-01-03-01-05</t>
  </si>
  <si>
    <t>SO-01-03-01-06</t>
  </si>
  <si>
    <t>SO-01-03-01-07</t>
  </si>
  <si>
    <t>SO-01-03-01-08</t>
  </si>
  <si>
    <t>SO-01-03-01-09</t>
  </si>
  <si>
    <t>SO-01-03-02</t>
  </si>
  <si>
    <t>SO-01-03-02-01</t>
  </si>
  <si>
    <t>SO-01-03-02-02</t>
  </si>
  <si>
    <t>SO-01-03-02-03</t>
  </si>
  <si>
    <t>SO-01-03-02-04</t>
  </si>
  <si>
    <t>SO-01-03-02-05</t>
  </si>
  <si>
    <t>SO-01-03-02-06</t>
  </si>
  <si>
    <t>SO-01-03-02-07</t>
  </si>
  <si>
    <t>SO-01-03-02-08</t>
  </si>
  <si>
    <t>SO-01-03-02-09</t>
  </si>
  <si>
    <t>SO-01-03-02-10</t>
  </si>
  <si>
    <t>SO-01-03-02-11</t>
  </si>
  <si>
    <t>SO-01-03-02-12</t>
  </si>
  <si>
    <t>SO-01-03-02-13</t>
  </si>
  <si>
    <t>SO-01-03-02-14</t>
  </si>
  <si>
    <t>SO-01-03-02-15</t>
  </si>
  <si>
    <t>SO-01-03-03</t>
  </si>
  <si>
    <t>SO-01-03-03-01</t>
  </si>
  <si>
    <t>SO-01-03-03-02</t>
  </si>
  <si>
    <t>SO-01-03-03-03</t>
  </si>
  <si>
    <t>SO-01-03-03-04</t>
  </si>
  <si>
    <t>SO-01-03-03-05</t>
  </si>
  <si>
    <t>SO-01-03-03-06</t>
  </si>
  <si>
    <t>SO-01-03-03-07</t>
  </si>
  <si>
    <t>SO-01-03-03-08</t>
  </si>
  <si>
    <t>SO-01-03-03-09</t>
  </si>
  <si>
    <t>SO-01-03-03-10</t>
  </si>
  <si>
    <t>SO-01-03-03-11</t>
  </si>
  <si>
    <t>SO-01-03-03-12</t>
  </si>
  <si>
    <t>SO-01-03-03-13</t>
  </si>
  <si>
    <t>SO-01-03-03-14</t>
  </si>
  <si>
    <t>SO-01-03-03-15</t>
  </si>
  <si>
    <t>SO-01-03-04</t>
  </si>
  <si>
    <t>SO-01-03-04-01</t>
  </si>
  <si>
    <t>SO-01-03-04-02</t>
  </si>
  <si>
    <t>SO-01-03-04-03</t>
  </si>
  <si>
    <t>SO-01-03-04-04</t>
  </si>
  <si>
    <t>SO-01-03-04-05</t>
  </si>
  <si>
    <t>SO-01-03-04-06</t>
  </si>
  <si>
    <t>SO-01-03-04-07</t>
  </si>
  <si>
    <t>SO-01-03-05</t>
  </si>
  <si>
    <t>SO-01-03-05-01</t>
  </si>
  <si>
    <t>SO-01-03-05-02</t>
  </si>
  <si>
    <t>SO-01-03-05-03</t>
  </si>
  <si>
    <t>SO-01-03-05-04</t>
  </si>
  <si>
    <t>SO-01-03-05-05</t>
  </si>
  <si>
    <t>SO-01-03-05-06</t>
  </si>
  <si>
    <t>SO-01-03-05-07</t>
  </si>
  <si>
    <t>SO-01-03-05-08</t>
  </si>
  <si>
    <t>SO-01-03-05-09</t>
  </si>
  <si>
    <t>SO-01-03-05-10</t>
  </si>
  <si>
    <t>SO-01-03-05-11</t>
  </si>
  <si>
    <t>SO-01-03-05-12</t>
  </si>
  <si>
    <t>SO-01-03-05-13</t>
  </si>
  <si>
    <t>SO-01-03-06</t>
  </si>
  <si>
    <t>SO-01-03-06-01</t>
  </si>
  <si>
    <t>SO-01-03-06-02</t>
  </si>
  <si>
    <t>SO-01-03-06-03</t>
  </si>
  <si>
    <t>SO-01-03-06-04</t>
  </si>
  <si>
    <t>SO-01-03-06-05</t>
  </si>
  <si>
    <t>SO-01-04-04-08</t>
  </si>
  <si>
    <t>SO-01-04-04-09</t>
  </si>
  <si>
    <t>SO-01-04-04-10</t>
  </si>
  <si>
    <t>SO-01-05-06</t>
  </si>
  <si>
    <t>SO-01-05-06-01</t>
  </si>
  <si>
    <t>SO-01-05-06-02</t>
  </si>
  <si>
    <t>SO-01-05-06-03</t>
  </si>
  <si>
    <t>SO-01-05-06-04</t>
  </si>
  <si>
    <t>SO-01-05-06-05</t>
  </si>
  <si>
    <t>SO-01-05-07</t>
  </si>
  <si>
    <t>SO-01-05-07-01</t>
  </si>
  <si>
    <t>SO-01-05-07-02</t>
  </si>
  <si>
    <t>SO-01-05-08</t>
  </si>
  <si>
    <t>SO-01-05-08-01</t>
  </si>
  <si>
    <t>SO-01-05-08-02</t>
  </si>
  <si>
    <t>SO-01-05-08-03</t>
  </si>
  <si>
    <t>SO-01-05-08-04</t>
  </si>
  <si>
    <t>SO-01-05-08-05</t>
  </si>
  <si>
    <t>SO-01-05-08-06</t>
  </si>
  <si>
    <t>SO-01-06-01-06</t>
  </si>
  <si>
    <t>SO-01-06-01-07</t>
  </si>
  <si>
    <t>SO-01-06-01-08</t>
  </si>
  <si>
    <t>SO-01-06-01-09</t>
  </si>
  <si>
    <t>SO-01-06-01-10</t>
  </si>
  <si>
    <t>SO-01-06-01-11</t>
  </si>
  <si>
    <t>SO-01-06-01-12</t>
  </si>
  <si>
    <t>SO-01-06-01-13</t>
  </si>
  <si>
    <t>SO-01-06-01-14</t>
  </si>
  <si>
    <t>SO-01-06-01-15</t>
  </si>
  <si>
    <t>SO-01-06-01-16</t>
  </si>
  <si>
    <t>SO-01-06-01-17</t>
  </si>
  <si>
    <t>SO-01-06-01-18</t>
  </si>
  <si>
    <t>SO-01-06-01-19</t>
  </si>
  <si>
    <t>SO-01-06-01-20</t>
  </si>
  <si>
    <t>SO-01-06-01-21</t>
  </si>
  <si>
    <t>SO-01-06-01-22</t>
  </si>
  <si>
    <t>SO-01-06-01-23</t>
  </si>
  <si>
    <t>SO-01-06-01-24</t>
  </si>
  <si>
    <t>SO-01-06-01-25</t>
  </si>
  <si>
    <t>SO-01-06-01-26</t>
  </si>
  <si>
    <t>SO-01-06-01-27</t>
  </si>
  <si>
    <t>SO-01-06-01-28</t>
  </si>
  <si>
    <t>SO-01-06-01-29</t>
  </si>
  <si>
    <t>SO-01-06-01-30</t>
  </si>
  <si>
    <t>SO-01-06-01-31</t>
  </si>
  <si>
    <t>SO-01-06-01-32</t>
  </si>
  <si>
    <t>SO-01-06-01-33</t>
  </si>
  <si>
    <t>SO-01-06-01-34</t>
  </si>
  <si>
    <t>SO-01-06-01-35</t>
  </si>
  <si>
    <t>SO-01-06-01-36</t>
  </si>
  <si>
    <t>SO-01-06-01-37</t>
  </si>
  <si>
    <t>SO-01-06-01-38</t>
  </si>
  <si>
    <t>SO-01-06-01-39</t>
  </si>
  <si>
    <t>SO-01-06-01-40</t>
  </si>
  <si>
    <t>SO-01-06-01-41</t>
  </si>
  <si>
    <t>SO-01-06-01-42</t>
  </si>
  <si>
    <t>SO-01-06-03-05</t>
  </si>
  <si>
    <t>SO-01-06-03-06</t>
  </si>
  <si>
    <t>SO-01-06-03-07</t>
  </si>
  <si>
    <t>SO-01-06-03-08</t>
  </si>
  <si>
    <t>SO-01-06-03-09</t>
  </si>
  <si>
    <t>SO-01-06-04-05</t>
  </si>
  <si>
    <t>SO-01-06-04-07</t>
  </si>
  <si>
    <t>SO-01-07-04-06</t>
  </si>
  <si>
    <t>SO-01-08-02-02</t>
  </si>
  <si>
    <t>SO-01-08-02-03</t>
  </si>
  <si>
    <t>SO-01-08-02-04</t>
  </si>
  <si>
    <t>SO-01-08-02-05</t>
  </si>
  <si>
    <t>SO-01-08-03-05</t>
  </si>
  <si>
    <t>Vnitřní kanalizace</t>
  </si>
  <si>
    <t xml:space="preserve">Deštové odpadní potrubí DN 100 - PVC HT </t>
  </si>
  <si>
    <t>Potrubí PVC HT DN25 připojovací+odpadní</t>
  </si>
  <si>
    <t>Potrubí PVC HT DN40 připojovací+odpadní</t>
  </si>
  <si>
    <t>Potrubí PVC HT DN50 připojovací+odpadní</t>
  </si>
  <si>
    <t>Potrubí PVC HT DN75 připojovací+odpadní</t>
  </si>
  <si>
    <t>Čistící T-kus DN75</t>
  </si>
  <si>
    <t>Ventilační hlavice DN75</t>
  </si>
  <si>
    <t>sifon HL136N od VZT nebo klimatizace</t>
  </si>
  <si>
    <t xml:space="preserve">sifon pro napojení od pojistných ventilů </t>
  </si>
  <si>
    <t>SO-01-02-01</t>
  </si>
  <si>
    <t>SO-01-02-02</t>
  </si>
  <si>
    <t>SO-01-02-01-01</t>
  </si>
  <si>
    <t>SO-01-02-01-02</t>
  </si>
  <si>
    <t>SO-01-02-01-03</t>
  </si>
  <si>
    <t>SO-01-02-01-04</t>
  </si>
  <si>
    <t>SO-01-02-01-05</t>
  </si>
  <si>
    <t>SO-01-02-01-06</t>
  </si>
  <si>
    <t>SO-01-02-01-07</t>
  </si>
  <si>
    <t>SO-01-02-01-08</t>
  </si>
  <si>
    <t>SO-01-02-01-09</t>
  </si>
  <si>
    <t>SO-01-02-01-10</t>
  </si>
  <si>
    <t>SO-01-02-01-11</t>
  </si>
  <si>
    <t>SO-01-02-01-12</t>
  </si>
  <si>
    <t>SO-01-02-01-13</t>
  </si>
  <si>
    <t>SO-01-02-01-14</t>
  </si>
  <si>
    <t>SO-01-02-01-15</t>
  </si>
  <si>
    <t>SO-01-02-01-16</t>
  </si>
  <si>
    <t>SO-01-02-01-17</t>
  </si>
  <si>
    <t>SO-01-02-01-18</t>
  </si>
  <si>
    <t>SO-01-02-01-19</t>
  </si>
  <si>
    <t>SO-01-02-01-20</t>
  </si>
  <si>
    <t>SO-01-02-01-21</t>
  </si>
  <si>
    <t>SO-01-02-01-22</t>
  </si>
  <si>
    <t>SO-01-02-02-01</t>
  </si>
  <si>
    <t>SO-01-02-02-02</t>
  </si>
  <si>
    <t>SO-01-02-02-03</t>
  </si>
  <si>
    <t>SO-01-02-02-04</t>
  </si>
  <si>
    <t>SO-01-02-02-05</t>
  </si>
  <si>
    <t>SO-01-02-02-06</t>
  </si>
  <si>
    <t>SO-01-02-02-07</t>
  </si>
  <si>
    <t>SO-01-02-02-08</t>
  </si>
  <si>
    <t>SO-01-02-02-09</t>
  </si>
  <si>
    <t>SO-01-02-02-10</t>
  </si>
  <si>
    <t>SO-01-02-02-11</t>
  </si>
  <si>
    <t>SO-01-02-02-12</t>
  </si>
  <si>
    <t>SO-01-02-02-13</t>
  </si>
  <si>
    <t>Rozpočet</t>
  </si>
  <si>
    <t>SO 02</t>
  </si>
  <si>
    <t>Přípojky ZTI</t>
  </si>
  <si>
    <t>Vnější část a pod deskou</t>
  </si>
  <si>
    <t>odvzdušňovací šachta Ø 0,4m</t>
  </si>
  <si>
    <t>filtrační šachta Ø 0,4m fy. Nicoll s teleskopem</t>
  </si>
  <si>
    <t>Potrubí PVC KG DN125 svodné</t>
  </si>
  <si>
    <t>Kanalizace</t>
  </si>
  <si>
    <t>šoupě DN 32 v zemním provedení</t>
  </si>
  <si>
    <t>napojení na talkovou kanalizaci PE d50 vsazenou odbočkou D50/D40</t>
  </si>
  <si>
    <t>Potrubí PE d40 - kanalizační přípojka</t>
  </si>
  <si>
    <t>Vodovod</t>
  </si>
  <si>
    <t>napojení na stávající vodovodní řad PVC D110 - navrtávací pas d40 + šoupě DN32</t>
  </si>
  <si>
    <t>vodoměrná šachta 0,9*1,2m včetně vodoměrné sestavy</t>
  </si>
  <si>
    <t>Doprava (ZTI)</t>
  </si>
  <si>
    <t>SO 03</t>
  </si>
  <si>
    <t>SO-03-01-01</t>
  </si>
  <si>
    <t>SO-03-01-01-01</t>
  </si>
  <si>
    <t>SO-03-01-01-02</t>
  </si>
  <si>
    <t>SO-03-01-01-03</t>
  </si>
  <si>
    <t>SO-03-01-01-04</t>
  </si>
  <si>
    <t>SO-03-01-01-05</t>
  </si>
  <si>
    <t>SO-03-01-02</t>
  </si>
  <si>
    <t>SO-03-01-02-01</t>
  </si>
  <si>
    <t>SO-03-01-02-02</t>
  </si>
  <si>
    <t>SO-03-01-03</t>
  </si>
  <si>
    <t>SO-03-01-03-01</t>
  </si>
  <si>
    <t>SO-03-01-03-02</t>
  </si>
  <si>
    <t>SO-03-01-04</t>
  </si>
  <si>
    <t>SO-03-01-04-01</t>
  </si>
  <si>
    <t>SO-03-01-04-02</t>
  </si>
  <si>
    <t>SO-03-01-04-03</t>
  </si>
  <si>
    <t>SO-03-01-04-04</t>
  </si>
  <si>
    <t>SO-03-01-05</t>
  </si>
  <si>
    <t>SO-03-01-05-01</t>
  </si>
  <si>
    <t>SO-03-01-05-02</t>
  </si>
  <si>
    <t>SO-03-01-05-03</t>
  </si>
  <si>
    <t>SO-03-01-05-04</t>
  </si>
  <si>
    <t>SO 04</t>
  </si>
  <si>
    <t>SO-04-01-01</t>
  </si>
  <si>
    <t>SO-04-01-01-01</t>
  </si>
  <si>
    <t>SO-04-01-01-02</t>
  </si>
  <si>
    <t>SO-04-01-02</t>
  </si>
  <si>
    <t>SO-04-01-02-01</t>
  </si>
  <si>
    <t>SO-04-01-02-02</t>
  </si>
  <si>
    <t>SO-05-01-01-06</t>
  </si>
  <si>
    <t>SO-05-01-01-07</t>
  </si>
  <si>
    <t>SO-05-01-02-03</t>
  </si>
  <si>
    <t>SO-05-01-02-04</t>
  </si>
  <si>
    <t>SO-05-01-02-05</t>
  </si>
  <si>
    <t>Vyhotovení dokumentace skut. provedení (slaboproud)</t>
  </si>
  <si>
    <t>Vyhotovení dokumentace skut. provedení (silnoproud)</t>
  </si>
  <si>
    <t>Dokumentace skutečného stavu (ZTI)</t>
  </si>
  <si>
    <t>SO-01-02-03</t>
  </si>
  <si>
    <t>SO-01-02-03-01</t>
  </si>
  <si>
    <t>SO-01-02-03-02</t>
  </si>
  <si>
    <t>SO-01-02-03-03</t>
  </si>
  <si>
    <t>SO-01-02-03-04</t>
  </si>
  <si>
    <t>SO-01-02-03-05</t>
  </si>
  <si>
    <t>SO-02-01-01</t>
  </si>
  <si>
    <t>SO-02-01-02</t>
  </si>
  <si>
    <t>SO-02-01-03</t>
  </si>
  <si>
    <t>SO-02-01-01-01</t>
  </si>
  <si>
    <t>SO-02-01-01-02</t>
  </si>
  <si>
    <t>SO-02-01-01-03</t>
  </si>
  <si>
    <t>SO-02-01-01-04</t>
  </si>
  <si>
    <t>SO-02-01-01-05</t>
  </si>
  <si>
    <t>SO-02-01-01-06</t>
  </si>
  <si>
    <t>SO-02-01-01-07</t>
  </si>
  <si>
    <t>SO-02-01-01-08</t>
  </si>
  <si>
    <t>SO-02-01-02-01</t>
  </si>
  <si>
    <t>SO-02-01-02-02</t>
  </si>
  <si>
    <t>SO-02-01-02-03</t>
  </si>
  <si>
    <t>SO-02-01-02-04</t>
  </si>
  <si>
    <t>SO-02-01-03-01</t>
  </si>
  <si>
    <t>SO-02-01-04-01</t>
  </si>
  <si>
    <t>SO-02-01-03-02</t>
  </si>
  <si>
    <t>SO-02-01-03-03</t>
  </si>
  <si>
    <t>SO-02-01-03-04</t>
  </si>
  <si>
    <t>Typová čerpací stanice průměr 1,2m, v=2,5m fa. PRESSKAN včetně technologie</t>
  </si>
  <si>
    <t>SO-01-01-01</t>
  </si>
  <si>
    <t>SO-01-01-02</t>
  </si>
  <si>
    <t>SO-01-01-03</t>
  </si>
  <si>
    <t>SO-01-01-04</t>
  </si>
  <si>
    <t>SO-01-01-05</t>
  </si>
  <si>
    <t>SO-01-01-06</t>
  </si>
  <si>
    <t>SO-01-01-07</t>
  </si>
  <si>
    <t>SO-01-01-08</t>
  </si>
  <si>
    <t>SO-01-01-09</t>
  </si>
  <si>
    <t>SO-01-01-10</t>
  </si>
  <si>
    <t>SO-01-01-11</t>
  </si>
  <si>
    <t>SO-01-01-12</t>
  </si>
  <si>
    <t>SO-01-01-13</t>
  </si>
  <si>
    <t>SO-01-01-14</t>
  </si>
  <si>
    <t>SO-01-01-15</t>
  </si>
  <si>
    <t>SO-01-01-16</t>
  </si>
  <si>
    <t>SO-01-01-01-01</t>
  </si>
  <si>
    <t>SO-01-01-01-02</t>
  </si>
  <si>
    <t>SO-01-01-01-03</t>
  </si>
  <si>
    <t>SO-01-01-01-04</t>
  </si>
  <si>
    <t>SO-01-01-01-05</t>
  </si>
  <si>
    <t>SO-01-01-01-06</t>
  </si>
  <si>
    <t>SO-01-01-01-07</t>
  </si>
  <si>
    <t>SO-01-01-02-01</t>
  </si>
  <si>
    <t>SO-01-01-02-02</t>
  </si>
  <si>
    <t>SO-01-01-02-03</t>
  </si>
  <si>
    <t>SO-01-01-02-04</t>
  </si>
  <si>
    <t>SO-01-01-02-05</t>
  </si>
  <si>
    <t>SO-01-01-02-06</t>
  </si>
  <si>
    <t>SO-01-01-02-07</t>
  </si>
  <si>
    <t>SO-01-01-02-08</t>
  </si>
  <si>
    <t>SO-01-01-02-09</t>
  </si>
  <si>
    <t>SO-01-01-02-10</t>
  </si>
  <si>
    <t>SO-01-01-02-11</t>
  </si>
  <si>
    <t>SO-01-01-02-12</t>
  </si>
  <si>
    <t>SO-01-01-02-13</t>
  </si>
  <si>
    <t>SO-01-01-02-14</t>
  </si>
  <si>
    <t>SO-01-01-02-15</t>
  </si>
  <si>
    <t>SO-01-01-02-16</t>
  </si>
  <si>
    <t>SO-01-01-02-17</t>
  </si>
  <si>
    <t>SO-01-01-02-18</t>
  </si>
  <si>
    <t>SO-01-01-02-19</t>
  </si>
  <si>
    <t>SO-01-01-02-21</t>
  </si>
  <si>
    <t>SO-01-01-02-20</t>
  </si>
  <si>
    <t>SO-01-01-02-22</t>
  </si>
  <si>
    <t>SO-01-01-02-23</t>
  </si>
  <si>
    <t>SO-01-01-02-24</t>
  </si>
  <si>
    <t>SO-01-01-02-25</t>
  </si>
  <si>
    <t>SO-01-01-03-01</t>
  </si>
  <si>
    <t>SO-01-01-03-02</t>
  </si>
  <si>
    <t>SO-01-01-03-03</t>
  </si>
  <si>
    <t>SO-01-01-03-04</t>
  </si>
  <si>
    <t>SO-01-01-03-05</t>
  </si>
  <si>
    <t>SO-01-01-03-06</t>
  </si>
  <si>
    <t>SO-01-01-03-07</t>
  </si>
  <si>
    <t>SO-01-01-03-08</t>
  </si>
  <si>
    <t>SO-01-01-03-09</t>
  </si>
  <si>
    <t>SO-01-01-03-10</t>
  </si>
  <si>
    <t>SO-01-01-03-11</t>
  </si>
  <si>
    <t>SO-01-01-03-12</t>
  </si>
  <si>
    <t>SO-01-01-03-13</t>
  </si>
  <si>
    <t>SO-01-01-03-14</t>
  </si>
  <si>
    <t>SO-01-01-03-15</t>
  </si>
  <si>
    <t>SO-01-01-03-16</t>
  </si>
  <si>
    <t>SO-01-01-03-17</t>
  </si>
  <si>
    <t>SO-01-01-03-18</t>
  </si>
  <si>
    <t>SO-01-01-03-19</t>
  </si>
  <si>
    <t>SO-01-01-03-20</t>
  </si>
  <si>
    <t>SO-01-01-04-01</t>
  </si>
  <si>
    <t>SO-01-01-04-02</t>
  </si>
  <si>
    <t>SO-01-01-05-01</t>
  </si>
  <si>
    <t>SO-01-01-05-02</t>
  </si>
  <si>
    <t>SO-01-01-05-03</t>
  </si>
  <si>
    <t>SO-01-01-05-04</t>
  </si>
  <si>
    <t>SO-01-01-05-05</t>
  </si>
  <si>
    <t>SO-01-01-06-06</t>
  </si>
  <si>
    <t>SO-01-01-05-06</t>
  </si>
  <si>
    <t>SO-01-01-05-07</t>
  </si>
  <si>
    <t>SO-01-01-05-08</t>
  </si>
  <si>
    <t>SO-01-01-05-09</t>
  </si>
  <si>
    <t>SO-01-01-05-10</t>
  </si>
  <si>
    <t>SO-01-01-05-11</t>
  </si>
  <si>
    <t>SO-01-01-05-12</t>
  </si>
  <si>
    <t>SO-01-01-05-13</t>
  </si>
  <si>
    <t>SO-01-01-05-14</t>
  </si>
  <si>
    <t>SO-01-01-05-15</t>
  </si>
  <si>
    <t>SO-01-01-05-16</t>
  </si>
  <si>
    <t>SO-01-01-05-17</t>
  </si>
  <si>
    <t>SO-01-01-05-18</t>
  </si>
  <si>
    <t>SO-01-01-05-19</t>
  </si>
  <si>
    <t>SO-01-01-05-20</t>
  </si>
  <si>
    <t>SO-01-01-05-21</t>
  </si>
  <si>
    <t>SO-01-01-05-22</t>
  </si>
  <si>
    <t>SO-01-01-05-23</t>
  </si>
  <si>
    <t>SO-01-01-05-24</t>
  </si>
  <si>
    <t>SO-01-01-06-01</t>
  </si>
  <si>
    <t>SO-01-01-06-02</t>
  </si>
  <si>
    <t>SO-01-01-06-03</t>
  </si>
  <si>
    <t>SO-01-01-06-04</t>
  </si>
  <si>
    <t>SO-01-01-06-05</t>
  </si>
  <si>
    <t>SO-01-01-06-07</t>
  </si>
  <si>
    <t>SO-01-01-06-08</t>
  </si>
  <si>
    <t>SO-01-01-06-09</t>
  </si>
  <si>
    <t>SO-01-01-06-10</t>
  </si>
  <si>
    <t>SO-01-01-07-01</t>
  </si>
  <si>
    <t>SO-01-01-07-02</t>
  </si>
  <si>
    <t>SO-01-01-07-03</t>
  </si>
  <si>
    <t>SO-01-01-07-04</t>
  </si>
  <si>
    <t>SO-01-01-07-05</t>
  </si>
  <si>
    <t>SO-01-01-07-06</t>
  </si>
  <si>
    <t>SO-01-01-07-07</t>
  </si>
  <si>
    <t>SO-01-01-07-08</t>
  </si>
  <si>
    <t>SO-01-01-07-09</t>
  </si>
  <si>
    <t>SO-01-01-07-10</t>
  </si>
  <si>
    <t>SO-01-01-07-11</t>
  </si>
  <si>
    <t>SO-01-01-07-12</t>
  </si>
  <si>
    <t>SO-01-01-07-13</t>
  </si>
  <si>
    <t>SO-01-01-07-14</t>
  </si>
  <si>
    <t>SO-01-01-07-15</t>
  </si>
  <si>
    <t>SO-01-01-07-16</t>
  </si>
  <si>
    <t>SO-01-01-08-01</t>
  </si>
  <si>
    <t>SO-01-01-08-02</t>
  </si>
  <si>
    <t>SO-01-01-08-03</t>
  </si>
  <si>
    <t>SO-01-01-08-04</t>
  </si>
  <si>
    <t>SO-01-01-08-05</t>
  </si>
  <si>
    <t>SO-01-01-08-06</t>
  </si>
  <si>
    <t>SO-01-01-08-07</t>
  </si>
  <si>
    <t>SO-01-01-08-08</t>
  </si>
  <si>
    <t>SO-01-01-09-09</t>
  </si>
  <si>
    <t>SO-01-01-08-09</t>
  </si>
  <si>
    <t>SO-01-01-09-01</t>
  </si>
  <si>
    <t>SO-01-01-09-02</t>
  </si>
  <si>
    <t>SO-01-01-09-03</t>
  </si>
  <si>
    <t>SO-01-01-09-04</t>
  </si>
  <si>
    <t>SO-01-01-09-05</t>
  </si>
  <si>
    <t>SO-01-01-09-06</t>
  </si>
  <si>
    <t>SO-01-01-09-07</t>
  </si>
  <si>
    <t>SO-01-01-09-08</t>
  </si>
  <si>
    <t>SO-01-01-10-01</t>
  </si>
  <si>
    <t>SO-01-01-10-02</t>
  </si>
  <si>
    <t>SO-01-01-10-03</t>
  </si>
  <si>
    <t>SO-01-01-10-04</t>
  </si>
  <si>
    <t>SO-01-01-10-05</t>
  </si>
  <si>
    <t>SO-01-01-10-06</t>
  </si>
  <si>
    <t>SO-01-01-10-07</t>
  </si>
  <si>
    <t>SO-01-01-10-08</t>
  </si>
  <si>
    <t>SO-01-01-10-09</t>
  </si>
  <si>
    <t>SO-01-01-10-10</t>
  </si>
  <si>
    <t>SO-01-01-10-11</t>
  </si>
  <si>
    <t>SO-01-01-10-12</t>
  </si>
  <si>
    <t>SO-01-01-11-01</t>
  </si>
  <si>
    <t>SO-01-01-11-02</t>
  </si>
  <si>
    <t>SO-01-01-11-03</t>
  </si>
  <si>
    <t>SO-01-01-12-01</t>
  </si>
  <si>
    <t>SO-01-01-13-01</t>
  </si>
  <si>
    <t>SO-01-01-14-01</t>
  </si>
  <si>
    <t>SO-01-01-15-01</t>
  </si>
  <si>
    <t>SO-01-01-15-02</t>
  </si>
  <si>
    <t>SO-01-01-15-03</t>
  </si>
  <si>
    <t>SO-01-01-15-04</t>
  </si>
  <si>
    <t>SO-01-01-15-05</t>
  </si>
  <si>
    <t>SO-01-01-15-06</t>
  </si>
  <si>
    <t>SO-01-01-15-07</t>
  </si>
  <si>
    <t>SO-01-01-15-08</t>
  </si>
  <si>
    <t>SO-01-01-15-09</t>
  </si>
  <si>
    <t>SO-01-01-15-10</t>
  </si>
  <si>
    <t>SO-01-01-15-11</t>
  </si>
  <si>
    <t>SO-01-01-15-12</t>
  </si>
  <si>
    <t>SO-01-01-15-13</t>
  </si>
  <si>
    <t>SO-01-01-15-14</t>
  </si>
  <si>
    <t>SO-01-01-15-15</t>
  </si>
  <si>
    <t>SO-01-01-15-16</t>
  </si>
  <si>
    <t>SO-01-01-15-17</t>
  </si>
  <si>
    <t>SO-01-01-15-18</t>
  </si>
  <si>
    <t>SO-01-01-15-19</t>
  </si>
  <si>
    <t>SO-01-01-15-20</t>
  </si>
  <si>
    <t>SO-01-01-15-21</t>
  </si>
  <si>
    <t>SO-01-01-15-22</t>
  </si>
  <si>
    <t>SO-01-01-15-23</t>
  </si>
  <si>
    <t>SO-01-01-15-24</t>
  </si>
  <si>
    <t>SO-01-01-15-25</t>
  </si>
  <si>
    <t>SO-01-01-15-26</t>
  </si>
  <si>
    <t>SO-01-01-15-27</t>
  </si>
  <si>
    <t>SO-01-01-15-28</t>
  </si>
  <si>
    <t>SO-01-01-15-29</t>
  </si>
  <si>
    <t>SO-01-01-15-30</t>
  </si>
  <si>
    <t>SO-01-01-15-31</t>
  </si>
  <si>
    <t>SO-01-01-15-32</t>
  </si>
  <si>
    <t>SO-01-01-15-33</t>
  </si>
  <si>
    <t>SO-01-01-15-34</t>
  </si>
  <si>
    <t>SO-01-01-15-35</t>
  </si>
  <si>
    <t>SO-01-01-15-36</t>
  </si>
  <si>
    <t>SO-01-01-15-37</t>
  </si>
  <si>
    <t>SO-01-01-15-38</t>
  </si>
  <si>
    <t>SO-01-01-15-39</t>
  </si>
  <si>
    <t>SO-01-01-15-40</t>
  </si>
  <si>
    <t>SO-01-01-15-41</t>
  </si>
  <si>
    <t>SO-01-01-15-42</t>
  </si>
  <si>
    <t>SO-01-01-15-43</t>
  </si>
  <si>
    <t>SO-01-01-15-44</t>
  </si>
  <si>
    <t>SO-01-01-15-45</t>
  </si>
  <si>
    <t>SO-01-01-15-47</t>
  </si>
  <si>
    <t>SO-01-01-15-48</t>
  </si>
  <si>
    <t>SO-01-01-15-49</t>
  </si>
  <si>
    <t>SO-01-01-15-50</t>
  </si>
  <si>
    <t>SO-01-01-15-51</t>
  </si>
  <si>
    <t>SO-01-01-15-52</t>
  </si>
  <si>
    <t>SO-01-01-15-53</t>
  </si>
  <si>
    <t>SO-01-01-15-54</t>
  </si>
  <si>
    <t>SO-01-01-15-55</t>
  </si>
  <si>
    <t>SO-01-01-15-56</t>
  </si>
  <si>
    <t>SO-01-01-15-57</t>
  </si>
  <si>
    <t>SO-01-01-15-58</t>
  </si>
  <si>
    <t>SO-01-01-15-59</t>
  </si>
  <si>
    <t>SO-01-01-15-60</t>
  </si>
  <si>
    <t>SO-01-01-15-61</t>
  </si>
  <si>
    <t>SO-01-01-15-62</t>
  </si>
  <si>
    <t>SO-01-01-15-63</t>
  </si>
  <si>
    <t>SO-01-01-15-64</t>
  </si>
  <si>
    <t>SO-01-01-15-65</t>
  </si>
  <si>
    <t>SO-01-01-15-66</t>
  </si>
  <si>
    <t>Dlažba - žulová kostka 60/60mm</t>
  </si>
  <si>
    <t>prostor závětří a chodník ke stávající zámkové dlažbě
faktor prořezu 1,1</t>
  </si>
  <si>
    <t>Betonové palisády - výkop</t>
  </si>
  <si>
    <t>Betonové palisády - 100/100, délka 0,6m</t>
  </si>
  <si>
    <t>Betonové palisády - beton C20/25</t>
  </si>
  <si>
    <t>Dlažba - podsyp kladečský 40mm</t>
  </si>
  <si>
    <t>Dlažba - podklad ze stěrkodrti 150mm</t>
  </si>
  <si>
    <t>okapový chodníček kolem domu
faktor prořezu 1,1</t>
  </si>
  <si>
    <t>Okapní chodníček - š. 0,5m - říční kamenivo tl. 150mm - oblázky na geotextílii, , vč. getextílie</t>
  </si>
  <si>
    <t>Terasa - stěřkový podsyp - říční kamenivo tl. 150mm na geotextílii, včetně geotextílie</t>
  </si>
  <si>
    <t>SO-06-01-01-03</t>
  </si>
  <si>
    <t>SO-06-01-01-04</t>
  </si>
  <si>
    <t>SO-06-01-01-05</t>
  </si>
  <si>
    <t>SO-06-01-01-06</t>
  </si>
  <si>
    <t>SO-06-01-01-07</t>
  </si>
  <si>
    <t>SO-06-01-01-08</t>
  </si>
  <si>
    <t>SO-06-01-01-09</t>
  </si>
  <si>
    <t>SO-06-01-01-10</t>
  </si>
  <si>
    <t>SO-06-01-01-11</t>
  </si>
  <si>
    <t>SO-06-01-01-12</t>
  </si>
  <si>
    <t>SO-06-01-01-13</t>
  </si>
  <si>
    <t>SO-06-01-01-14</t>
  </si>
  <si>
    <t>Zpětné rozprostření ornice po dokončení stavby, do vzdálenosti 50m od místa deponie</t>
  </si>
  <si>
    <t>SO-06-01-03</t>
  </si>
  <si>
    <t>Doprava (komunikace a sadové úpravy)</t>
  </si>
  <si>
    <t>Demontáž a přesun herních prvků - kyvné houpačky</t>
  </si>
  <si>
    <t>Demontáž a přesun herních prvků - kolotoč</t>
  </si>
  <si>
    <t>Příprava území, vedlejší náklady</t>
  </si>
  <si>
    <t>SO-01-01-17</t>
  </si>
  <si>
    <t>SO-01-01-17-01</t>
  </si>
  <si>
    <t>Dokumentace skutečného provedení</t>
  </si>
  <si>
    <t>Není součástí dodávky</t>
  </si>
  <si>
    <t>SO-00-01-05</t>
  </si>
  <si>
    <t>Vypracování projektové dokumentace pro provedení stavby</t>
  </si>
  <si>
    <t>Vedlejší rozpočtové náklady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</si>
  <si>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staveniště, dopravně inženýrské opatření, pojištění stavby atd.</t>
  </si>
  <si>
    <t>Vedlejší náklady</t>
  </si>
  <si>
    <t>Příprava pro připojení na silnoproud</t>
  </si>
  <si>
    <t>Koordinační činnost</t>
  </si>
  <si>
    <t>Koordinace stavebních a technologických dodávek stavby</t>
  </si>
  <si>
    <t>SO-00-01-05-01</t>
  </si>
  <si>
    <t>SO-00-01-05-02</t>
  </si>
  <si>
    <t>SO-00-01-05-03</t>
  </si>
  <si>
    <t>Náklady spojené s vypracováním projektové dokumentace v rozsahu projektové dokumentace pro provádění stavby navazující na dokumentaci pro výběr zhotovitele</t>
  </si>
  <si>
    <t>#RTSROZP#</t>
  </si>
  <si>
    <t>Položkový rozpočet stavby</t>
  </si>
  <si>
    <t>Stavba:</t>
  </si>
  <si>
    <t>Objednatel:</t>
  </si>
  <si>
    <t>IČO:</t>
  </si>
  <si>
    <t>DIČ:</t>
  </si>
  <si>
    <t>Projektant:</t>
  </si>
  <si>
    <t>Zhotovitel:</t>
  </si>
  <si>
    <t>Vypracoval:</t>
  </si>
  <si>
    <t>Kateřina Bačová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</si>
  <si>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</si>
  <si>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</si>
  <si>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</si>
  <si>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</si>
  <si>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</si>
  <si>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</si>
  <si>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</si>
  <si>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</si>
  <si>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</si>
  <si>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</si>
  <si>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</si>
  <si>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</si>
  <si>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</si>
  <si>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</si>
  <si>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</si>
  <si>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</si>
  <si>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</si>
  <si>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</si>
  <si>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</si>
  <si>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</si>
  <si>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</si>
  <si>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Celkem za stavbu</t>
  </si>
  <si>
    <t>Městys Všetaty</t>
  </si>
  <si>
    <t>T. G. Masaryka 69</t>
  </si>
  <si>
    <t>277 16</t>
  </si>
  <si>
    <t>Všetaty</t>
  </si>
  <si>
    <t>00237329</t>
  </si>
  <si>
    <t>CZ00237329</t>
  </si>
  <si>
    <t>SO-01-01-01-08</t>
  </si>
  <si>
    <t>Vodorovné přemístění výkopku z hor.1-4 do 10000 m</t>
  </si>
  <si>
    <t>SO-01-01-01-09</t>
  </si>
  <si>
    <t>Poplatek za skládku horniny 1- 4</t>
  </si>
  <si>
    <t>Podsyp štěrkem - vsak</t>
  </si>
  <si>
    <t>Podsyp pískem - kanalizace + vodovod</t>
  </si>
  <si>
    <t>Zásyp stěrkopískem - Kanalizace + vodovod</t>
  </si>
  <si>
    <t>Zásyp zeminou - Kanalizace + vodovod + vsak</t>
  </si>
  <si>
    <t>SO-02-01-04</t>
  </si>
  <si>
    <t>SO-04-01-01-04</t>
  </si>
  <si>
    <t>SO-02-01-02-05</t>
  </si>
  <si>
    <t>SO-02-01-02-06</t>
  </si>
  <si>
    <t>SO-02-01-02-07</t>
  </si>
  <si>
    <t>SO-02-01-02-08</t>
  </si>
  <si>
    <t>SO-02-01-02-09</t>
  </si>
  <si>
    <t>SO-02-01-02-10</t>
  </si>
  <si>
    <t>SO-02-01-04-02</t>
  </si>
  <si>
    <t>SO-02-01-04-03</t>
  </si>
  <si>
    <t>SO-02-01-04-04</t>
  </si>
  <si>
    <t>SO-02-01-04-05</t>
  </si>
  <si>
    <t>SO-05-01-02-06</t>
  </si>
  <si>
    <t>SO-05-01-02-07</t>
  </si>
  <si>
    <t>Zásyp stěrkopískem - Plyn</t>
  </si>
  <si>
    <t>Podsyp a zásyp pískem - Plyn</t>
  </si>
  <si>
    <t>Zásyp zeminou - Plyn</t>
  </si>
  <si>
    <t>SO-04-01-01-03</t>
  </si>
  <si>
    <t>SO-04-01-01-05</t>
  </si>
  <si>
    <t>SO-04-01-01-06</t>
  </si>
  <si>
    <t>SO-04-01-01-07</t>
  </si>
  <si>
    <t>SO-04-01-03</t>
  </si>
  <si>
    <t>SO-04-01-03-01</t>
  </si>
  <si>
    <t>SO-04-01-03-02</t>
  </si>
  <si>
    <t>SO-04-01-03-03</t>
  </si>
  <si>
    <t>SO-04-01-03-04</t>
  </si>
  <si>
    <t>SO-04-01-03-05</t>
  </si>
  <si>
    <t>Podsyp a zásyp pískem - slaboproud</t>
  </si>
  <si>
    <t>Zásyp stěrkopískem - slaboproud</t>
  </si>
  <si>
    <t>Zásyp zeminou - slaboproud</t>
  </si>
  <si>
    <t>SO-03-01-01-06</t>
  </si>
  <si>
    <t>SO-03-01-01-07</t>
  </si>
  <si>
    <t>Podsyp a zásyp pískem - silnoproud</t>
  </si>
  <si>
    <t>Zásyp stěrkopískem - silnoproud</t>
  </si>
  <si>
    <t>Zásyp zeminou - silnoproud</t>
  </si>
  <si>
    <t>SO-03-01-02-03</t>
  </si>
  <si>
    <t>SO-03-01-02-04</t>
  </si>
  <si>
    <t>SO-03-01-02-05</t>
  </si>
  <si>
    <t>SO-03-01-04-05</t>
  </si>
  <si>
    <t>SO-03-01-04-06</t>
  </si>
  <si>
    <t>SO-03-01-06</t>
  </si>
  <si>
    <t>SO-03-01-06-01</t>
  </si>
  <si>
    <t>SO-03-01-06-02</t>
  </si>
  <si>
    <t>SO-03-01-06-03</t>
  </si>
  <si>
    <t>SO-03-01-06-04</t>
  </si>
  <si>
    <t>SO-03-01-06-05</t>
  </si>
  <si>
    <t>SO-03-01-06-06</t>
  </si>
  <si>
    <t>SO-03-01-06-07</t>
  </si>
  <si>
    <t>včetně výstražné pásky
faktor prořezu: 1,15</t>
  </si>
  <si>
    <t>Elektroinstalace - silnoproud</t>
  </si>
  <si>
    <t>Elektroinstalace - slaboproud</t>
  </si>
  <si>
    <t>VZT - zařízení č. 1</t>
  </si>
  <si>
    <t>VZT - zařízení č. 2</t>
  </si>
  <si>
    <t>Přípojky ZTI (voda, kanalizace)</t>
  </si>
  <si>
    <t>Potrubí PVC HT DN100 (d 110) připojovací+odpadní</t>
  </si>
  <si>
    <t>Čistící T-kus DN100</t>
  </si>
  <si>
    <t>Ventilační hlavice DN100</t>
  </si>
  <si>
    <t>střešní vpustě se suchou zápachovou uzavírkou a el. ohřev</t>
  </si>
  <si>
    <t>Vsakovací objekt z bloků - EcoBloc (80x80x32)cm v počtu 22ks s příslušenstvím.</t>
  </si>
  <si>
    <t>Potrubí PVC KG DN150 (d 160) svodné</t>
  </si>
  <si>
    <t>Potrubí PVC KG DN 100 (d 110) svodné</t>
  </si>
  <si>
    <t xml:space="preserve">venkovní potrubí PE – HD 100 SDR11 d40 x 3,7 SDR, vč. mont. mat. </t>
  </si>
  <si>
    <t>Ochrana potrubí tepelnou izolací ze syntetického kaučuku tl. 9 mm, pro potrubí d40</t>
  </si>
  <si>
    <t>dle projektu přípojky ZTI</t>
  </si>
  <si>
    <t>GKB 12,5 uzavřený kastlík pro zapuštěné chlazení v SDK podhledu nad akustickými panely</t>
  </si>
  <si>
    <t>GKB 12,5 uzavřený kastlík pro zapuštěné osvětlení v SDK podhledu</t>
  </si>
  <si>
    <t>SO-01-01-08-10</t>
  </si>
  <si>
    <t>SO-01-01-08-11</t>
  </si>
  <si>
    <t>SO-01-01-11-04</t>
  </si>
  <si>
    <t>SO-01-01-11-05</t>
  </si>
  <si>
    <t>kastlíky pro osvětlení v akustickém podhledu
80/20 smrk</t>
  </si>
  <si>
    <t>kastlíky pro osvětlení v akustickém podhledu
100/15 smrk nebo smrková překližka</t>
  </si>
  <si>
    <t>kastlík v rámci akustického podhledu pod SDK
faktor prořezu 1,1</t>
  </si>
  <si>
    <t>SO-01-01-11-06</t>
  </si>
  <si>
    <t>SO-01-01-11-07</t>
  </si>
  <si>
    <t>kastlíky pro osvětlení v SDK podhledu
80/20 smrk</t>
  </si>
  <si>
    <t>kastlíky pro osvětlení v SDK podhledu
100/15 smrk nebo smrková překližka</t>
  </si>
  <si>
    <t>instalace do SDK kastlíku v pohledu
faktor prořezu 1,1</t>
  </si>
  <si>
    <t>Pokyny pro vyplnění</t>
  </si>
  <si>
    <t>Ve všech listech tohoto souboru můžete měnit pouze buňky s modrým pozadím. Jedná se o tyto údaje : 
- údaje o firmě
- jednotkové ceny položek zadané na maximálně dvě desetinná místa
V případě úprav popisů položek nebo doplnění položek, zvýraznit úpravy červeně</t>
  </si>
  <si>
    <t>Nabídková cena musí obsahovat veškeré práce a dodávky nezbytné pro kompletní provedení a zprovoznění nabízených stavebních objektů (tzn. kompletní realizaci „na klíč“, zejména náklady na přejímky a zkoušky, vertikální a horizontální přesun hmot a dopravu, likvidace odpadů z  vlastní činnosti, stavební přípomoce, geodetické práce, provizorní a dočasná opatření, náklady na BOZ, náklady na media, osvětlení, vlastní zařízení staveniště (vč. jeho zabezpečení a případné ostrahy), lešení, předkládání vzorků vybraných materiálů a výrobků k posouzení investorovi atd.)</t>
  </si>
  <si>
    <t>Výměry uvedené v přiložené oceňovací tabulce (výkaz výměr) mají pouze informativní charakter. Uchazeč – budoucí dodavatel je povinen si výměry ověřit a doplnit chybějící položky na základě kontroly předané zadávací dokumentace. Je nutné porovnání PD s Popisem stavby, nesoulad je potřeba sdělit písemně.</t>
  </si>
  <si>
    <t>Doplňující informace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</si>
</sst>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%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8"/>
      <color theme="0" tint="-0.499984740745262"/>
      <name val="Arial"/>
      <family val="2"/>
      <charset val="238"/>
    </font>
    <font>
      <sz val="8"/>
      <color theme="0" tint="-0.499984740745262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sz val="9"/>
      <color indexed="81"/>
      <name val="Tahoma"/>
      <family val="2"/>
      <charset val="238"/>
    </font>
    <font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3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6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49" fontId="0" fillId="4" borderId="6" xfId="0" applyNumberFormat="1" applyFill="1" applyBorder="1"/>
    <xf numFmtId="0" fontId="0" fillId="4" borderId="6" xfId="0" applyFill="1" applyBorder="1" applyAlignment="1">
      <alignment wrapText="1"/>
    </xf>
    <xf numFmtId="0" fontId="6" fillId="0" borderId="0" xfId="0" applyFont="1"/>
    <xf numFmtId="0" fontId="3" fillId="2" borderId="4" xfId="0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4" fontId="6" fillId="0" borderId="0" xfId="0" applyNumberFormat="1" applyFont="1" applyBorder="1" applyAlignment="1">
      <alignment vertical="top" shrinkToFit="1"/>
    </xf>
    <xf numFmtId="0" fontId="3" fillId="2" borderId="11" xfId="0" applyFont="1" applyFill="1" applyBorder="1" applyAlignment="1">
      <alignment vertical="top"/>
    </xf>
    <xf numFmtId="4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 shrinkToFit="1"/>
    </xf>
    <xf numFmtId="164" fontId="3" fillId="2" borderId="5" xfId="0" applyNumberFormat="1" applyFont="1" applyFill="1" applyBorder="1" applyAlignment="1">
      <alignment vertical="top" shrinkToFit="1"/>
    </xf>
    <xf numFmtId="4" fontId="3" fillId="2" borderId="5" xfId="0" applyNumberFormat="1" applyFont="1" applyFill="1" applyBorder="1" applyAlignment="1">
      <alignment vertical="top" shrinkToFit="1"/>
    </xf>
    <xf numFmtId="4" fontId="3" fillId="2" borderId="12" xfId="0" applyNumberFormat="1" applyFont="1" applyFill="1" applyBorder="1" applyAlignment="1">
      <alignment vertical="top" shrinkToFit="1"/>
    </xf>
    <xf numFmtId="0" fontId="6" fillId="0" borderId="13" xfId="0" applyFont="1" applyBorder="1" applyAlignment="1">
      <alignment vertical="top"/>
    </xf>
    <xf numFmtId="4" fontId="6" fillId="3" borderId="14" xfId="0" applyNumberFormat="1" applyFont="1" applyFill="1" applyBorder="1" applyAlignment="1" applyProtection="1">
      <alignment vertical="top" shrinkToFit="1"/>
      <protection locked="0"/>
    </xf>
    <xf numFmtId="4" fontId="6" fillId="0" borderId="15" xfId="0" applyNumberFormat="1" applyFont="1" applyBorder="1" applyAlignment="1">
      <alignment vertical="top" shrinkToFit="1"/>
    </xf>
    <xf numFmtId="4" fontId="3" fillId="2" borderId="7" xfId="0" applyNumberFormat="1" applyFont="1" applyFill="1" applyBorder="1" applyAlignment="1">
      <alignment vertical="top"/>
    </xf>
    <xf numFmtId="49" fontId="0" fillId="0" borderId="0" xfId="0" applyNumberFormat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6" fillId="0" borderId="5" xfId="0" applyFont="1" applyFill="1" applyBorder="1" applyAlignment="1">
      <alignment vertical="top"/>
    </xf>
    <xf numFmtId="49" fontId="6" fillId="0" borderId="5" xfId="0" applyNumberFormat="1" applyFont="1" applyFill="1" applyBorder="1" applyAlignment="1">
      <alignment vertical="top"/>
    </xf>
    <xf numFmtId="4" fontId="6" fillId="0" borderId="5" xfId="0" applyNumberFormat="1" applyFont="1" applyFill="1" applyBorder="1" applyAlignment="1" applyProtection="1">
      <alignment vertical="top" shrinkToFit="1"/>
      <protection locked="0"/>
    </xf>
    <xf numFmtId="4" fontId="6" fillId="0" borderId="5" xfId="0" applyNumberFormat="1" applyFont="1" applyFill="1" applyBorder="1" applyAlignment="1">
      <alignment vertical="top" shrinkToFit="1"/>
    </xf>
    <xf numFmtId="4" fontId="6" fillId="0" borderId="0" xfId="0" applyNumberFormat="1" applyFont="1" applyFill="1" applyBorder="1" applyAlignment="1">
      <alignment vertical="top" shrinkToFit="1"/>
    </xf>
    <xf numFmtId="0" fontId="6" fillId="0" borderId="0" xfId="0" applyFont="1" applyFill="1" applyBorder="1"/>
    <xf numFmtId="0" fontId="0" fillId="0" borderId="0" xfId="0" applyFill="1" applyBorder="1"/>
    <xf numFmtId="4" fontId="3" fillId="0" borderId="0" xfId="0" applyNumberFormat="1" applyFont="1" applyFill="1" applyBorder="1" applyAlignment="1">
      <alignment vertical="top" shrinkToFit="1"/>
    </xf>
    <xf numFmtId="49" fontId="0" fillId="0" borderId="3" xfId="0" applyNumberFormat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0" fontId="0" fillId="0" borderId="0" xfId="0" applyAlignment="1">
      <alignment vertical="top"/>
    </xf>
    <xf numFmtId="49" fontId="6" fillId="0" borderId="16" xfId="0" applyNumberFormat="1" applyFont="1" applyBorder="1" applyAlignment="1">
      <alignment vertical="top"/>
    </xf>
    <xf numFmtId="0" fontId="6" fillId="0" borderId="3" xfId="1" applyFont="1" applyBorder="1" applyAlignment="1">
      <alignment wrapText="1"/>
    </xf>
    <xf numFmtId="49" fontId="3" fillId="2" borderId="5" xfId="0" applyNumberFormat="1" applyFont="1" applyFill="1" applyBorder="1" applyAlignment="1">
      <alignment horizontal="left" vertical="top" wrapText="1"/>
    </xf>
    <xf numFmtId="164" fontId="6" fillId="0" borderId="14" xfId="0" applyNumberFormat="1" applyFont="1" applyBorder="1" applyAlignment="1">
      <alignment vertical="top" shrinkToFit="1"/>
    </xf>
    <xf numFmtId="0" fontId="6" fillId="0" borderId="5" xfId="0" applyFont="1" applyFill="1" applyBorder="1" applyAlignment="1">
      <alignment horizontal="center" vertical="top" shrinkToFit="1"/>
    </xf>
    <xf numFmtId="164" fontId="6" fillId="0" borderId="5" xfId="0" applyNumberFormat="1" applyFont="1" applyFill="1" applyBorder="1" applyAlignment="1">
      <alignment vertical="top" shrinkToFit="1"/>
    </xf>
    <xf numFmtId="4" fontId="6" fillId="0" borderId="14" xfId="0" applyNumberFormat="1" applyFont="1" applyFill="1" applyBorder="1" applyAlignment="1" applyProtection="1">
      <alignment horizontal="center" vertical="top" shrinkToFit="1"/>
      <protection locked="0"/>
    </xf>
    <xf numFmtId="0" fontId="7" fillId="0" borderId="3" xfId="0" applyFont="1" applyBorder="1" applyAlignment="1" applyProtection="1">
      <alignment wrapText="1"/>
      <protection locked="0"/>
    </xf>
    <xf numFmtId="49" fontId="8" fillId="0" borderId="5" xfId="0" applyNumberFormat="1" applyFont="1" applyFill="1" applyBorder="1" applyAlignment="1">
      <alignment horizontal="left" vertical="top" wrapText="1"/>
    </xf>
    <xf numFmtId="49" fontId="0" fillId="0" borderId="3" xfId="0" applyNumberFormat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0" fontId="0" fillId="0" borderId="0" xfId="0" applyAlignment="1">
      <alignment vertical="top"/>
    </xf>
    <xf numFmtId="0" fontId="0" fillId="4" borderId="4" xfId="0" applyFill="1" applyBorder="1" applyAlignment="1">
      <alignment wrapText="1"/>
    </xf>
    <xf numFmtId="0" fontId="6" fillId="0" borderId="17" xfId="0" applyFont="1" applyBorder="1" applyAlignment="1">
      <alignment vertical="top"/>
    </xf>
    <xf numFmtId="49" fontId="6" fillId="0" borderId="18" xfId="0" applyNumberFormat="1" applyFont="1" applyBorder="1" applyAlignment="1">
      <alignment vertical="top"/>
    </xf>
    <xf numFmtId="4" fontId="6" fillId="0" borderId="19" xfId="0" applyNumberFormat="1" applyFont="1" applyFill="1" applyBorder="1" applyAlignment="1" applyProtection="1">
      <alignment horizontal="center" vertical="top" shrinkToFit="1"/>
      <protection locked="0"/>
    </xf>
    <xf numFmtId="164" fontId="6" fillId="0" borderId="19" xfId="0" applyNumberFormat="1" applyFont="1" applyBorder="1" applyAlignment="1">
      <alignment vertical="top" shrinkToFit="1"/>
    </xf>
    <xf numFmtId="4" fontId="6" fillId="3" borderId="19" xfId="0" applyNumberFormat="1" applyFont="1" applyFill="1" applyBorder="1" applyAlignment="1" applyProtection="1">
      <alignment vertical="top" shrinkToFit="1"/>
      <protection locked="0"/>
    </xf>
    <xf numFmtId="4" fontId="6" fillId="0" borderId="20" xfId="0" applyNumberFormat="1" applyFont="1" applyBorder="1" applyAlignment="1">
      <alignment vertical="top" shrinkToFit="1"/>
    </xf>
    <xf numFmtId="0" fontId="0" fillId="0" borderId="0" xfId="0" applyAlignment="1">
      <alignment vertical="top"/>
    </xf>
    <xf numFmtId="49" fontId="6" fillId="0" borderId="14" xfId="0" applyNumberFormat="1" applyFont="1" applyBorder="1" applyAlignment="1">
      <alignment horizontal="left" vertical="top" wrapText="1"/>
    </xf>
    <xf numFmtId="0" fontId="7" fillId="0" borderId="5" xfId="0" applyFont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9" fillId="0" borderId="5" xfId="0" applyNumberFormat="1" applyFont="1" applyFill="1" applyBorder="1" applyAlignment="1">
      <alignment vertical="top"/>
    </xf>
    <xf numFmtId="0" fontId="6" fillId="0" borderId="3" xfId="1" applyFont="1" applyFill="1" applyBorder="1" applyAlignment="1">
      <alignment wrapText="1"/>
    </xf>
    <xf numFmtId="164" fontId="6" fillId="0" borderId="14" xfId="0" applyNumberFormat="1" applyFont="1" applyFill="1" applyBorder="1" applyAlignment="1">
      <alignment vertical="top" shrinkToFit="1"/>
    </xf>
    <xf numFmtId="0" fontId="7" fillId="0" borderId="3" xfId="0" applyFont="1" applyFill="1" applyBorder="1" applyAlignment="1" applyProtection="1">
      <alignment wrapText="1"/>
      <protection locked="0"/>
    </xf>
    <xf numFmtId="49" fontId="6" fillId="0" borderId="16" xfId="0" applyNumberFormat="1" applyFont="1" applyFill="1" applyBorder="1" applyAlignment="1">
      <alignment vertical="top"/>
    </xf>
    <xf numFmtId="0" fontId="5" fillId="0" borderId="3" xfId="0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21" xfId="0" applyBorder="1"/>
    <xf numFmtId="0" fontId="0" fillId="0" borderId="25" xfId="0" applyBorder="1"/>
    <xf numFmtId="0" fontId="12" fillId="2" borderId="25" xfId="0" applyFont="1" applyFill="1" applyBorder="1" applyAlignment="1">
      <alignment horizontal="left" vertical="center" indent="1"/>
    </xf>
    <xf numFmtId="0" fontId="0" fillId="2" borderId="0" xfId="0" applyFill="1" applyBorder="1"/>
    <xf numFmtId="0" fontId="0" fillId="2" borderId="25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 indent="1"/>
    </xf>
    <xf numFmtId="0" fontId="0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left" vertical="center" indent="1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27" xfId="0" applyBorder="1" applyAlignment="1"/>
    <xf numFmtId="0" fontId="5" fillId="0" borderId="25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9" xfId="0" applyBorder="1" applyAlignment="1"/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28" xfId="0" applyBorder="1" applyAlignment="1">
      <alignment horizontal="left" inden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49" fontId="5" fillId="3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>
      <alignment horizontal="right" vertical="center"/>
    </xf>
    <xf numFmtId="0" fontId="0" fillId="0" borderId="30" xfId="0" applyFont="1" applyBorder="1" applyAlignment="1">
      <alignment horizontal="left" vertical="top" indent="1"/>
    </xf>
    <xf numFmtId="0" fontId="0" fillId="0" borderId="5" xfId="0" applyBorder="1" applyAlignment="1">
      <alignment vertical="top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0" fontId="0" fillId="0" borderId="26" xfId="0" applyBorder="1" applyAlignment="1"/>
    <xf numFmtId="0" fontId="0" fillId="0" borderId="31" xfId="0" applyBorder="1" applyAlignment="1">
      <alignment horizontal="left" vertical="center" indent="1"/>
    </xf>
    <xf numFmtId="0" fontId="0" fillId="0" borderId="3" xfId="0" applyBorder="1" applyAlignment="1">
      <alignment horizontal="left" vertical="center"/>
    </xf>
    <xf numFmtId="0" fontId="0" fillId="0" borderId="3" xfId="0" applyBorder="1"/>
    <xf numFmtId="0" fontId="0" fillId="0" borderId="31" xfId="0" applyBorder="1" applyAlignment="1">
      <alignment horizontal="left" indent="1"/>
    </xf>
    <xf numFmtId="1" fontId="5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 indent="1"/>
    </xf>
    <xf numFmtId="49" fontId="0" fillId="0" borderId="32" xfId="0" applyNumberFormat="1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right" vertical="center"/>
    </xf>
    <xf numFmtId="0" fontId="0" fillId="0" borderId="28" xfId="0" applyBorder="1" applyAlignment="1">
      <alignment horizontal="left" vertical="center" inden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1" fontId="5" fillId="0" borderId="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49" fontId="0" fillId="0" borderId="29" xfId="0" applyNumberFormat="1" applyFont="1" applyBorder="1" applyAlignment="1">
      <alignment horizontal="left" vertical="center"/>
    </xf>
    <xf numFmtId="0" fontId="0" fillId="0" borderId="25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27" xfId="0" applyNumberFormat="1" applyFont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 indent="1"/>
    </xf>
    <xf numFmtId="0" fontId="3" fillId="2" borderId="34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4" fontId="2" fillId="2" borderId="34" xfId="0" applyNumberFormat="1" applyFont="1" applyFill="1" applyBorder="1" applyAlignment="1">
      <alignment horizontal="left" vertical="center"/>
    </xf>
    <xf numFmtId="49" fontId="0" fillId="2" borderId="35" xfId="0" applyNumberFormat="1" applyFill="1" applyBorder="1" applyAlignment="1">
      <alignment horizontal="left" vertical="center"/>
    </xf>
    <xf numFmtId="0" fontId="0" fillId="2" borderId="34" xfId="0" applyFill="1" applyBorder="1"/>
    <xf numFmtId="49" fontId="5" fillId="2" borderId="35" xfId="0" applyNumberFormat="1" applyFont="1" applyFill="1" applyBorder="1" applyAlignment="1">
      <alignment horizontal="left" vertical="center"/>
    </xf>
    <xf numFmtId="0" fontId="0" fillId="0" borderId="27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horizontal="center" vertical="top"/>
    </xf>
    <xf numFmtId="0" fontId="5" fillId="0" borderId="25" xfId="0" applyFont="1" applyBorder="1"/>
    <xf numFmtId="0" fontId="5" fillId="0" borderId="0" xfId="0" applyFont="1" applyBorder="1"/>
    <xf numFmtId="0" fontId="5" fillId="0" borderId="1" xfId="0" applyFont="1" applyBorder="1" applyAlignment="1"/>
    <xf numFmtId="0" fontId="5" fillId="0" borderId="1" xfId="0" applyFont="1" applyBorder="1"/>
    <xf numFmtId="0" fontId="5" fillId="0" borderId="27" xfId="0" applyFont="1" applyBorder="1" applyAlignment="1">
      <alignment horizontal="right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Border="1" applyAlignment="1"/>
    <xf numFmtId="0" fontId="0" fillId="0" borderId="38" xfId="0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3" fontId="0" fillId="0" borderId="8" xfId="0" applyNumberFormat="1" applyBorder="1"/>
    <xf numFmtId="3" fontId="16" fillId="4" borderId="4" xfId="0" applyNumberFormat="1" applyFont="1" applyFill="1" applyBorder="1" applyAlignment="1">
      <alignment vertical="center"/>
    </xf>
    <xf numFmtId="3" fontId="16" fillId="4" borderId="3" xfId="0" applyNumberFormat="1" applyFont="1" applyFill="1" applyBorder="1" applyAlignment="1">
      <alignment vertical="center"/>
    </xf>
    <xf numFmtId="3" fontId="16" fillId="4" borderId="3" xfId="0" applyNumberFormat="1" applyFont="1" applyFill="1" applyBorder="1" applyAlignment="1">
      <alignment vertical="center" wrapText="1"/>
    </xf>
    <xf numFmtId="3" fontId="17" fillId="4" borderId="6" xfId="0" applyNumberFormat="1" applyFont="1" applyFill="1" applyBorder="1" applyAlignment="1">
      <alignment horizontal="center" vertical="center" wrapText="1" shrinkToFit="1"/>
    </xf>
    <xf numFmtId="3" fontId="16" fillId="4" borderId="6" xfId="0" applyNumberFormat="1" applyFont="1" applyFill="1" applyBorder="1" applyAlignment="1">
      <alignment horizontal="center" vertical="center" wrapText="1" shrinkToFit="1"/>
    </xf>
    <xf numFmtId="3" fontId="16" fillId="4" borderId="6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vertical="center"/>
    </xf>
    <xf numFmtId="3" fontId="13" fillId="0" borderId="6" xfId="0" applyNumberFormat="1" applyFont="1" applyBorder="1" applyAlignment="1">
      <alignment horizontal="right" vertical="center" wrapText="1" shrinkToFit="1"/>
    </xf>
    <xf numFmtId="3" fontId="13" fillId="0" borderId="6" xfId="0" applyNumberFormat="1" applyFont="1" applyBorder="1" applyAlignment="1">
      <alignment horizontal="right" vertical="center" shrinkToFit="1"/>
    </xf>
    <xf numFmtId="3" fontId="0" fillId="0" borderId="6" xfId="0" applyNumberFormat="1" applyBorder="1" applyAlignment="1">
      <alignment vertical="center" shrinkToFit="1"/>
    </xf>
    <xf numFmtId="3" fontId="0" fillId="0" borderId="6" xfId="0" applyNumberFormat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 wrapText="1" shrinkToFit="1"/>
    </xf>
    <xf numFmtId="3" fontId="3" fillId="0" borderId="6" xfId="0" applyNumberFormat="1" applyFont="1" applyFill="1" applyBorder="1" applyAlignment="1">
      <alignment vertical="center" shrinkToFit="1"/>
    </xf>
    <xf numFmtId="4" fontId="0" fillId="0" borderId="0" xfId="0" applyNumberFormat="1"/>
    <xf numFmtId="3" fontId="0" fillId="0" borderId="4" xfId="0" applyNumberFormat="1" applyFill="1" applyBorder="1" applyAlignment="1">
      <alignment horizontal="left" vertical="center"/>
    </xf>
    <xf numFmtId="3" fontId="0" fillId="0" borderId="6" xfId="0" applyNumberFormat="1" applyFill="1" applyBorder="1" applyAlignment="1">
      <alignment vertical="center" wrapText="1" shrinkToFit="1"/>
    </xf>
    <xf numFmtId="3" fontId="0" fillId="0" borderId="6" xfId="0" applyNumberFormat="1" applyFill="1" applyBorder="1" applyAlignment="1">
      <alignment vertical="center" shrinkToFit="1"/>
    </xf>
    <xf numFmtId="3" fontId="0" fillId="5" borderId="8" xfId="0" applyNumberFormat="1" applyFill="1" applyBorder="1"/>
    <xf numFmtId="0" fontId="0" fillId="0" borderId="0" xfId="0" applyAlignment="1"/>
    <xf numFmtId="4" fontId="0" fillId="0" borderId="0" xfId="0" applyNumberFormat="1" applyAlignment="1"/>
    <xf numFmtId="3" fontId="0" fillId="0" borderId="0" xfId="0" applyNumberFormat="1" applyAlignment="1"/>
    <xf numFmtId="49" fontId="5" fillId="0" borderId="0" xfId="0" applyNumberFormat="1" applyFont="1" applyBorder="1" applyAlignment="1">
      <alignment horizontal="left" vertical="center"/>
    </xf>
    <xf numFmtId="3" fontId="19" fillId="2" borderId="6" xfId="0" applyNumberFormat="1" applyFont="1" applyFill="1" applyBorder="1" applyAlignment="1">
      <alignment vertical="center" wrapText="1" shrinkToFit="1"/>
    </xf>
    <xf numFmtId="3" fontId="5" fillId="0" borderId="4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 shrinkToFit="1"/>
    </xf>
    <xf numFmtId="3" fontId="0" fillId="0" borderId="4" xfId="0" applyNumberFormat="1" applyFont="1" applyFill="1" applyBorder="1" applyAlignment="1">
      <alignment horizontal="left" vertical="center"/>
    </xf>
    <xf numFmtId="3" fontId="0" fillId="0" borderId="6" xfId="0" applyNumberFormat="1" applyFont="1" applyFill="1" applyBorder="1" applyAlignment="1">
      <alignment vertical="center" wrapText="1" shrinkToFit="1"/>
    </xf>
    <xf numFmtId="3" fontId="0" fillId="0" borderId="6" xfId="0" applyNumberFormat="1" applyFont="1" applyFill="1" applyBorder="1" applyAlignment="1">
      <alignment vertical="center" shrinkToFit="1"/>
    </xf>
    <xf numFmtId="49" fontId="0" fillId="0" borderId="4" xfId="0" applyNumberFormat="1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vertical="center" wrapText="1" shrinkToFit="1"/>
    </xf>
    <xf numFmtId="165" fontId="3" fillId="0" borderId="6" xfId="2" applyNumberFormat="1" applyFont="1" applyFill="1" applyBorder="1" applyAlignment="1">
      <alignment vertical="center"/>
    </xf>
    <xf numFmtId="165" fontId="0" fillId="0" borderId="6" xfId="2" applyNumberFormat="1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 shrinkToFit="1"/>
    </xf>
    <xf numFmtId="9" fontId="0" fillId="2" borderId="6" xfId="2" applyFont="1" applyFill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49" fontId="0" fillId="0" borderId="3" xfId="0" applyNumberFormat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0" fontId="13" fillId="6" borderId="0" xfId="0" applyFont="1" applyFill="1" applyAlignment="1">
      <alignment horizontal="left" vertical="top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7" xfId="0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14" fillId="0" borderId="4" xfId="0" applyNumberFormat="1" applyFont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horizontal="right" vertical="center"/>
    </xf>
    <xf numFmtId="4" fontId="14" fillId="0" borderId="3" xfId="0" applyNumberFormat="1" applyFont="1" applyBorder="1" applyAlignment="1">
      <alignment horizontal="right" vertical="center"/>
    </xf>
    <xf numFmtId="49" fontId="5" fillId="3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4" fillId="0" borderId="5" xfId="0" applyNumberFormat="1" applyFont="1" applyBorder="1" applyAlignment="1">
      <alignment horizontal="right" vertical="center"/>
    </xf>
    <xf numFmtId="2" fontId="15" fillId="2" borderId="34" xfId="0" applyNumberFormat="1" applyFont="1" applyFill="1" applyBorder="1" applyAlignment="1">
      <alignment horizontal="right" vertical="center"/>
    </xf>
    <xf numFmtId="4" fontId="15" fillId="2" borderId="34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top"/>
    </xf>
    <xf numFmtId="3" fontId="0" fillId="0" borderId="3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3" fontId="0" fillId="0" borderId="3" xfId="0" applyNumberFormat="1" applyBorder="1" applyAlignment="1">
      <alignment vertical="center"/>
    </xf>
    <xf numFmtId="3" fontId="0" fillId="0" borderId="3" xfId="0" applyNumberFormat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 wrapText="1"/>
    </xf>
    <xf numFmtId="3" fontId="0" fillId="0" borderId="3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 wrapText="1"/>
    </xf>
    <xf numFmtId="3" fontId="0" fillId="2" borderId="4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vertical="center"/>
    </xf>
    <xf numFmtId="3" fontId="0" fillId="2" borderId="7" xfId="0" applyNumberFormat="1" applyFont="1" applyFill="1" applyBorder="1" applyAlignment="1">
      <alignment vertical="center"/>
    </xf>
    <xf numFmtId="0" fontId="0" fillId="3" borderId="11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49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OUD%20disky\OneDrive\DOMESI%20pracovni\-%20NABIDKY\2018%20CZ\002%20-%20kavarna%20Kobylisy%20-%20BO\PODKLAD%20klient\Zahradni%20kavarna%20-%20Slepak%20V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SO 00 01 Pol"/>
      <sheetName val="SO 01 01 Pol"/>
      <sheetName val="SO 01 02 Pol"/>
      <sheetName val="SO 01 03 Pol"/>
      <sheetName val="SO 01 04 Pol"/>
      <sheetName val="SO 01 05 Pol"/>
      <sheetName val="SO 01 06 Pol"/>
      <sheetName val="SO 01 07 Pol"/>
      <sheetName val="SO 02 01 Pol"/>
      <sheetName val="SO 03 01 Pol"/>
      <sheetName val="SO 05 01 Pol"/>
    </sheetNames>
    <sheetDataSet>
      <sheetData sheetId="0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9">
          <cell r="G29">
            <v>0</v>
          </cell>
          <cell r="J29" t="str">
            <v>CZK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200" t="s">
        <v>0</v>
      </c>
      <c r="B1" s="200"/>
      <c r="C1" s="201"/>
      <c r="D1" s="200"/>
      <c r="E1" s="200"/>
      <c r="F1" s="200"/>
      <c r="G1" s="200"/>
    </row>
    <row r="2" spans="1:7" ht="24.9" customHeight="1" x14ac:dyDescent="0.25">
      <c r="A2" s="7" t="s">
        <v>1</v>
      </c>
      <c r="B2" s="6"/>
      <c r="C2" s="202"/>
      <c r="D2" s="202"/>
      <c r="E2" s="202"/>
      <c r="F2" s="202"/>
      <c r="G2" s="203"/>
    </row>
    <row r="3" spans="1:7" ht="24.9" customHeight="1" x14ac:dyDescent="0.25">
      <c r="A3" s="7" t="s">
        <v>2</v>
      </c>
      <c r="B3" s="6"/>
      <c r="C3" s="202"/>
      <c r="D3" s="202"/>
      <c r="E3" s="202"/>
      <c r="F3" s="202"/>
      <c r="G3" s="203"/>
    </row>
    <row r="4" spans="1:7" ht="24.9" customHeight="1" x14ac:dyDescent="0.25">
      <c r="A4" s="7" t="s">
        <v>3</v>
      </c>
      <c r="B4" s="6"/>
      <c r="C4" s="202"/>
      <c r="D4" s="202"/>
      <c r="E4" s="202"/>
      <c r="F4" s="202"/>
      <c r="G4" s="203"/>
    </row>
    <row r="5" spans="1:7" x14ac:dyDescent="0.25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outlinePr summaryBelow="0"/>
  </sheetPr>
  <dimension ref="A1:AU5060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56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56" t="s">
        <v>37</v>
      </c>
      <c r="C3" s="259" t="s">
        <v>24</v>
      </c>
      <c r="D3" s="266"/>
      <c r="E3" s="266"/>
      <c r="F3" s="266"/>
      <c r="G3" s="266"/>
      <c r="H3" s="266"/>
      <c r="I3" s="267"/>
      <c r="P3" s="8" t="s">
        <v>6</v>
      </c>
      <c r="T3" t="s">
        <v>7</v>
      </c>
    </row>
    <row r="4" spans="1:47" ht="24.9" customHeight="1" x14ac:dyDescent="0.25">
      <c r="A4" s="11" t="s">
        <v>3</v>
      </c>
      <c r="B4" s="57" t="s">
        <v>290</v>
      </c>
      <c r="C4" s="261" t="s">
        <v>357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294</v>
      </c>
      <c r="C7" s="49" t="s">
        <v>374</v>
      </c>
      <c r="D7" s="25"/>
      <c r="E7" s="26"/>
      <c r="F7" s="26"/>
      <c r="G7" s="26"/>
      <c r="H7" s="27"/>
      <c r="I7" s="28">
        <f>SUMIF(T8:T91,"&lt;&gt;NOR",I8:I91)</f>
        <v>0</v>
      </c>
      <c r="J7" s="43"/>
      <c r="T7" t="s">
        <v>16</v>
      </c>
    </row>
    <row r="8" spans="1:47" x14ac:dyDescent="0.25">
      <c r="A8" s="29">
        <v>1</v>
      </c>
      <c r="B8" s="47" t="s">
        <v>295</v>
      </c>
      <c r="C8" s="48" t="s">
        <v>375</v>
      </c>
      <c r="D8" s="53" t="s">
        <v>72</v>
      </c>
      <c r="E8" s="50">
        <v>1</v>
      </c>
      <c r="F8" s="30"/>
      <c r="G8" s="30"/>
      <c r="H8" s="50">
        <f>G8+F8</f>
        <v>0</v>
      </c>
      <c r="I8" s="31">
        <f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42" customFormat="1" x14ac:dyDescent="0.25">
      <c r="A9" s="36"/>
      <c r="B9" s="37"/>
      <c r="C9" s="55" t="s">
        <v>388</v>
      </c>
      <c r="D9" s="51"/>
      <c r="E9" s="52"/>
      <c r="F9" s="52"/>
      <c r="G9" s="52"/>
      <c r="H9" s="38"/>
      <c r="I9" s="39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</row>
    <row r="10" spans="1:47" x14ac:dyDescent="0.25">
      <c r="A10" s="29">
        <v>2</v>
      </c>
      <c r="B10" s="47" t="s">
        <v>296</v>
      </c>
      <c r="C10" s="48" t="s">
        <v>375</v>
      </c>
      <c r="D10" s="53" t="s">
        <v>71</v>
      </c>
      <c r="E10" s="50">
        <v>2.4</v>
      </c>
      <c r="F10" s="30"/>
      <c r="G10" s="30"/>
      <c r="H10" s="50">
        <f>G10+F10</f>
        <v>0</v>
      </c>
      <c r="I10" s="31">
        <f>ROUND(E10*H10,2)</f>
        <v>0</v>
      </c>
      <c r="J10" s="22">
        <v>21</v>
      </c>
      <c r="K10" s="17"/>
      <c r="L10" s="17"/>
      <c r="M10" s="17"/>
      <c r="N10" s="17"/>
      <c r="O10" s="17"/>
      <c r="P10" s="17"/>
      <c r="Q10" s="17"/>
      <c r="R10" s="17"/>
      <c r="S10" s="17"/>
      <c r="T10" s="17" t="s">
        <v>17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42" customFormat="1" x14ac:dyDescent="0.25">
      <c r="A11" s="36"/>
      <c r="B11" s="37"/>
      <c r="C11" s="55" t="s">
        <v>389</v>
      </c>
      <c r="D11" s="51"/>
      <c r="E11" s="52"/>
      <c r="F11" s="52"/>
      <c r="G11" s="52"/>
      <c r="H11" s="38"/>
      <c r="I11" s="39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7" x14ac:dyDescent="0.25">
      <c r="A12" s="29">
        <v>3</v>
      </c>
      <c r="B12" s="47" t="s">
        <v>297</v>
      </c>
      <c r="C12" s="48" t="s">
        <v>375</v>
      </c>
      <c r="D12" s="53" t="s">
        <v>71</v>
      </c>
      <c r="E12" s="50">
        <v>20.6</v>
      </c>
      <c r="F12" s="30"/>
      <c r="G12" s="30"/>
      <c r="H12" s="50">
        <f>G12+F12</f>
        <v>0</v>
      </c>
      <c r="I12" s="31">
        <f>ROUND(E12*H12,2)</f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42" customFormat="1" x14ac:dyDescent="0.25">
      <c r="A13" s="36"/>
      <c r="B13" s="37"/>
      <c r="C13" s="55" t="s">
        <v>390</v>
      </c>
      <c r="D13" s="51"/>
      <c r="E13" s="52"/>
      <c r="F13" s="52"/>
      <c r="G13" s="52"/>
      <c r="H13" s="38"/>
      <c r="I13" s="39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 x14ac:dyDescent="0.25">
      <c r="A14" s="29">
        <v>4</v>
      </c>
      <c r="B14" s="47" t="s">
        <v>298</v>
      </c>
      <c r="C14" s="48" t="s">
        <v>375</v>
      </c>
      <c r="D14" s="53" t="s">
        <v>71</v>
      </c>
      <c r="E14" s="50">
        <v>4.33</v>
      </c>
      <c r="F14" s="30"/>
      <c r="G14" s="30"/>
      <c r="H14" s="50">
        <f>G14+F14</f>
        <v>0</v>
      </c>
      <c r="I14" s="31">
        <f>ROUND(E14*H14,2)</f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42" customFormat="1" x14ac:dyDescent="0.25">
      <c r="A15" s="36"/>
      <c r="B15" s="37"/>
      <c r="C15" s="55" t="s">
        <v>391</v>
      </c>
      <c r="D15" s="51"/>
      <c r="E15" s="52"/>
      <c r="F15" s="52"/>
      <c r="G15" s="52"/>
      <c r="H15" s="38"/>
      <c r="I15" s="39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x14ac:dyDescent="0.25">
      <c r="A16" s="29">
        <v>5</v>
      </c>
      <c r="B16" s="47" t="s">
        <v>299</v>
      </c>
      <c r="C16" s="48" t="s">
        <v>376</v>
      </c>
      <c r="D16" s="53" t="s">
        <v>72</v>
      </c>
      <c r="E16" s="50">
        <v>1</v>
      </c>
      <c r="F16" s="30"/>
      <c r="G16" s="30"/>
      <c r="H16" s="50">
        <f>G16+F16</f>
        <v>0</v>
      </c>
      <c r="I16" s="31">
        <f>ROUND(E16*H16,2)</f>
        <v>0</v>
      </c>
      <c r="J16" s="22">
        <v>21</v>
      </c>
      <c r="K16" s="17"/>
      <c r="L16" s="17"/>
      <c r="M16" s="17"/>
      <c r="N16" s="17"/>
      <c r="O16" s="17"/>
      <c r="P16" s="17"/>
      <c r="Q16" s="17"/>
      <c r="R16" s="17"/>
      <c r="S16" s="17"/>
      <c r="T16" s="17" t="s">
        <v>17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42" customFormat="1" x14ac:dyDescent="0.25">
      <c r="A17" s="36"/>
      <c r="B17" s="37"/>
      <c r="C17" s="55" t="s">
        <v>392</v>
      </c>
      <c r="D17" s="51"/>
      <c r="E17" s="52"/>
      <c r="F17" s="52"/>
      <c r="G17" s="52"/>
      <c r="H17" s="38"/>
      <c r="I17" s="39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</row>
    <row r="18" spans="1:47" x14ac:dyDescent="0.25">
      <c r="A18" s="29">
        <v>6</v>
      </c>
      <c r="B18" s="47" t="s">
        <v>862</v>
      </c>
      <c r="C18" s="48" t="s">
        <v>377</v>
      </c>
      <c r="D18" s="53" t="s">
        <v>72</v>
      </c>
      <c r="E18" s="50">
        <v>1</v>
      </c>
      <c r="F18" s="30"/>
      <c r="G18" s="30"/>
      <c r="H18" s="50">
        <f>G18+F18</f>
        <v>0</v>
      </c>
      <c r="I18" s="31">
        <f>ROUND(E18*H18,2)</f>
        <v>0</v>
      </c>
      <c r="J18" s="22">
        <v>21</v>
      </c>
      <c r="K18" s="17"/>
      <c r="L18" s="17"/>
      <c r="M18" s="17"/>
      <c r="N18" s="17"/>
      <c r="O18" s="17"/>
      <c r="P18" s="17"/>
      <c r="Q18" s="17"/>
      <c r="R18" s="17"/>
      <c r="S18" s="17"/>
      <c r="T18" s="17" t="s">
        <v>17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42" customFormat="1" x14ac:dyDescent="0.25">
      <c r="A19" s="36"/>
      <c r="B19" s="37"/>
      <c r="C19" s="55" t="s">
        <v>393</v>
      </c>
      <c r="D19" s="51"/>
      <c r="E19" s="52"/>
      <c r="F19" s="52"/>
      <c r="G19" s="52"/>
      <c r="H19" s="38"/>
      <c r="I19" s="39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 x14ac:dyDescent="0.25">
      <c r="A20" s="29">
        <v>7</v>
      </c>
      <c r="B20" s="47" t="s">
        <v>863</v>
      </c>
      <c r="C20" s="48" t="s">
        <v>378</v>
      </c>
      <c r="D20" s="53" t="s">
        <v>72</v>
      </c>
      <c r="E20" s="50">
        <v>1</v>
      </c>
      <c r="F20" s="30"/>
      <c r="G20" s="30"/>
      <c r="H20" s="50">
        <f>G20+F20</f>
        <v>0</v>
      </c>
      <c r="I20" s="31">
        <f>ROUND(E20*H20,2)</f>
        <v>0</v>
      </c>
      <c r="J20" s="22">
        <v>21</v>
      </c>
      <c r="K20" s="17"/>
      <c r="L20" s="17"/>
      <c r="M20" s="17"/>
      <c r="N20" s="17"/>
      <c r="O20" s="17"/>
      <c r="P20" s="17"/>
      <c r="Q20" s="17"/>
      <c r="R20" s="17"/>
      <c r="S20" s="17"/>
      <c r="T20" s="17" t="s">
        <v>17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42" customFormat="1" x14ac:dyDescent="0.25">
      <c r="A21" s="36"/>
      <c r="B21" s="37"/>
      <c r="C21" s="55" t="s">
        <v>394</v>
      </c>
      <c r="D21" s="51"/>
      <c r="E21" s="52"/>
      <c r="F21" s="52"/>
      <c r="G21" s="52"/>
      <c r="H21" s="38"/>
      <c r="I21" s="39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</row>
    <row r="22" spans="1:47" x14ac:dyDescent="0.25">
      <c r="A22" s="29">
        <v>8</v>
      </c>
      <c r="B22" s="47" t="s">
        <v>864</v>
      </c>
      <c r="C22" s="48" t="s">
        <v>378</v>
      </c>
      <c r="D22" s="53" t="s">
        <v>72</v>
      </c>
      <c r="E22" s="50">
        <v>2</v>
      </c>
      <c r="F22" s="30"/>
      <c r="G22" s="30"/>
      <c r="H22" s="50">
        <f>G22+F22</f>
        <v>0</v>
      </c>
      <c r="I22" s="31">
        <f>ROUND(E22*H22,2)</f>
        <v>0</v>
      </c>
      <c r="J22" s="22">
        <v>21</v>
      </c>
      <c r="K22" s="17"/>
      <c r="L22" s="17"/>
      <c r="M22" s="17"/>
      <c r="N22" s="17"/>
      <c r="O22" s="17"/>
      <c r="P22" s="17"/>
      <c r="Q22" s="17"/>
      <c r="R22" s="17"/>
      <c r="S22" s="17"/>
      <c r="T22" s="17" t="s">
        <v>17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42" customFormat="1" x14ac:dyDescent="0.25">
      <c r="A23" s="36"/>
      <c r="B23" s="37"/>
      <c r="C23" s="55" t="s">
        <v>395</v>
      </c>
      <c r="D23" s="51"/>
      <c r="E23" s="52"/>
      <c r="F23" s="52"/>
      <c r="G23" s="52"/>
      <c r="H23" s="38"/>
      <c r="I23" s="39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47" x14ac:dyDescent="0.25">
      <c r="A24" s="29">
        <v>9</v>
      </c>
      <c r="B24" s="47" t="s">
        <v>865</v>
      </c>
      <c r="C24" s="48" t="s">
        <v>379</v>
      </c>
      <c r="D24" s="53" t="s">
        <v>72</v>
      </c>
      <c r="E24" s="50">
        <v>1</v>
      </c>
      <c r="F24" s="30"/>
      <c r="G24" s="30"/>
      <c r="H24" s="50">
        <f>G24+F24</f>
        <v>0</v>
      </c>
      <c r="I24" s="31">
        <f>ROUND(E24*H24,2)</f>
        <v>0</v>
      </c>
      <c r="J24" s="22">
        <v>21</v>
      </c>
      <c r="K24" s="17"/>
      <c r="L24" s="17"/>
      <c r="M24" s="17"/>
      <c r="N24" s="17"/>
      <c r="O24" s="17"/>
      <c r="P24" s="17"/>
      <c r="Q24" s="17"/>
      <c r="R24" s="17"/>
      <c r="S24" s="17"/>
      <c r="T24" s="17" t="s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42" customFormat="1" x14ac:dyDescent="0.25">
      <c r="A25" s="36"/>
      <c r="B25" s="37"/>
      <c r="C25" s="55" t="s">
        <v>396</v>
      </c>
      <c r="D25" s="51"/>
      <c r="E25" s="52"/>
      <c r="F25" s="52"/>
      <c r="G25" s="52"/>
      <c r="H25" s="38"/>
      <c r="I25" s="39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</row>
    <row r="26" spans="1:47" x14ac:dyDescent="0.25">
      <c r="A26" s="29">
        <v>10</v>
      </c>
      <c r="B26" s="47" t="s">
        <v>866</v>
      </c>
      <c r="C26" s="48" t="s">
        <v>379</v>
      </c>
      <c r="D26" s="53" t="s">
        <v>72</v>
      </c>
      <c r="E26" s="50">
        <v>2</v>
      </c>
      <c r="F26" s="30"/>
      <c r="G26" s="30"/>
      <c r="H26" s="50">
        <f>G26+F26</f>
        <v>0</v>
      </c>
      <c r="I26" s="31">
        <f>ROUND(E26*H26,2)</f>
        <v>0</v>
      </c>
      <c r="J26" s="22">
        <v>21</v>
      </c>
      <c r="K26" s="17"/>
      <c r="L26" s="17"/>
      <c r="M26" s="17"/>
      <c r="N26" s="17"/>
      <c r="O26" s="17"/>
      <c r="P26" s="17"/>
      <c r="Q26" s="17"/>
      <c r="R26" s="17"/>
      <c r="S26" s="17"/>
      <c r="T26" s="17" t="s">
        <v>17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42" customFormat="1" x14ac:dyDescent="0.25">
      <c r="A27" s="36"/>
      <c r="B27" s="37"/>
      <c r="C27" s="55" t="s">
        <v>397</v>
      </c>
      <c r="D27" s="51"/>
      <c r="E27" s="52"/>
      <c r="F27" s="52"/>
      <c r="G27" s="52"/>
      <c r="H27" s="38"/>
      <c r="I27" s="39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</row>
    <row r="28" spans="1:47" x14ac:dyDescent="0.25">
      <c r="A28" s="29">
        <v>11</v>
      </c>
      <c r="B28" s="47" t="s">
        <v>867</v>
      </c>
      <c r="C28" s="48" t="s">
        <v>379</v>
      </c>
      <c r="D28" s="53" t="s">
        <v>72</v>
      </c>
      <c r="E28" s="50">
        <v>1</v>
      </c>
      <c r="F28" s="30"/>
      <c r="G28" s="30"/>
      <c r="H28" s="50">
        <f>G28+F28</f>
        <v>0</v>
      </c>
      <c r="I28" s="31">
        <f>ROUND(E28*H28,2)</f>
        <v>0</v>
      </c>
      <c r="J28" s="22">
        <v>21</v>
      </c>
      <c r="K28" s="17"/>
      <c r="L28" s="17"/>
      <c r="M28" s="17"/>
      <c r="N28" s="17"/>
      <c r="O28" s="17"/>
      <c r="P28" s="17"/>
      <c r="Q28" s="17"/>
      <c r="R28" s="17"/>
      <c r="S28" s="17"/>
      <c r="T28" s="17" t="s">
        <v>17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42" customFormat="1" x14ac:dyDescent="0.25">
      <c r="A29" s="36"/>
      <c r="B29" s="37"/>
      <c r="C29" s="55" t="s">
        <v>398</v>
      </c>
      <c r="D29" s="51"/>
      <c r="E29" s="52"/>
      <c r="F29" s="52"/>
      <c r="G29" s="52"/>
      <c r="H29" s="38"/>
      <c r="I29" s="39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</row>
    <row r="30" spans="1:47" x14ac:dyDescent="0.25">
      <c r="A30" s="29">
        <v>12</v>
      </c>
      <c r="B30" s="47" t="s">
        <v>868</v>
      </c>
      <c r="C30" s="48" t="s">
        <v>380</v>
      </c>
      <c r="D30" s="53" t="s">
        <v>72</v>
      </c>
      <c r="E30" s="50">
        <v>2</v>
      </c>
      <c r="F30" s="30"/>
      <c r="G30" s="30"/>
      <c r="H30" s="50">
        <f>G30+F30</f>
        <v>0</v>
      </c>
      <c r="I30" s="31">
        <f>ROUND(E30*H30,2)</f>
        <v>0</v>
      </c>
      <c r="J30" s="22">
        <v>21</v>
      </c>
      <c r="K30" s="17"/>
      <c r="L30" s="17"/>
      <c r="M30" s="17"/>
      <c r="N30" s="17"/>
      <c r="O30" s="17"/>
      <c r="P30" s="17"/>
      <c r="Q30" s="17"/>
      <c r="R30" s="17"/>
      <c r="S30" s="17"/>
      <c r="T30" s="17" t="s">
        <v>17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s="42" customFormat="1" x14ac:dyDescent="0.25">
      <c r="A31" s="36"/>
      <c r="B31" s="37"/>
      <c r="C31" s="55" t="s">
        <v>399</v>
      </c>
      <c r="D31" s="51"/>
      <c r="E31" s="52"/>
      <c r="F31" s="52"/>
      <c r="G31" s="52"/>
      <c r="H31" s="38"/>
      <c r="I31" s="39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47" x14ac:dyDescent="0.25">
      <c r="A32" s="29">
        <v>13</v>
      </c>
      <c r="B32" s="47" t="s">
        <v>869</v>
      </c>
      <c r="C32" s="48" t="s">
        <v>380</v>
      </c>
      <c r="D32" s="53" t="s">
        <v>72</v>
      </c>
      <c r="E32" s="50">
        <v>2</v>
      </c>
      <c r="F32" s="30"/>
      <c r="G32" s="30"/>
      <c r="H32" s="50">
        <f>G32+F32</f>
        <v>0</v>
      </c>
      <c r="I32" s="31">
        <f>ROUND(E32*H32,2)</f>
        <v>0</v>
      </c>
      <c r="J32" s="22">
        <v>21</v>
      </c>
      <c r="K32" s="17"/>
      <c r="L32" s="17"/>
      <c r="M32" s="17"/>
      <c r="N32" s="17"/>
      <c r="O32" s="17"/>
      <c r="P32" s="17"/>
      <c r="Q32" s="17"/>
      <c r="R32" s="17"/>
      <c r="S32" s="17"/>
      <c r="T32" s="17" t="s">
        <v>17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42" customFormat="1" x14ac:dyDescent="0.25">
      <c r="A33" s="36"/>
      <c r="B33" s="37"/>
      <c r="C33" s="55" t="s">
        <v>400</v>
      </c>
      <c r="D33" s="51"/>
      <c r="E33" s="52"/>
      <c r="F33" s="52"/>
      <c r="G33" s="52"/>
      <c r="H33" s="38"/>
      <c r="I33" s="39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</row>
    <row r="34" spans="1:47" x14ac:dyDescent="0.25">
      <c r="A34" s="29">
        <v>14</v>
      </c>
      <c r="B34" s="47" t="s">
        <v>870</v>
      </c>
      <c r="C34" s="48" t="s">
        <v>380</v>
      </c>
      <c r="D34" s="53" t="s">
        <v>72</v>
      </c>
      <c r="E34" s="50">
        <v>1</v>
      </c>
      <c r="F34" s="30"/>
      <c r="G34" s="30"/>
      <c r="H34" s="50">
        <f>G34+F34</f>
        <v>0</v>
      </c>
      <c r="I34" s="31">
        <f>ROUND(E34*H34,2)</f>
        <v>0</v>
      </c>
      <c r="J34" s="22">
        <v>21</v>
      </c>
      <c r="K34" s="17"/>
      <c r="L34" s="17"/>
      <c r="M34" s="17"/>
      <c r="N34" s="17"/>
      <c r="O34" s="17"/>
      <c r="P34" s="17"/>
      <c r="Q34" s="17"/>
      <c r="R34" s="17"/>
      <c r="S34" s="17"/>
      <c r="T34" s="17" t="s">
        <v>17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42" customFormat="1" x14ac:dyDescent="0.25">
      <c r="A35" s="36"/>
      <c r="B35" s="37"/>
      <c r="C35" s="55" t="s">
        <v>401</v>
      </c>
      <c r="D35" s="51"/>
      <c r="E35" s="52"/>
      <c r="F35" s="52"/>
      <c r="G35" s="52"/>
      <c r="H35" s="38"/>
      <c r="I35" s="39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</row>
    <row r="36" spans="1:47" x14ac:dyDescent="0.25">
      <c r="A36" s="29">
        <v>15</v>
      </c>
      <c r="B36" s="47" t="s">
        <v>871</v>
      </c>
      <c r="C36" s="48" t="s">
        <v>381</v>
      </c>
      <c r="D36" s="53" t="s">
        <v>72</v>
      </c>
      <c r="E36" s="50">
        <v>1</v>
      </c>
      <c r="F36" s="30"/>
      <c r="G36" s="30"/>
      <c r="H36" s="50">
        <f>G36+F36</f>
        <v>0</v>
      </c>
      <c r="I36" s="31">
        <f>ROUND(E36*H36,2)</f>
        <v>0</v>
      </c>
      <c r="J36" s="22">
        <v>21</v>
      </c>
      <c r="K36" s="17"/>
      <c r="L36" s="17"/>
      <c r="M36" s="17"/>
      <c r="N36" s="17"/>
      <c r="O36" s="17"/>
      <c r="P36" s="17"/>
      <c r="Q36" s="17"/>
      <c r="R36" s="17"/>
      <c r="S36" s="17"/>
      <c r="T36" s="17" t="s">
        <v>17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42" customFormat="1" x14ac:dyDescent="0.25">
      <c r="A37" s="36"/>
      <c r="B37" s="37"/>
      <c r="C37" s="55" t="s">
        <v>402</v>
      </c>
      <c r="D37" s="51"/>
      <c r="E37" s="52"/>
      <c r="F37" s="52"/>
      <c r="G37" s="52"/>
      <c r="H37" s="38"/>
      <c r="I37" s="39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</row>
    <row r="38" spans="1:47" x14ac:dyDescent="0.25">
      <c r="A38" s="29">
        <v>16</v>
      </c>
      <c r="B38" s="47" t="s">
        <v>872</v>
      </c>
      <c r="C38" s="48" t="s">
        <v>381</v>
      </c>
      <c r="D38" s="53" t="s">
        <v>72</v>
      </c>
      <c r="E38" s="50">
        <v>1</v>
      </c>
      <c r="F38" s="30"/>
      <c r="G38" s="30"/>
      <c r="H38" s="50">
        <f>G38+F38</f>
        <v>0</v>
      </c>
      <c r="I38" s="31">
        <f>ROUND(E38*H38,2)</f>
        <v>0</v>
      </c>
      <c r="J38" s="22">
        <v>21</v>
      </c>
      <c r="K38" s="17"/>
      <c r="L38" s="17"/>
      <c r="M38" s="17"/>
      <c r="N38" s="17"/>
      <c r="O38" s="17"/>
      <c r="P38" s="17"/>
      <c r="Q38" s="17"/>
      <c r="R38" s="17"/>
      <c r="S38" s="17"/>
      <c r="T38" s="17" t="s">
        <v>17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42" customFormat="1" x14ac:dyDescent="0.25">
      <c r="A39" s="36"/>
      <c r="B39" s="37"/>
      <c r="C39" s="55" t="s">
        <v>403</v>
      </c>
      <c r="D39" s="51"/>
      <c r="E39" s="52"/>
      <c r="F39" s="52"/>
      <c r="G39" s="52"/>
      <c r="H39" s="38"/>
      <c r="I39" s="39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</row>
    <row r="40" spans="1:47" x14ac:dyDescent="0.25">
      <c r="A40" s="29">
        <v>17</v>
      </c>
      <c r="B40" s="47" t="s">
        <v>873</v>
      </c>
      <c r="C40" s="48" t="s">
        <v>381</v>
      </c>
      <c r="D40" s="53" t="s">
        <v>72</v>
      </c>
      <c r="E40" s="50">
        <v>2</v>
      </c>
      <c r="F40" s="30"/>
      <c r="G40" s="30"/>
      <c r="H40" s="50">
        <f>G40+F40</f>
        <v>0</v>
      </c>
      <c r="I40" s="31">
        <f>ROUND(E40*H40,2)</f>
        <v>0</v>
      </c>
      <c r="J40" s="22">
        <v>21</v>
      </c>
      <c r="K40" s="17"/>
      <c r="L40" s="17"/>
      <c r="M40" s="17"/>
      <c r="N40" s="17"/>
      <c r="O40" s="17"/>
      <c r="P40" s="17"/>
      <c r="Q40" s="17"/>
      <c r="R40" s="17"/>
      <c r="S40" s="17"/>
      <c r="T40" s="17" t="s">
        <v>17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42" customFormat="1" x14ac:dyDescent="0.25">
      <c r="A41" s="36"/>
      <c r="B41" s="37"/>
      <c r="C41" s="55" t="s">
        <v>404</v>
      </c>
      <c r="D41" s="51"/>
      <c r="E41" s="52"/>
      <c r="F41" s="52"/>
      <c r="G41" s="52"/>
      <c r="H41" s="38"/>
      <c r="I41" s="39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</row>
    <row r="42" spans="1:47" x14ac:dyDescent="0.25">
      <c r="A42" s="29">
        <v>18</v>
      </c>
      <c r="B42" s="47" t="s">
        <v>874</v>
      </c>
      <c r="C42" s="48" t="s">
        <v>382</v>
      </c>
      <c r="D42" s="53" t="s">
        <v>72</v>
      </c>
      <c r="E42" s="50">
        <v>1</v>
      </c>
      <c r="F42" s="30"/>
      <c r="G42" s="30"/>
      <c r="H42" s="50">
        <f>G42+F42</f>
        <v>0</v>
      </c>
      <c r="I42" s="31">
        <f>ROUND(E42*H42,2)</f>
        <v>0</v>
      </c>
      <c r="J42" s="22">
        <v>21</v>
      </c>
      <c r="K42" s="17"/>
      <c r="L42" s="17"/>
      <c r="M42" s="17"/>
      <c r="N42" s="17"/>
      <c r="O42" s="17"/>
      <c r="P42" s="17"/>
      <c r="Q42" s="17"/>
      <c r="R42" s="17"/>
      <c r="S42" s="17"/>
      <c r="T42" s="17" t="s">
        <v>17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42" customFormat="1" x14ac:dyDescent="0.25">
      <c r="A43" s="36"/>
      <c r="B43" s="37"/>
      <c r="C43" s="55" t="s">
        <v>405</v>
      </c>
      <c r="D43" s="51"/>
      <c r="E43" s="52"/>
      <c r="F43" s="52"/>
      <c r="G43" s="52"/>
      <c r="H43" s="38"/>
      <c r="I43" s="39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</row>
    <row r="44" spans="1:47" x14ac:dyDescent="0.25">
      <c r="A44" s="29">
        <v>19</v>
      </c>
      <c r="B44" s="47" t="s">
        <v>875</v>
      </c>
      <c r="C44" s="48" t="s">
        <v>382</v>
      </c>
      <c r="D44" s="53" t="s">
        <v>72</v>
      </c>
      <c r="E44" s="50">
        <v>1</v>
      </c>
      <c r="F44" s="30"/>
      <c r="G44" s="30"/>
      <c r="H44" s="50">
        <f>G44+F44</f>
        <v>0</v>
      </c>
      <c r="I44" s="31">
        <f>ROUND(E44*H44,2)</f>
        <v>0</v>
      </c>
      <c r="J44" s="22">
        <v>21</v>
      </c>
      <c r="K44" s="17"/>
      <c r="L44" s="17"/>
      <c r="M44" s="17"/>
      <c r="N44" s="17"/>
      <c r="O44" s="17"/>
      <c r="P44" s="17"/>
      <c r="Q44" s="17"/>
      <c r="R44" s="17"/>
      <c r="S44" s="17"/>
      <c r="T44" s="17" t="s">
        <v>17</v>
      </c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42" customFormat="1" x14ac:dyDescent="0.25">
      <c r="A45" s="36"/>
      <c r="B45" s="37"/>
      <c r="C45" s="55" t="s">
        <v>406</v>
      </c>
      <c r="D45" s="51"/>
      <c r="E45" s="52"/>
      <c r="F45" s="52"/>
      <c r="G45" s="52"/>
      <c r="H45" s="38"/>
      <c r="I45" s="39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</row>
    <row r="46" spans="1:47" x14ac:dyDescent="0.25">
      <c r="A46" s="29">
        <v>20</v>
      </c>
      <c r="B46" s="47" t="s">
        <v>876</v>
      </c>
      <c r="C46" s="48" t="s">
        <v>383</v>
      </c>
      <c r="D46" s="53" t="s">
        <v>72</v>
      </c>
      <c r="E46" s="50">
        <v>1</v>
      </c>
      <c r="F46" s="30"/>
      <c r="G46" s="30"/>
      <c r="H46" s="50">
        <f>G46+F46</f>
        <v>0</v>
      </c>
      <c r="I46" s="31">
        <f>ROUND(E46*H46,2)</f>
        <v>0</v>
      </c>
      <c r="J46" s="22">
        <v>21</v>
      </c>
      <c r="K46" s="17"/>
      <c r="L46" s="17"/>
      <c r="M46" s="17"/>
      <c r="N46" s="17"/>
      <c r="O46" s="17"/>
      <c r="P46" s="17"/>
      <c r="Q46" s="17"/>
      <c r="R46" s="17"/>
      <c r="S46" s="17"/>
      <c r="T46" s="17" t="s">
        <v>17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42" customFormat="1" x14ac:dyDescent="0.25">
      <c r="A47" s="36"/>
      <c r="B47" s="37"/>
      <c r="C47" s="55" t="s">
        <v>407</v>
      </c>
      <c r="D47" s="51"/>
      <c r="E47" s="52"/>
      <c r="F47" s="52"/>
      <c r="G47" s="52"/>
      <c r="H47" s="38"/>
      <c r="I47" s="39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</row>
    <row r="48" spans="1:47" x14ac:dyDescent="0.25">
      <c r="A48" s="29">
        <v>21</v>
      </c>
      <c r="B48" s="47" t="s">
        <v>877</v>
      </c>
      <c r="C48" s="48" t="s">
        <v>384</v>
      </c>
      <c r="D48" s="53" t="s">
        <v>72</v>
      </c>
      <c r="E48" s="50">
        <v>1</v>
      </c>
      <c r="F48" s="30"/>
      <c r="G48" s="30"/>
      <c r="H48" s="50">
        <f>G48+F48</f>
        <v>0</v>
      </c>
      <c r="I48" s="31">
        <f>ROUND(E48*H48,2)</f>
        <v>0</v>
      </c>
      <c r="J48" s="22">
        <v>21</v>
      </c>
      <c r="K48" s="17"/>
      <c r="L48" s="17"/>
      <c r="M48" s="17"/>
      <c r="N48" s="17"/>
      <c r="O48" s="17"/>
      <c r="P48" s="17"/>
      <c r="Q48" s="17"/>
      <c r="R48" s="17"/>
      <c r="S48" s="17"/>
      <c r="T48" s="17" t="s">
        <v>17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42" customFormat="1" x14ac:dyDescent="0.25">
      <c r="A49" s="36"/>
      <c r="B49" s="37"/>
      <c r="C49" s="55" t="s">
        <v>408</v>
      </c>
      <c r="D49" s="51"/>
      <c r="E49" s="52"/>
      <c r="F49" s="52"/>
      <c r="G49" s="52"/>
      <c r="H49" s="38"/>
      <c r="I49" s="39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</row>
    <row r="50" spans="1:47" x14ac:dyDescent="0.25">
      <c r="A50" s="29">
        <v>22</v>
      </c>
      <c r="B50" s="47" t="s">
        <v>878</v>
      </c>
      <c r="C50" s="48" t="s">
        <v>385</v>
      </c>
      <c r="D50" s="53" t="s">
        <v>72</v>
      </c>
      <c r="E50" s="50">
        <v>1</v>
      </c>
      <c r="F50" s="30"/>
      <c r="G50" s="30"/>
      <c r="H50" s="50">
        <f>G50+F50</f>
        <v>0</v>
      </c>
      <c r="I50" s="31">
        <f>ROUND(E50*H50,2)</f>
        <v>0</v>
      </c>
      <c r="J50" s="22">
        <v>21</v>
      </c>
      <c r="K50" s="17"/>
      <c r="L50" s="17"/>
      <c r="M50" s="17"/>
      <c r="N50" s="17"/>
      <c r="O50" s="17"/>
      <c r="P50" s="17"/>
      <c r="Q50" s="17"/>
      <c r="R50" s="17"/>
      <c r="S50" s="17"/>
      <c r="T50" s="17" t="s">
        <v>17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42" customFormat="1" x14ac:dyDescent="0.25">
      <c r="A51" s="36"/>
      <c r="B51" s="37"/>
      <c r="C51" s="55" t="s">
        <v>409</v>
      </c>
      <c r="D51" s="51"/>
      <c r="E51" s="52"/>
      <c r="F51" s="52"/>
      <c r="G51" s="52"/>
      <c r="H51" s="38"/>
      <c r="I51" s="39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</row>
    <row r="52" spans="1:47" x14ac:dyDescent="0.25">
      <c r="A52" s="29">
        <v>23</v>
      </c>
      <c r="B52" s="47" t="s">
        <v>879</v>
      </c>
      <c r="C52" s="48" t="s">
        <v>385</v>
      </c>
      <c r="D52" s="53" t="s">
        <v>72</v>
      </c>
      <c r="E52" s="50">
        <v>1</v>
      </c>
      <c r="F52" s="30"/>
      <c r="G52" s="30"/>
      <c r="H52" s="50">
        <f>G52+F52</f>
        <v>0</v>
      </c>
      <c r="I52" s="31">
        <f>ROUND(E52*H52,2)</f>
        <v>0</v>
      </c>
      <c r="J52" s="22">
        <v>21</v>
      </c>
      <c r="K52" s="17"/>
      <c r="L52" s="17"/>
      <c r="M52" s="17"/>
      <c r="N52" s="17"/>
      <c r="O52" s="17"/>
      <c r="P52" s="17"/>
      <c r="Q52" s="17"/>
      <c r="R52" s="17"/>
      <c r="S52" s="17"/>
      <c r="T52" s="17" t="s">
        <v>17</v>
      </c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 s="42" customFormat="1" x14ac:dyDescent="0.25">
      <c r="A53" s="36"/>
      <c r="B53" s="37"/>
      <c r="C53" s="55" t="s">
        <v>410</v>
      </c>
      <c r="D53" s="51"/>
      <c r="E53" s="52"/>
      <c r="F53" s="52"/>
      <c r="G53" s="52"/>
      <c r="H53" s="38"/>
      <c r="I53" s="39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</row>
    <row r="54" spans="1:47" x14ac:dyDescent="0.25">
      <c r="A54" s="29">
        <v>24</v>
      </c>
      <c r="B54" s="47" t="s">
        <v>880</v>
      </c>
      <c r="C54" s="48" t="s">
        <v>385</v>
      </c>
      <c r="D54" s="53" t="s">
        <v>72</v>
      </c>
      <c r="E54" s="50">
        <v>2</v>
      </c>
      <c r="F54" s="30"/>
      <c r="G54" s="30"/>
      <c r="H54" s="50">
        <f>G54+F54</f>
        <v>0</v>
      </c>
      <c r="I54" s="31">
        <f>ROUND(E54*H54,2)</f>
        <v>0</v>
      </c>
      <c r="J54" s="22">
        <v>21</v>
      </c>
      <c r="K54" s="17"/>
      <c r="L54" s="17"/>
      <c r="M54" s="17"/>
      <c r="N54" s="17"/>
      <c r="O54" s="17"/>
      <c r="P54" s="17"/>
      <c r="Q54" s="17"/>
      <c r="R54" s="17"/>
      <c r="S54" s="17"/>
      <c r="T54" s="17" t="s">
        <v>17</v>
      </c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s="42" customFormat="1" x14ac:dyDescent="0.25">
      <c r="A55" s="36"/>
      <c r="B55" s="37"/>
      <c r="C55" s="55" t="s">
        <v>411</v>
      </c>
      <c r="D55" s="51"/>
      <c r="E55" s="52"/>
      <c r="F55" s="52"/>
      <c r="G55" s="52"/>
      <c r="H55" s="38"/>
      <c r="I55" s="39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</row>
    <row r="56" spans="1:47" x14ac:dyDescent="0.25">
      <c r="A56" s="29">
        <v>25</v>
      </c>
      <c r="B56" s="47" t="s">
        <v>881</v>
      </c>
      <c r="C56" s="48" t="s">
        <v>385</v>
      </c>
      <c r="D56" s="53" t="s">
        <v>72</v>
      </c>
      <c r="E56" s="50">
        <v>1</v>
      </c>
      <c r="F56" s="30"/>
      <c r="G56" s="30"/>
      <c r="H56" s="50">
        <f>G56+F56</f>
        <v>0</v>
      </c>
      <c r="I56" s="31">
        <f>ROUND(E56*H56,2)</f>
        <v>0</v>
      </c>
      <c r="J56" s="22">
        <v>21</v>
      </c>
      <c r="K56" s="17"/>
      <c r="L56" s="17"/>
      <c r="M56" s="17"/>
      <c r="N56" s="17"/>
      <c r="O56" s="17"/>
      <c r="P56" s="17"/>
      <c r="Q56" s="17"/>
      <c r="R56" s="17"/>
      <c r="S56" s="17"/>
      <c r="T56" s="17" t="s">
        <v>17</v>
      </c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s="42" customFormat="1" x14ac:dyDescent="0.25">
      <c r="A57" s="36"/>
      <c r="B57" s="37"/>
      <c r="C57" s="55" t="s">
        <v>412</v>
      </c>
      <c r="D57" s="51"/>
      <c r="E57" s="52"/>
      <c r="F57" s="52"/>
      <c r="G57" s="52"/>
      <c r="H57" s="38"/>
      <c r="I57" s="39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</row>
    <row r="58" spans="1:47" x14ac:dyDescent="0.25">
      <c r="A58" s="29">
        <v>26</v>
      </c>
      <c r="B58" s="47" t="s">
        <v>882</v>
      </c>
      <c r="C58" s="48" t="s">
        <v>385</v>
      </c>
      <c r="D58" s="53" t="s">
        <v>72</v>
      </c>
      <c r="E58" s="50">
        <v>1</v>
      </c>
      <c r="F58" s="30"/>
      <c r="G58" s="30"/>
      <c r="H58" s="50">
        <f>G58+F58</f>
        <v>0</v>
      </c>
      <c r="I58" s="31">
        <f>ROUND(E58*H58,2)</f>
        <v>0</v>
      </c>
      <c r="J58" s="22">
        <v>21</v>
      </c>
      <c r="K58" s="17"/>
      <c r="L58" s="17"/>
      <c r="M58" s="17"/>
      <c r="N58" s="17"/>
      <c r="O58" s="17"/>
      <c r="P58" s="17"/>
      <c r="Q58" s="17"/>
      <c r="R58" s="17"/>
      <c r="S58" s="17"/>
      <c r="T58" s="17" t="s">
        <v>17</v>
      </c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 s="42" customFormat="1" x14ac:dyDescent="0.25">
      <c r="A59" s="36"/>
      <c r="B59" s="37"/>
      <c r="C59" s="55" t="s">
        <v>413</v>
      </c>
      <c r="D59" s="51"/>
      <c r="E59" s="52"/>
      <c r="F59" s="52"/>
      <c r="G59" s="52"/>
      <c r="H59" s="38"/>
      <c r="I59" s="39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</row>
    <row r="60" spans="1:47" x14ac:dyDescent="0.25">
      <c r="A60" s="29">
        <v>27</v>
      </c>
      <c r="B60" s="47" t="s">
        <v>883</v>
      </c>
      <c r="C60" s="48" t="s">
        <v>385</v>
      </c>
      <c r="D60" s="53" t="s">
        <v>72</v>
      </c>
      <c r="E60" s="50">
        <v>1</v>
      </c>
      <c r="F60" s="30"/>
      <c r="G60" s="30"/>
      <c r="H60" s="50">
        <f>G60+F60</f>
        <v>0</v>
      </c>
      <c r="I60" s="31">
        <f>ROUND(E60*H60,2)</f>
        <v>0</v>
      </c>
      <c r="J60" s="22">
        <v>21</v>
      </c>
      <c r="K60" s="17"/>
      <c r="L60" s="17"/>
      <c r="M60" s="17"/>
      <c r="N60" s="17"/>
      <c r="O60" s="17"/>
      <c r="P60" s="17"/>
      <c r="Q60" s="17"/>
      <c r="R60" s="17"/>
      <c r="S60" s="17"/>
      <c r="T60" s="17" t="s">
        <v>17</v>
      </c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s="42" customFormat="1" x14ac:dyDescent="0.25">
      <c r="A61" s="36"/>
      <c r="B61" s="37"/>
      <c r="C61" s="55" t="s">
        <v>414</v>
      </c>
      <c r="D61" s="51"/>
      <c r="E61" s="52"/>
      <c r="F61" s="52"/>
      <c r="G61" s="52"/>
      <c r="H61" s="38"/>
      <c r="I61" s="39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</row>
    <row r="62" spans="1:47" x14ac:dyDescent="0.25">
      <c r="A62" s="29">
        <v>28</v>
      </c>
      <c r="B62" s="47" t="s">
        <v>884</v>
      </c>
      <c r="C62" s="48" t="s">
        <v>385</v>
      </c>
      <c r="D62" s="53" t="s">
        <v>72</v>
      </c>
      <c r="E62" s="50">
        <v>6</v>
      </c>
      <c r="F62" s="30"/>
      <c r="G62" s="30"/>
      <c r="H62" s="50">
        <f>G62+F62</f>
        <v>0</v>
      </c>
      <c r="I62" s="31">
        <f>ROUND(E62*H62,2)</f>
        <v>0</v>
      </c>
      <c r="J62" s="22">
        <v>21</v>
      </c>
      <c r="K62" s="17"/>
      <c r="L62" s="17"/>
      <c r="M62" s="17"/>
      <c r="N62" s="17"/>
      <c r="O62" s="17"/>
      <c r="P62" s="17"/>
      <c r="Q62" s="17"/>
      <c r="R62" s="17"/>
      <c r="S62" s="17"/>
      <c r="T62" s="17" t="s">
        <v>17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 s="42" customFormat="1" x14ac:dyDescent="0.25">
      <c r="A63" s="36"/>
      <c r="B63" s="37"/>
      <c r="C63" s="55" t="s">
        <v>415</v>
      </c>
      <c r="D63" s="51"/>
      <c r="E63" s="52"/>
      <c r="F63" s="52"/>
      <c r="G63" s="52"/>
      <c r="H63" s="38"/>
      <c r="I63" s="39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</row>
    <row r="64" spans="1:47" x14ac:dyDescent="0.25">
      <c r="A64" s="29">
        <v>29</v>
      </c>
      <c r="B64" s="47" t="s">
        <v>885</v>
      </c>
      <c r="C64" s="48" t="s">
        <v>385</v>
      </c>
      <c r="D64" s="53" t="s">
        <v>72</v>
      </c>
      <c r="E64" s="50">
        <v>4</v>
      </c>
      <c r="F64" s="30"/>
      <c r="G64" s="30"/>
      <c r="H64" s="50">
        <f>G64+F64</f>
        <v>0</v>
      </c>
      <c r="I64" s="31">
        <f>ROUND(E64*H64,2)</f>
        <v>0</v>
      </c>
      <c r="J64" s="22">
        <v>21</v>
      </c>
      <c r="K64" s="17"/>
      <c r="L64" s="17"/>
      <c r="M64" s="17"/>
      <c r="N64" s="17"/>
      <c r="O64" s="17"/>
      <c r="P64" s="17"/>
      <c r="Q64" s="17"/>
      <c r="R64" s="17"/>
      <c r="S64" s="17"/>
      <c r="T64" s="17" t="s">
        <v>17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42" customFormat="1" x14ac:dyDescent="0.25">
      <c r="A65" s="36"/>
      <c r="B65" s="37"/>
      <c r="C65" s="55" t="s">
        <v>416</v>
      </c>
      <c r="D65" s="51"/>
      <c r="E65" s="52"/>
      <c r="F65" s="52"/>
      <c r="G65" s="52"/>
      <c r="H65" s="38"/>
      <c r="I65" s="39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</row>
    <row r="66" spans="1:47" x14ac:dyDescent="0.25">
      <c r="A66" s="29">
        <v>30</v>
      </c>
      <c r="B66" s="47" t="s">
        <v>886</v>
      </c>
      <c r="C66" s="48" t="s">
        <v>385</v>
      </c>
      <c r="D66" s="53" t="s">
        <v>72</v>
      </c>
      <c r="E66" s="50">
        <v>3</v>
      </c>
      <c r="F66" s="30"/>
      <c r="G66" s="30"/>
      <c r="H66" s="50">
        <f>G66+F66</f>
        <v>0</v>
      </c>
      <c r="I66" s="31">
        <f>ROUND(E66*H66,2)</f>
        <v>0</v>
      </c>
      <c r="J66" s="22">
        <v>21</v>
      </c>
      <c r="K66" s="17"/>
      <c r="L66" s="17"/>
      <c r="M66" s="17"/>
      <c r="N66" s="17"/>
      <c r="O66" s="17"/>
      <c r="P66" s="17"/>
      <c r="Q66" s="17"/>
      <c r="R66" s="17"/>
      <c r="S66" s="17"/>
      <c r="T66" s="17" t="s">
        <v>17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42" customFormat="1" x14ac:dyDescent="0.25">
      <c r="A67" s="36"/>
      <c r="B67" s="37"/>
      <c r="C67" s="55" t="s">
        <v>417</v>
      </c>
      <c r="D67" s="51"/>
      <c r="E67" s="52"/>
      <c r="F67" s="52"/>
      <c r="G67" s="52"/>
      <c r="H67" s="38"/>
      <c r="I67" s="39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</row>
    <row r="68" spans="1:47" x14ac:dyDescent="0.25">
      <c r="A68" s="29">
        <v>31</v>
      </c>
      <c r="B68" s="47" t="s">
        <v>887</v>
      </c>
      <c r="C68" s="48" t="s">
        <v>385</v>
      </c>
      <c r="D68" s="53" t="s">
        <v>72</v>
      </c>
      <c r="E68" s="50">
        <v>2</v>
      </c>
      <c r="F68" s="30"/>
      <c r="G68" s="30"/>
      <c r="H68" s="50">
        <f>G68+F68</f>
        <v>0</v>
      </c>
      <c r="I68" s="31">
        <f>ROUND(E68*H68,2)</f>
        <v>0</v>
      </c>
      <c r="J68" s="22">
        <v>21</v>
      </c>
      <c r="K68" s="17"/>
      <c r="L68" s="17"/>
      <c r="M68" s="17"/>
      <c r="N68" s="17"/>
      <c r="O68" s="17"/>
      <c r="P68" s="17"/>
      <c r="Q68" s="17"/>
      <c r="R68" s="17"/>
      <c r="S68" s="17"/>
      <c r="T68" s="17" t="s">
        <v>17</v>
      </c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42" customFormat="1" x14ac:dyDescent="0.25">
      <c r="A69" s="36"/>
      <c r="B69" s="37"/>
      <c r="C69" s="55" t="s">
        <v>418</v>
      </c>
      <c r="D69" s="51"/>
      <c r="E69" s="52"/>
      <c r="F69" s="52"/>
      <c r="G69" s="52"/>
      <c r="H69" s="38"/>
      <c r="I69" s="39"/>
      <c r="J69" s="40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</row>
    <row r="70" spans="1:47" x14ac:dyDescent="0.25">
      <c r="A70" s="29">
        <v>32</v>
      </c>
      <c r="B70" s="47" t="s">
        <v>888</v>
      </c>
      <c r="C70" s="48" t="s">
        <v>386</v>
      </c>
      <c r="D70" s="53" t="s">
        <v>72</v>
      </c>
      <c r="E70" s="50">
        <v>1</v>
      </c>
      <c r="F70" s="30"/>
      <c r="G70" s="30"/>
      <c r="H70" s="50">
        <f>G70+F70</f>
        <v>0</v>
      </c>
      <c r="I70" s="31">
        <f>ROUND(E70*H70,2)</f>
        <v>0</v>
      </c>
      <c r="J70" s="22">
        <v>21</v>
      </c>
      <c r="K70" s="17"/>
      <c r="L70" s="17"/>
      <c r="M70" s="17"/>
      <c r="N70" s="17"/>
      <c r="O70" s="17"/>
      <c r="P70" s="17"/>
      <c r="Q70" s="17"/>
      <c r="R70" s="17"/>
      <c r="S70" s="17"/>
      <c r="T70" s="17" t="s">
        <v>17</v>
      </c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42" customFormat="1" x14ac:dyDescent="0.25">
      <c r="A71" s="36"/>
      <c r="B71" s="37"/>
      <c r="C71" s="55" t="s">
        <v>419</v>
      </c>
      <c r="D71" s="51"/>
      <c r="E71" s="52"/>
      <c r="F71" s="52"/>
      <c r="G71" s="52"/>
      <c r="H71" s="38"/>
      <c r="I71" s="39"/>
      <c r="J71" s="40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</row>
    <row r="72" spans="1:47" x14ac:dyDescent="0.25">
      <c r="A72" s="29">
        <v>33</v>
      </c>
      <c r="B72" s="47" t="s">
        <v>889</v>
      </c>
      <c r="C72" s="48" t="s">
        <v>386</v>
      </c>
      <c r="D72" s="53" t="s">
        <v>72</v>
      </c>
      <c r="E72" s="50">
        <v>1</v>
      </c>
      <c r="F72" s="30"/>
      <c r="G72" s="30"/>
      <c r="H72" s="50">
        <f>G72+F72</f>
        <v>0</v>
      </c>
      <c r="I72" s="31">
        <f>ROUND(E72*H72,2)</f>
        <v>0</v>
      </c>
      <c r="J72" s="22">
        <v>21</v>
      </c>
      <c r="K72" s="17"/>
      <c r="L72" s="17"/>
      <c r="M72" s="17"/>
      <c r="N72" s="17"/>
      <c r="O72" s="17"/>
      <c r="P72" s="17"/>
      <c r="Q72" s="17"/>
      <c r="R72" s="17"/>
      <c r="S72" s="17"/>
      <c r="T72" s="17" t="s">
        <v>17</v>
      </c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42" customFormat="1" x14ac:dyDescent="0.25">
      <c r="A73" s="36"/>
      <c r="B73" s="37"/>
      <c r="C73" s="55" t="s">
        <v>420</v>
      </c>
      <c r="D73" s="51"/>
      <c r="E73" s="52"/>
      <c r="F73" s="52"/>
      <c r="G73" s="52"/>
      <c r="H73" s="38"/>
      <c r="I73" s="39"/>
      <c r="J73" s="40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</row>
    <row r="74" spans="1:47" x14ac:dyDescent="0.25">
      <c r="A74" s="29">
        <v>34</v>
      </c>
      <c r="B74" s="47" t="s">
        <v>890</v>
      </c>
      <c r="C74" s="48" t="s">
        <v>386</v>
      </c>
      <c r="D74" s="53" t="s">
        <v>72</v>
      </c>
      <c r="E74" s="50">
        <v>1</v>
      </c>
      <c r="F74" s="30"/>
      <c r="G74" s="30"/>
      <c r="H74" s="50">
        <f>G74+F74</f>
        <v>0</v>
      </c>
      <c r="I74" s="31">
        <f>ROUND(E74*H74,2)</f>
        <v>0</v>
      </c>
      <c r="J74" s="22">
        <v>21</v>
      </c>
      <c r="K74" s="17"/>
      <c r="L74" s="17"/>
      <c r="M74" s="17"/>
      <c r="N74" s="17"/>
      <c r="O74" s="17"/>
      <c r="P74" s="17"/>
      <c r="Q74" s="17"/>
      <c r="R74" s="17"/>
      <c r="S74" s="17"/>
      <c r="T74" s="17" t="s">
        <v>17</v>
      </c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 s="42" customFormat="1" x14ac:dyDescent="0.25">
      <c r="A75" s="36"/>
      <c r="B75" s="37"/>
      <c r="C75" s="55" t="s">
        <v>421</v>
      </c>
      <c r="D75" s="51"/>
      <c r="E75" s="52"/>
      <c r="F75" s="52"/>
      <c r="G75" s="52"/>
      <c r="H75" s="38"/>
      <c r="I75" s="39"/>
      <c r="J75" s="40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</row>
    <row r="76" spans="1:47" x14ac:dyDescent="0.25">
      <c r="A76" s="29">
        <v>35</v>
      </c>
      <c r="B76" s="47" t="s">
        <v>891</v>
      </c>
      <c r="C76" s="48" t="s">
        <v>386</v>
      </c>
      <c r="D76" s="53" t="s">
        <v>72</v>
      </c>
      <c r="E76" s="50">
        <v>2</v>
      </c>
      <c r="F76" s="30"/>
      <c r="G76" s="30"/>
      <c r="H76" s="50">
        <f>G76+F76</f>
        <v>0</v>
      </c>
      <c r="I76" s="31">
        <f>ROUND(E76*H76,2)</f>
        <v>0</v>
      </c>
      <c r="J76" s="22">
        <v>21</v>
      </c>
      <c r="K76" s="17"/>
      <c r="L76" s="17"/>
      <c r="M76" s="17"/>
      <c r="N76" s="17"/>
      <c r="O76" s="17"/>
      <c r="P76" s="17"/>
      <c r="Q76" s="17"/>
      <c r="R76" s="17"/>
      <c r="S76" s="17"/>
      <c r="T76" s="17" t="s">
        <v>17</v>
      </c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42" customFormat="1" x14ac:dyDescent="0.25">
      <c r="A77" s="36"/>
      <c r="B77" s="37"/>
      <c r="C77" s="55" t="s">
        <v>422</v>
      </c>
      <c r="D77" s="51"/>
      <c r="E77" s="52"/>
      <c r="F77" s="52"/>
      <c r="G77" s="52"/>
      <c r="H77" s="38"/>
      <c r="I77" s="39"/>
      <c r="J77" s="40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</row>
    <row r="78" spans="1:47" x14ac:dyDescent="0.25">
      <c r="A78" s="29">
        <v>36</v>
      </c>
      <c r="B78" s="47" t="s">
        <v>892</v>
      </c>
      <c r="C78" s="48" t="s">
        <v>386</v>
      </c>
      <c r="D78" s="53" t="s">
        <v>72</v>
      </c>
      <c r="E78" s="50">
        <v>1</v>
      </c>
      <c r="F78" s="30"/>
      <c r="G78" s="30"/>
      <c r="H78" s="50">
        <f>G78+F78</f>
        <v>0</v>
      </c>
      <c r="I78" s="31">
        <f>ROUND(E78*H78,2)</f>
        <v>0</v>
      </c>
      <c r="J78" s="22">
        <v>21</v>
      </c>
      <c r="K78" s="17"/>
      <c r="L78" s="17"/>
      <c r="M78" s="17"/>
      <c r="N78" s="17"/>
      <c r="O78" s="17"/>
      <c r="P78" s="17"/>
      <c r="Q78" s="17"/>
      <c r="R78" s="17"/>
      <c r="S78" s="17"/>
      <c r="T78" s="17" t="s">
        <v>17</v>
      </c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42" customFormat="1" x14ac:dyDescent="0.25">
      <c r="A79" s="36"/>
      <c r="B79" s="37"/>
      <c r="C79" s="55" t="s">
        <v>423</v>
      </c>
      <c r="D79" s="51"/>
      <c r="E79" s="52"/>
      <c r="F79" s="52"/>
      <c r="G79" s="52"/>
      <c r="H79" s="38"/>
      <c r="I79" s="39"/>
      <c r="J79" s="40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</row>
    <row r="80" spans="1:47" x14ac:dyDescent="0.25">
      <c r="A80" s="29">
        <v>37</v>
      </c>
      <c r="B80" s="47" t="s">
        <v>893</v>
      </c>
      <c r="C80" s="48" t="s">
        <v>387</v>
      </c>
      <c r="D80" s="53" t="s">
        <v>71</v>
      </c>
      <c r="E80" s="50">
        <v>21.66</v>
      </c>
      <c r="F80" s="30"/>
      <c r="G80" s="30"/>
      <c r="H80" s="50">
        <f>G80+F80</f>
        <v>0</v>
      </c>
      <c r="I80" s="31">
        <f>ROUND(E80*H80,2)</f>
        <v>0</v>
      </c>
      <c r="J80" s="22">
        <v>21</v>
      </c>
      <c r="K80" s="17"/>
      <c r="L80" s="17"/>
      <c r="M80" s="17"/>
      <c r="N80" s="17"/>
      <c r="O80" s="17"/>
      <c r="P80" s="17"/>
      <c r="Q80" s="17"/>
      <c r="R80" s="17"/>
      <c r="S80" s="17"/>
      <c r="T80" s="17" t="s">
        <v>17</v>
      </c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42" customFormat="1" x14ac:dyDescent="0.25">
      <c r="A81" s="36"/>
      <c r="B81" s="37"/>
      <c r="C81" s="55" t="s">
        <v>424</v>
      </c>
      <c r="D81" s="51"/>
      <c r="E81" s="52"/>
      <c r="F81" s="52"/>
      <c r="G81" s="52"/>
      <c r="H81" s="38"/>
      <c r="I81" s="39"/>
      <c r="J81" s="40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</row>
    <row r="82" spans="1:47" x14ac:dyDescent="0.25">
      <c r="A82" s="29">
        <v>38</v>
      </c>
      <c r="B82" s="47" t="s">
        <v>894</v>
      </c>
      <c r="C82" s="48" t="s">
        <v>387</v>
      </c>
      <c r="D82" s="53" t="s">
        <v>71</v>
      </c>
      <c r="E82" s="50">
        <v>12.02</v>
      </c>
      <c r="F82" s="30"/>
      <c r="G82" s="30"/>
      <c r="H82" s="50">
        <f>G82+F82</f>
        <v>0</v>
      </c>
      <c r="I82" s="31">
        <f>ROUND(E82*H82,2)</f>
        <v>0</v>
      </c>
      <c r="J82" s="22">
        <v>21</v>
      </c>
      <c r="K82" s="17"/>
      <c r="L82" s="17"/>
      <c r="M82" s="17"/>
      <c r="N82" s="17"/>
      <c r="O82" s="17"/>
      <c r="P82" s="17"/>
      <c r="Q82" s="17"/>
      <c r="R82" s="17"/>
      <c r="S82" s="17"/>
      <c r="T82" s="17" t="s">
        <v>17</v>
      </c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42" customFormat="1" x14ac:dyDescent="0.25">
      <c r="A83" s="36"/>
      <c r="B83" s="37"/>
      <c r="C83" s="55" t="s">
        <v>425</v>
      </c>
      <c r="D83" s="51"/>
      <c r="E83" s="52"/>
      <c r="F83" s="52"/>
      <c r="G83" s="52"/>
      <c r="H83" s="38"/>
      <c r="I83" s="39"/>
      <c r="J83" s="40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</row>
    <row r="84" spans="1:47" x14ac:dyDescent="0.25">
      <c r="A84" s="29">
        <v>39</v>
      </c>
      <c r="B84" s="47" t="s">
        <v>895</v>
      </c>
      <c r="C84" s="48" t="s">
        <v>387</v>
      </c>
      <c r="D84" s="53" t="s">
        <v>71</v>
      </c>
      <c r="E84" s="50">
        <v>3.29</v>
      </c>
      <c r="F84" s="30"/>
      <c r="G84" s="30"/>
      <c r="H84" s="50">
        <f>G84+F84</f>
        <v>0</v>
      </c>
      <c r="I84" s="31">
        <f>ROUND(E84*H84,2)</f>
        <v>0</v>
      </c>
      <c r="J84" s="22">
        <v>21</v>
      </c>
      <c r="K84" s="17"/>
      <c r="L84" s="17"/>
      <c r="M84" s="17"/>
      <c r="N84" s="17"/>
      <c r="O84" s="17"/>
      <c r="P84" s="17"/>
      <c r="Q84" s="17"/>
      <c r="R84" s="17"/>
      <c r="S84" s="17"/>
      <c r="T84" s="17" t="s">
        <v>17</v>
      </c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 s="42" customFormat="1" x14ac:dyDescent="0.25">
      <c r="A85" s="36"/>
      <c r="B85" s="37"/>
      <c r="C85" s="55" t="s">
        <v>426</v>
      </c>
      <c r="D85" s="51"/>
      <c r="E85" s="52"/>
      <c r="F85" s="52"/>
      <c r="G85" s="52"/>
      <c r="H85" s="38"/>
      <c r="I85" s="39"/>
      <c r="J85" s="40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</row>
    <row r="86" spans="1:47" x14ac:dyDescent="0.25">
      <c r="A86" s="29">
        <v>40</v>
      </c>
      <c r="B86" s="47" t="s">
        <v>896</v>
      </c>
      <c r="C86" s="48" t="s">
        <v>387</v>
      </c>
      <c r="D86" s="53" t="s">
        <v>72</v>
      </c>
      <c r="E86" s="50">
        <v>2</v>
      </c>
      <c r="F86" s="30"/>
      <c r="G86" s="30"/>
      <c r="H86" s="50">
        <f>G86+F86</f>
        <v>0</v>
      </c>
      <c r="I86" s="31">
        <f>ROUND(E86*H86,2)</f>
        <v>0</v>
      </c>
      <c r="J86" s="22">
        <v>21</v>
      </c>
      <c r="K86" s="17"/>
      <c r="L86" s="17"/>
      <c r="M86" s="17"/>
      <c r="N86" s="17"/>
      <c r="O86" s="17"/>
      <c r="P86" s="17"/>
      <c r="Q86" s="17"/>
      <c r="R86" s="17"/>
      <c r="S86" s="17"/>
      <c r="T86" s="17" t="s">
        <v>17</v>
      </c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 s="42" customFormat="1" x14ac:dyDescent="0.25">
      <c r="A87" s="36"/>
      <c r="B87" s="37"/>
      <c r="C87" s="55" t="s">
        <v>427</v>
      </c>
      <c r="D87" s="51"/>
      <c r="E87" s="52"/>
      <c r="F87" s="52"/>
      <c r="G87" s="52"/>
      <c r="H87" s="38"/>
      <c r="I87" s="39"/>
      <c r="J87" s="40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</row>
    <row r="88" spans="1:47" x14ac:dyDescent="0.25">
      <c r="A88" s="29">
        <v>41</v>
      </c>
      <c r="B88" s="47" t="s">
        <v>897</v>
      </c>
      <c r="C88" s="48" t="s">
        <v>387</v>
      </c>
      <c r="D88" s="53" t="s">
        <v>71</v>
      </c>
      <c r="E88" s="50">
        <v>1.9</v>
      </c>
      <c r="F88" s="30"/>
      <c r="G88" s="30"/>
      <c r="H88" s="50">
        <f>G88+F88</f>
        <v>0</v>
      </c>
      <c r="I88" s="31">
        <f>ROUND(E88*H88,2)</f>
        <v>0</v>
      </c>
      <c r="J88" s="22">
        <v>21</v>
      </c>
      <c r="K88" s="17"/>
      <c r="L88" s="17"/>
      <c r="M88" s="17"/>
      <c r="N88" s="17"/>
      <c r="O88" s="17"/>
      <c r="P88" s="17"/>
      <c r="Q88" s="17"/>
      <c r="R88" s="17"/>
      <c r="S88" s="17"/>
      <c r="T88" s="17" t="s">
        <v>17</v>
      </c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 s="42" customFormat="1" x14ac:dyDescent="0.25">
      <c r="A89" s="36"/>
      <c r="B89" s="37"/>
      <c r="C89" s="55" t="s">
        <v>428</v>
      </c>
      <c r="D89" s="51"/>
      <c r="E89" s="52"/>
      <c r="F89" s="52"/>
      <c r="G89" s="52"/>
      <c r="H89" s="38"/>
      <c r="I89" s="39"/>
      <c r="J89" s="40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</row>
    <row r="90" spans="1:47" x14ac:dyDescent="0.25">
      <c r="A90" s="29">
        <v>42</v>
      </c>
      <c r="B90" s="47" t="s">
        <v>898</v>
      </c>
      <c r="C90" s="48" t="s">
        <v>387</v>
      </c>
      <c r="D90" s="53" t="s">
        <v>72</v>
      </c>
      <c r="E90" s="50">
        <v>1</v>
      </c>
      <c r="F90" s="30"/>
      <c r="G90" s="30"/>
      <c r="H90" s="50">
        <f>G90+F90</f>
        <v>0</v>
      </c>
      <c r="I90" s="31">
        <f>ROUND(E90*H90,2)</f>
        <v>0</v>
      </c>
      <c r="J90" s="22">
        <v>21</v>
      </c>
      <c r="K90" s="17"/>
      <c r="L90" s="17"/>
      <c r="M90" s="17"/>
      <c r="N90" s="17"/>
      <c r="O90" s="17"/>
      <c r="P90" s="17"/>
      <c r="Q90" s="17"/>
      <c r="R90" s="17"/>
      <c r="S90" s="17"/>
      <c r="T90" s="17" t="s">
        <v>17</v>
      </c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s="42" customFormat="1" x14ac:dyDescent="0.25">
      <c r="A91" s="36"/>
      <c r="B91" s="37"/>
      <c r="C91" s="55" t="s">
        <v>429</v>
      </c>
      <c r="D91" s="51"/>
      <c r="E91" s="52"/>
      <c r="F91" s="52"/>
      <c r="G91" s="52"/>
      <c r="H91" s="38"/>
      <c r="I91" s="39"/>
      <c r="J91" s="40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</row>
    <row r="92" spans="1:47" x14ac:dyDescent="0.25">
      <c r="A92" s="23" t="s">
        <v>15</v>
      </c>
      <c r="B92" s="24" t="s">
        <v>300</v>
      </c>
      <c r="C92" s="49" t="s">
        <v>430</v>
      </c>
      <c r="D92" s="25"/>
      <c r="E92" s="26"/>
      <c r="F92" s="26"/>
      <c r="G92" s="26"/>
      <c r="H92" s="27"/>
      <c r="I92" s="28">
        <f>SUMIF(T93:T95,"&lt;&gt;NOR",I93:I95)</f>
        <v>0</v>
      </c>
      <c r="J92" s="43"/>
      <c r="T92" t="s">
        <v>16</v>
      </c>
    </row>
    <row r="93" spans="1:47" x14ac:dyDescent="0.25">
      <c r="A93" s="29">
        <v>1</v>
      </c>
      <c r="B93" s="47" t="s">
        <v>301</v>
      </c>
      <c r="C93" s="48" t="s">
        <v>431</v>
      </c>
      <c r="D93" s="53" t="s">
        <v>31</v>
      </c>
      <c r="E93" s="50">
        <v>1</v>
      </c>
      <c r="F93" s="30"/>
      <c r="G93" s="30"/>
      <c r="H93" s="50">
        <f>G93+F93</f>
        <v>0</v>
      </c>
      <c r="I93" s="31">
        <f>ROUND(E93*H93,2)</f>
        <v>0</v>
      </c>
      <c r="J93" s="22">
        <v>21</v>
      </c>
      <c r="K93" s="17"/>
      <c r="L93" s="17"/>
      <c r="M93" s="17"/>
      <c r="N93" s="17"/>
      <c r="O93" s="17"/>
      <c r="P93" s="17"/>
      <c r="Q93" s="17"/>
      <c r="R93" s="17"/>
      <c r="S93" s="17"/>
      <c r="T93" s="17" t="s">
        <v>17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s="42" customFormat="1" x14ac:dyDescent="0.25">
      <c r="A94" s="36"/>
      <c r="B94" s="37"/>
      <c r="C94" s="55" t="s">
        <v>433</v>
      </c>
      <c r="D94" s="51"/>
      <c r="E94" s="52"/>
      <c r="F94" s="52"/>
      <c r="G94" s="52"/>
      <c r="H94" s="38"/>
      <c r="I94" s="39"/>
      <c r="J94" s="40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</row>
    <row r="95" spans="1:47" x14ac:dyDescent="0.25">
      <c r="A95" s="29">
        <v>2</v>
      </c>
      <c r="B95" s="47" t="s">
        <v>302</v>
      </c>
      <c r="C95" s="48" t="s">
        <v>432</v>
      </c>
      <c r="D95" s="53" t="s">
        <v>31</v>
      </c>
      <c r="E95" s="50">
        <v>1</v>
      </c>
      <c r="F95" s="30"/>
      <c r="G95" s="30"/>
      <c r="H95" s="50">
        <f>G95+F95</f>
        <v>0</v>
      </c>
      <c r="I95" s="31">
        <f>ROUND(E95*H95,2)</f>
        <v>0</v>
      </c>
      <c r="J95" s="22">
        <v>21</v>
      </c>
      <c r="K95" s="17"/>
      <c r="L95" s="17"/>
      <c r="M95" s="17"/>
      <c r="N95" s="17"/>
      <c r="O95" s="17"/>
      <c r="P95" s="17"/>
      <c r="Q95" s="17"/>
      <c r="R95" s="17"/>
      <c r="S95" s="17"/>
      <c r="T95" s="17" t="s">
        <v>17</v>
      </c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 x14ac:dyDescent="0.25">
      <c r="A96" s="23" t="s">
        <v>15</v>
      </c>
      <c r="B96" s="24" t="s">
        <v>303</v>
      </c>
      <c r="C96" s="49" t="s">
        <v>434</v>
      </c>
      <c r="D96" s="25"/>
      <c r="E96" s="26"/>
      <c r="F96" s="26"/>
      <c r="G96" s="26"/>
      <c r="H96" s="27"/>
      <c r="I96" s="28">
        <f>SUMIF(T97:T105,"&lt;&gt;NOR",I97:I105)</f>
        <v>0</v>
      </c>
      <c r="J96" s="43"/>
      <c r="T96" t="s">
        <v>16</v>
      </c>
    </row>
    <row r="97" spans="1:47" ht="31.2" x14ac:dyDescent="0.25">
      <c r="A97" s="29">
        <v>1</v>
      </c>
      <c r="B97" s="47" t="s">
        <v>304</v>
      </c>
      <c r="C97" s="48" t="s">
        <v>435</v>
      </c>
      <c r="D97" s="53" t="s">
        <v>72</v>
      </c>
      <c r="E97" s="50">
        <v>1</v>
      </c>
      <c r="F97" s="30"/>
      <c r="G97" s="30"/>
      <c r="H97" s="50">
        <f t="shared" ref="H97:H105" si="0">G97+F97</f>
        <v>0</v>
      </c>
      <c r="I97" s="31">
        <f t="shared" ref="I97:I105" si="1">ROUND(E97*H97,2)</f>
        <v>0</v>
      </c>
      <c r="J97" s="22">
        <v>21</v>
      </c>
      <c r="K97" s="17"/>
      <c r="L97" s="17"/>
      <c r="M97" s="17"/>
      <c r="N97" s="17"/>
      <c r="O97" s="17"/>
      <c r="P97" s="17"/>
      <c r="Q97" s="17"/>
      <c r="R97" s="17"/>
      <c r="S97" s="17"/>
      <c r="T97" s="17" t="s">
        <v>17</v>
      </c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 x14ac:dyDescent="0.25">
      <c r="A98" s="29">
        <v>2</v>
      </c>
      <c r="B98" s="47" t="s">
        <v>305</v>
      </c>
      <c r="C98" s="48" t="s">
        <v>436</v>
      </c>
      <c r="D98" s="53" t="s">
        <v>72</v>
      </c>
      <c r="E98" s="50">
        <v>7</v>
      </c>
      <c r="F98" s="30"/>
      <c r="G98" s="30"/>
      <c r="H98" s="50">
        <f t="shared" si="0"/>
        <v>0</v>
      </c>
      <c r="I98" s="31">
        <f t="shared" si="1"/>
        <v>0</v>
      </c>
      <c r="J98" s="22">
        <v>21</v>
      </c>
      <c r="K98" s="17"/>
      <c r="L98" s="17"/>
      <c r="M98" s="17"/>
      <c r="N98" s="17"/>
      <c r="O98" s="17"/>
      <c r="P98" s="17"/>
      <c r="Q98" s="17"/>
      <c r="R98" s="17"/>
      <c r="S98" s="17"/>
      <c r="T98" s="17" t="s">
        <v>17</v>
      </c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 x14ac:dyDescent="0.25">
      <c r="A99" s="29">
        <v>3</v>
      </c>
      <c r="B99" s="47" t="s">
        <v>306</v>
      </c>
      <c r="C99" s="48" t="s">
        <v>437</v>
      </c>
      <c r="D99" s="53" t="s">
        <v>72</v>
      </c>
      <c r="E99" s="50">
        <v>3</v>
      </c>
      <c r="F99" s="30"/>
      <c r="G99" s="30"/>
      <c r="H99" s="50">
        <f t="shared" si="0"/>
        <v>0</v>
      </c>
      <c r="I99" s="31">
        <f t="shared" si="1"/>
        <v>0</v>
      </c>
      <c r="J99" s="22">
        <v>21</v>
      </c>
      <c r="K99" s="17"/>
      <c r="L99" s="17"/>
      <c r="M99" s="17"/>
      <c r="N99" s="17"/>
      <c r="O99" s="17"/>
      <c r="P99" s="17"/>
      <c r="Q99" s="17"/>
      <c r="R99" s="17"/>
      <c r="S99" s="17"/>
      <c r="T99" s="17" t="s">
        <v>17</v>
      </c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 x14ac:dyDescent="0.25">
      <c r="A100" s="29">
        <v>4</v>
      </c>
      <c r="B100" s="47" t="s">
        <v>307</v>
      </c>
      <c r="C100" s="48" t="s">
        <v>438</v>
      </c>
      <c r="D100" s="53" t="s">
        <v>72</v>
      </c>
      <c r="E100" s="50">
        <v>3</v>
      </c>
      <c r="F100" s="30"/>
      <c r="G100" s="30"/>
      <c r="H100" s="50">
        <f t="shared" ref="H100:H101" si="2">G100+F100</f>
        <v>0</v>
      </c>
      <c r="I100" s="31">
        <f t="shared" ref="I100:I101" si="3">ROUND(E100*H100,2)</f>
        <v>0</v>
      </c>
      <c r="J100" s="22">
        <v>21</v>
      </c>
      <c r="K100" s="17"/>
      <c r="L100" s="17"/>
      <c r="M100" s="17"/>
      <c r="N100" s="17"/>
      <c r="O100" s="17"/>
      <c r="P100" s="17"/>
      <c r="Q100" s="17"/>
      <c r="R100" s="17"/>
      <c r="S100" s="17"/>
      <c r="T100" s="17" t="s">
        <v>17</v>
      </c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 x14ac:dyDescent="0.25">
      <c r="A101" s="29">
        <v>5</v>
      </c>
      <c r="B101" s="47" t="s">
        <v>899</v>
      </c>
      <c r="C101" s="48" t="s">
        <v>439</v>
      </c>
      <c r="D101" s="53" t="s">
        <v>72</v>
      </c>
      <c r="E101" s="50">
        <v>4</v>
      </c>
      <c r="F101" s="30"/>
      <c r="G101" s="30"/>
      <c r="H101" s="50">
        <f t="shared" si="2"/>
        <v>0</v>
      </c>
      <c r="I101" s="31">
        <f t="shared" si="3"/>
        <v>0</v>
      </c>
      <c r="J101" s="22">
        <v>21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 t="s">
        <v>17</v>
      </c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ht="21" x14ac:dyDescent="0.25">
      <c r="A102" s="29">
        <v>6</v>
      </c>
      <c r="B102" s="47" t="s">
        <v>900</v>
      </c>
      <c r="C102" s="48" t="s">
        <v>440</v>
      </c>
      <c r="D102" s="53" t="s">
        <v>72</v>
      </c>
      <c r="E102" s="50">
        <v>1</v>
      </c>
      <c r="F102" s="30"/>
      <c r="G102" s="30"/>
      <c r="H102" s="50">
        <f t="shared" si="0"/>
        <v>0</v>
      </c>
      <c r="I102" s="31">
        <f t="shared" si="1"/>
        <v>0</v>
      </c>
      <c r="J102" s="22">
        <v>21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 t="s">
        <v>17</v>
      </c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 x14ac:dyDescent="0.25">
      <c r="A103" s="29">
        <v>7</v>
      </c>
      <c r="B103" s="47" t="s">
        <v>901</v>
      </c>
      <c r="C103" s="48" t="s">
        <v>441</v>
      </c>
      <c r="D103" s="53" t="s">
        <v>72</v>
      </c>
      <c r="E103" s="50">
        <v>1</v>
      </c>
      <c r="F103" s="30"/>
      <c r="G103" s="30"/>
      <c r="H103" s="50">
        <f t="shared" si="0"/>
        <v>0</v>
      </c>
      <c r="I103" s="31">
        <f t="shared" si="1"/>
        <v>0</v>
      </c>
      <c r="J103" s="22">
        <v>21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 t="s">
        <v>17</v>
      </c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x14ac:dyDescent="0.25">
      <c r="A104" s="29">
        <v>8</v>
      </c>
      <c r="B104" s="47" t="s">
        <v>902</v>
      </c>
      <c r="C104" s="48" t="s">
        <v>442</v>
      </c>
      <c r="D104" s="53" t="s">
        <v>72</v>
      </c>
      <c r="E104" s="50">
        <v>1</v>
      </c>
      <c r="F104" s="30"/>
      <c r="G104" s="30"/>
      <c r="H104" s="50">
        <f t="shared" ref="H104" si="4">G104+F104</f>
        <v>0</v>
      </c>
      <c r="I104" s="31">
        <f t="shared" ref="I104" si="5">ROUND(E104*H104,2)</f>
        <v>0</v>
      </c>
      <c r="J104" s="22">
        <v>21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 t="s">
        <v>17</v>
      </c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 x14ac:dyDescent="0.25">
      <c r="A105" s="29">
        <v>9</v>
      </c>
      <c r="B105" s="47" t="s">
        <v>903</v>
      </c>
      <c r="C105" s="48" t="s">
        <v>443</v>
      </c>
      <c r="D105" s="53" t="s">
        <v>72</v>
      </c>
      <c r="E105" s="50">
        <v>2</v>
      </c>
      <c r="F105" s="30"/>
      <c r="G105" s="30"/>
      <c r="H105" s="50">
        <f t="shared" si="0"/>
        <v>0</v>
      </c>
      <c r="I105" s="31">
        <f t="shared" si="1"/>
        <v>0</v>
      </c>
      <c r="J105" s="22">
        <v>21</v>
      </c>
      <c r="K105" s="17"/>
      <c r="L105" s="17"/>
      <c r="M105" s="17"/>
      <c r="N105" s="17"/>
      <c r="O105" s="17"/>
      <c r="P105" s="17"/>
      <c r="Q105" s="17"/>
      <c r="R105" s="17"/>
      <c r="S105" s="17"/>
      <c r="T105" s="17" t="s">
        <v>17</v>
      </c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 x14ac:dyDescent="0.25">
      <c r="A106" s="23" t="s">
        <v>15</v>
      </c>
      <c r="B106" s="24" t="s">
        <v>308</v>
      </c>
      <c r="C106" s="49" t="s">
        <v>125</v>
      </c>
      <c r="D106" s="25"/>
      <c r="E106" s="26"/>
      <c r="F106" s="26"/>
      <c r="G106" s="26"/>
      <c r="H106" s="27"/>
      <c r="I106" s="28">
        <f>SUMIF(T107:T113,"&lt;&gt;NOR",I107:I113)</f>
        <v>0</v>
      </c>
      <c r="J106" s="43"/>
      <c r="T106" t="s">
        <v>16</v>
      </c>
    </row>
    <row r="107" spans="1:47" x14ac:dyDescent="0.25">
      <c r="A107" s="29">
        <v>1</v>
      </c>
      <c r="B107" s="47" t="s">
        <v>309</v>
      </c>
      <c r="C107" s="48" t="s">
        <v>451</v>
      </c>
      <c r="D107" s="53" t="s">
        <v>31</v>
      </c>
      <c r="E107" s="50">
        <v>1</v>
      </c>
      <c r="F107" s="30"/>
      <c r="G107" s="30"/>
      <c r="H107" s="50">
        <f t="shared" ref="H107" si="6">G107+F107</f>
        <v>0</v>
      </c>
      <c r="I107" s="31">
        <f t="shared" ref="I107" si="7">ROUND(E107*H107,2)</f>
        <v>0</v>
      </c>
      <c r="J107" s="22">
        <v>21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 t="s">
        <v>17</v>
      </c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 x14ac:dyDescent="0.25">
      <c r="A108" s="29">
        <v>2</v>
      </c>
      <c r="B108" s="47" t="s">
        <v>310</v>
      </c>
      <c r="C108" s="48" t="s">
        <v>446</v>
      </c>
      <c r="D108" s="53" t="s">
        <v>31</v>
      </c>
      <c r="E108" s="50">
        <v>1</v>
      </c>
      <c r="F108" s="30"/>
      <c r="G108" s="30"/>
      <c r="H108" s="50">
        <f t="shared" ref="H108:H113" si="8">G108+F108</f>
        <v>0</v>
      </c>
      <c r="I108" s="31">
        <f t="shared" ref="I108" si="9">ROUND(E108*H108,2)</f>
        <v>0</v>
      </c>
      <c r="J108" s="22">
        <v>21</v>
      </c>
      <c r="K108" s="17"/>
      <c r="L108" s="17"/>
      <c r="M108" s="17"/>
      <c r="N108" s="17"/>
      <c r="O108" s="17"/>
      <c r="P108" s="17"/>
      <c r="Q108" s="17"/>
      <c r="R108" s="17"/>
      <c r="S108" s="17"/>
      <c r="T108" s="17" t="s">
        <v>17</v>
      </c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 x14ac:dyDescent="0.25">
      <c r="A109" s="29">
        <v>3</v>
      </c>
      <c r="B109" s="47" t="s">
        <v>311</v>
      </c>
      <c r="C109" s="48" t="s">
        <v>447</v>
      </c>
      <c r="D109" s="53" t="s">
        <v>31</v>
      </c>
      <c r="E109" s="50">
        <v>1</v>
      </c>
      <c r="F109" s="30"/>
      <c r="G109" s="30"/>
      <c r="H109" s="50">
        <f t="shared" ref="H109:H110" si="10">G109+F109</f>
        <v>0</v>
      </c>
      <c r="I109" s="31">
        <f t="shared" ref="I109:I110" si="11">ROUND(E109*H109,2)</f>
        <v>0</v>
      </c>
      <c r="J109" s="22">
        <v>21</v>
      </c>
      <c r="K109" s="17"/>
      <c r="L109" s="17"/>
      <c r="M109" s="17"/>
      <c r="N109" s="17"/>
      <c r="O109" s="17"/>
      <c r="P109" s="17"/>
      <c r="Q109" s="17"/>
      <c r="R109" s="17"/>
      <c r="S109" s="17"/>
      <c r="T109" s="17" t="s">
        <v>17</v>
      </c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 x14ac:dyDescent="0.25">
      <c r="A110" s="29">
        <v>4</v>
      </c>
      <c r="B110" s="47" t="s">
        <v>312</v>
      </c>
      <c r="C110" s="48" t="s">
        <v>448</v>
      </c>
      <c r="D110" s="62" t="s">
        <v>31</v>
      </c>
      <c r="E110" s="50">
        <v>1</v>
      </c>
      <c r="F110" s="30"/>
      <c r="G110" s="30"/>
      <c r="H110" s="50">
        <f t="shared" si="10"/>
        <v>0</v>
      </c>
      <c r="I110" s="31">
        <f t="shared" si="11"/>
        <v>0</v>
      </c>
      <c r="J110" s="22">
        <v>21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 t="s">
        <v>17</v>
      </c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 x14ac:dyDescent="0.25">
      <c r="A111" s="29">
        <v>5</v>
      </c>
      <c r="B111" s="47" t="s">
        <v>904</v>
      </c>
      <c r="C111" s="48" t="s">
        <v>449</v>
      </c>
      <c r="D111" s="62" t="s">
        <v>31</v>
      </c>
      <c r="E111" s="50">
        <v>1</v>
      </c>
      <c r="F111" s="30"/>
      <c r="G111" s="30"/>
      <c r="H111" s="50">
        <f t="shared" si="8"/>
        <v>0</v>
      </c>
      <c r="I111" s="31">
        <f t="shared" ref="I111:I113" si="12">ROUND(E111*H111,2)</f>
        <v>0</v>
      </c>
      <c r="J111" s="22">
        <v>21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 t="s">
        <v>17</v>
      </c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x14ac:dyDescent="0.25">
      <c r="A112" s="60">
        <v>6</v>
      </c>
      <c r="B112" s="61" t="s">
        <v>356</v>
      </c>
      <c r="C112" s="48" t="s">
        <v>487</v>
      </c>
      <c r="D112" s="62" t="s">
        <v>31</v>
      </c>
      <c r="E112" s="63">
        <v>1</v>
      </c>
      <c r="F112" s="64"/>
      <c r="G112" s="64"/>
      <c r="H112" s="63">
        <f t="shared" si="8"/>
        <v>0</v>
      </c>
      <c r="I112" s="65">
        <f t="shared" si="12"/>
        <v>0</v>
      </c>
      <c r="J112" s="22">
        <v>21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 t="s">
        <v>17</v>
      </c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 x14ac:dyDescent="0.25">
      <c r="A113" s="60">
        <v>7</v>
      </c>
      <c r="B113" s="61" t="s">
        <v>905</v>
      </c>
      <c r="C113" s="48" t="s">
        <v>450</v>
      </c>
      <c r="D113" s="62" t="s">
        <v>31</v>
      </c>
      <c r="E113" s="63">
        <v>1</v>
      </c>
      <c r="F113" s="64"/>
      <c r="G113" s="64"/>
      <c r="H113" s="63">
        <f t="shared" si="8"/>
        <v>0</v>
      </c>
      <c r="I113" s="65">
        <f t="shared" si="12"/>
        <v>0</v>
      </c>
      <c r="J113" s="22">
        <v>21</v>
      </c>
      <c r="K113" s="17"/>
      <c r="L113" s="17"/>
      <c r="M113" s="17"/>
      <c r="N113" s="17"/>
      <c r="O113" s="17"/>
      <c r="P113" s="17"/>
      <c r="Q113" s="17"/>
      <c r="R113" s="17"/>
      <c r="S113" s="17"/>
      <c r="T113" s="17" t="s">
        <v>17</v>
      </c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 x14ac:dyDescent="0.25">
      <c r="A114" s="58"/>
      <c r="B114" s="2"/>
      <c r="C114" s="33"/>
      <c r="D114" s="4"/>
      <c r="E114" s="58"/>
      <c r="F114" s="58"/>
      <c r="G114" s="58"/>
      <c r="H114" s="58"/>
      <c r="I114" s="58"/>
      <c r="J114" s="58"/>
      <c r="R114">
        <v>15</v>
      </c>
      <c r="S114">
        <v>21</v>
      </c>
    </row>
    <row r="115" spans="1:47" x14ac:dyDescent="0.25">
      <c r="A115" s="18"/>
      <c r="B115" s="19" t="s">
        <v>4</v>
      </c>
      <c r="C115" s="34"/>
      <c r="D115" s="20"/>
      <c r="E115" s="21"/>
      <c r="F115" s="21"/>
      <c r="G115" s="21"/>
      <c r="H115" s="21"/>
      <c r="I115" s="32">
        <f>I7+I92+I96+I106</f>
        <v>0</v>
      </c>
      <c r="J115" s="58"/>
      <c r="R115">
        <f>SUMIF(J7:J90,R114,I7:I90)</f>
        <v>0</v>
      </c>
      <c r="S115">
        <f>SUMIF(J7:J90,S114,I7:I90)</f>
        <v>0</v>
      </c>
      <c r="T115" t="s">
        <v>18</v>
      </c>
    </row>
    <row r="116" spans="1:47" x14ac:dyDescent="0.25">
      <c r="A116" s="58"/>
      <c r="B116" s="2"/>
      <c r="C116" s="33"/>
      <c r="D116" s="4"/>
      <c r="E116" s="58"/>
      <c r="F116" s="58"/>
      <c r="G116" s="58"/>
      <c r="H116" s="58"/>
      <c r="I116" s="58"/>
      <c r="J116" s="58"/>
    </row>
    <row r="117" spans="1:47" x14ac:dyDescent="0.25">
      <c r="A117" s="58"/>
      <c r="B117" s="2"/>
      <c r="C117" s="33"/>
      <c r="D117" s="4"/>
      <c r="E117" s="58"/>
      <c r="F117" s="58"/>
      <c r="G117" s="58"/>
      <c r="H117" s="58"/>
      <c r="I117" s="58"/>
      <c r="J117" s="58"/>
    </row>
    <row r="118" spans="1:47" x14ac:dyDescent="0.25">
      <c r="A118" s="264" t="s">
        <v>19</v>
      </c>
      <c r="B118" s="264"/>
      <c r="C118" s="265"/>
      <c r="D118" s="4"/>
      <c r="E118" s="58"/>
      <c r="F118" s="58"/>
      <c r="G118" s="58"/>
      <c r="H118" s="58"/>
      <c r="I118" s="58"/>
      <c r="J118" s="58"/>
    </row>
    <row r="119" spans="1:47" x14ac:dyDescent="0.25">
      <c r="A119" s="243"/>
      <c r="B119" s="244"/>
      <c r="C119" s="245"/>
      <c r="D119" s="244"/>
      <c r="E119" s="244"/>
      <c r="F119" s="244"/>
      <c r="G119" s="244"/>
      <c r="H119" s="244"/>
      <c r="I119" s="246"/>
      <c r="J119" s="58"/>
      <c r="T119" t="s">
        <v>20</v>
      </c>
    </row>
    <row r="120" spans="1:47" x14ac:dyDescent="0.25">
      <c r="A120" s="247"/>
      <c r="B120" s="248"/>
      <c r="C120" s="249"/>
      <c r="D120" s="248"/>
      <c r="E120" s="248"/>
      <c r="F120" s="248"/>
      <c r="G120" s="248"/>
      <c r="H120" s="248"/>
      <c r="I120" s="250"/>
      <c r="J120" s="58"/>
    </row>
    <row r="121" spans="1:47" x14ac:dyDescent="0.25">
      <c r="A121" s="247"/>
      <c r="B121" s="248"/>
      <c r="C121" s="249"/>
      <c r="D121" s="248"/>
      <c r="E121" s="248"/>
      <c r="F121" s="248"/>
      <c r="G121" s="248"/>
      <c r="H121" s="248"/>
      <c r="I121" s="250"/>
      <c r="J121" s="58"/>
    </row>
    <row r="122" spans="1:47" x14ac:dyDescent="0.25">
      <c r="A122" s="247"/>
      <c r="B122" s="248"/>
      <c r="C122" s="249"/>
      <c r="D122" s="248"/>
      <c r="E122" s="248"/>
      <c r="F122" s="248"/>
      <c r="G122" s="248"/>
      <c r="H122" s="248"/>
      <c r="I122" s="250"/>
      <c r="J122" s="58"/>
    </row>
    <row r="123" spans="1:47" x14ac:dyDescent="0.25">
      <c r="A123" s="251"/>
      <c r="B123" s="252"/>
      <c r="C123" s="253"/>
      <c r="D123" s="252"/>
      <c r="E123" s="252"/>
      <c r="F123" s="252"/>
      <c r="G123" s="252"/>
      <c r="H123" s="252"/>
      <c r="I123" s="254"/>
      <c r="J123" s="58"/>
    </row>
    <row r="124" spans="1:47" x14ac:dyDescent="0.25">
      <c r="A124" s="58"/>
      <c r="B124" s="2"/>
      <c r="C124" s="33"/>
      <c r="D124" s="4"/>
      <c r="E124" s="58"/>
      <c r="F124" s="58"/>
      <c r="G124" s="58"/>
      <c r="H124" s="58"/>
      <c r="I124" s="58"/>
      <c r="J124" s="58"/>
    </row>
    <row r="125" spans="1:47" x14ac:dyDescent="0.25">
      <c r="C125" s="35"/>
      <c r="D125" s="9"/>
      <c r="T125" t="s">
        <v>21</v>
      </c>
    </row>
    <row r="126" spans="1:47" x14ac:dyDescent="0.25">
      <c r="D126" s="9"/>
    </row>
    <row r="127" spans="1:47" x14ac:dyDescent="0.25">
      <c r="D127" s="9"/>
    </row>
    <row r="128" spans="1:47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  <row r="4983" spans="4:4" x14ac:dyDescent="0.25">
      <c r="D4983" s="9"/>
    </row>
    <row r="4984" spans="4:4" x14ac:dyDescent="0.25">
      <c r="D4984" s="9"/>
    </row>
    <row r="4985" spans="4:4" x14ac:dyDescent="0.25">
      <c r="D4985" s="9"/>
    </row>
    <row r="4986" spans="4:4" x14ac:dyDescent="0.25">
      <c r="D4986" s="9"/>
    </row>
    <row r="4987" spans="4:4" x14ac:dyDescent="0.25">
      <c r="D4987" s="9"/>
    </row>
    <row r="4988" spans="4:4" x14ac:dyDescent="0.25">
      <c r="D4988" s="9"/>
    </row>
    <row r="4989" spans="4:4" x14ac:dyDescent="0.25">
      <c r="D4989" s="9"/>
    </row>
    <row r="4990" spans="4:4" x14ac:dyDescent="0.25">
      <c r="D4990" s="9"/>
    </row>
    <row r="4991" spans="4:4" x14ac:dyDescent="0.25">
      <c r="D4991" s="9"/>
    </row>
    <row r="4992" spans="4:4" x14ac:dyDescent="0.25">
      <c r="D4992" s="9"/>
    </row>
    <row r="4993" spans="4:4" x14ac:dyDescent="0.25">
      <c r="D4993" s="9"/>
    </row>
    <row r="4994" spans="4:4" x14ac:dyDescent="0.25">
      <c r="D4994" s="9"/>
    </row>
    <row r="4995" spans="4:4" x14ac:dyDescent="0.25">
      <c r="D4995" s="9"/>
    </row>
    <row r="4996" spans="4:4" x14ac:dyDescent="0.25">
      <c r="D4996" s="9"/>
    </row>
    <row r="4997" spans="4:4" x14ac:dyDescent="0.25">
      <c r="D4997" s="9"/>
    </row>
    <row r="4998" spans="4:4" x14ac:dyDescent="0.25">
      <c r="D4998" s="9"/>
    </row>
    <row r="4999" spans="4:4" x14ac:dyDescent="0.25">
      <c r="D4999" s="9"/>
    </row>
    <row r="5000" spans="4:4" x14ac:dyDescent="0.25">
      <c r="D5000" s="9"/>
    </row>
    <row r="5001" spans="4:4" x14ac:dyDescent="0.25">
      <c r="D5001" s="9"/>
    </row>
    <row r="5002" spans="4:4" x14ac:dyDescent="0.25">
      <c r="D5002" s="9"/>
    </row>
    <row r="5003" spans="4:4" x14ac:dyDescent="0.25">
      <c r="D5003" s="9"/>
    </row>
    <row r="5004" spans="4:4" x14ac:dyDescent="0.25">
      <c r="D5004" s="9"/>
    </row>
    <row r="5005" spans="4:4" x14ac:dyDescent="0.25">
      <c r="D5005" s="9"/>
    </row>
    <row r="5006" spans="4:4" x14ac:dyDescent="0.25">
      <c r="D5006" s="9"/>
    </row>
    <row r="5007" spans="4:4" x14ac:dyDescent="0.25">
      <c r="D5007" s="9"/>
    </row>
    <row r="5008" spans="4:4" x14ac:dyDescent="0.25">
      <c r="D5008" s="9"/>
    </row>
    <row r="5009" spans="4:4" x14ac:dyDescent="0.25">
      <c r="D5009" s="9"/>
    </row>
    <row r="5010" spans="4:4" x14ac:dyDescent="0.25">
      <c r="D5010" s="9"/>
    </row>
    <row r="5011" spans="4:4" x14ac:dyDescent="0.25">
      <c r="D5011" s="9"/>
    </row>
    <row r="5012" spans="4:4" x14ac:dyDescent="0.25">
      <c r="D5012" s="9"/>
    </row>
    <row r="5013" spans="4:4" x14ac:dyDescent="0.25">
      <c r="D5013" s="9"/>
    </row>
    <row r="5014" spans="4:4" x14ac:dyDescent="0.25">
      <c r="D5014" s="9"/>
    </row>
    <row r="5015" spans="4:4" x14ac:dyDescent="0.25">
      <c r="D5015" s="9"/>
    </row>
    <row r="5016" spans="4:4" x14ac:dyDescent="0.25">
      <c r="D5016" s="9"/>
    </row>
    <row r="5017" spans="4:4" x14ac:dyDescent="0.25">
      <c r="D5017" s="9"/>
    </row>
    <row r="5018" spans="4:4" x14ac:dyDescent="0.25">
      <c r="D5018" s="9"/>
    </row>
    <row r="5019" spans="4:4" x14ac:dyDescent="0.25">
      <c r="D5019" s="9"/>
    </row>
    <row r="5020" spans="4:4" x14ac:dyDescent="0.25">
      <c r="D5020" s="9"/>
    </row>
    <row r="5021" spans="4:4" x14ac:dyDescent="0.25">
      <c r="D5021" s="9"/>
    </row>
    <row r="5022" spans="4:4" x14ac:dyDescent="0.25">
      <c r="D5022" s="9"/>
    </row>
    <row r="5023" spans="4:4" x14ac:dyDescent="0.25">
      <c r="D5023" s="9"/>
    </row>
    <row r="5024" spans="4:4" x14ac:dyDescent="0.25">
      <c r="D5024" s="9"/>
    </row>
    <row r="5025" spans="4:4" x14ac:dyDescent="0.25">
      <c r="D5025" s="9"/>
    </row>
    <row r="5026" spans="4:4" x14ac:dyDescent="0.25">
      <c r="D5026" s="9"/>
    </row>
    <row r="5027" spans="4:4" x14ac:dyDescent="0.25">
      <c r="D5027" s="9"/>
    </row>
    <row r="5028" spans="4:4" x14ac:dyDescent="0.25">
      <c r="D5028" s="9"/>
    </row>
    <row r="5029" spans="4:4" x14ac:dyDescent="0.25">
      <c r="D5029" s="9"/>
    </row>
    <row r="5030" spans="4:4" x14ac:dyDescent="0.25">
      <c r="D5030" s="9"/>
    </row>
    <row r="5031" spans="4:4" x14ac:dyDescent="0.25">
      <c r="D5031" s="9"/>
    </row>
    <row r="5032" spans="4:4" x14ac:dyDescent="0.25">
      <c r="D5032" s="9"/>
    </row>
    <row r="5033" spans="4:4" x14ac:dyDescent="0.25">
      <c r="D5033" s="9"/>
    </row>
    <row r="5034" spans="4:4" x14ac:dyDescent="0.25">
      <c r="D5034" s="9"/>
    </row>
    <row r="5035" spans="4:4" x14ac:dyDescent="0.25">
      <c r="D5035" s="9"/>
    </row>
    <row r="5036" spans="4:4" x14ac:dyDescent="0.25">
      <c r="D5036" s="9"/>
    </row>
    <row r="5037" spans="4:4" x14ac:dyDescent="0.25">
      <c r="D5037" s="9"/>
    </row>
    <row r="5038" spans="4:4" x14ac:dyDescent="0.25">
      <c r="D5038" s="9"/>
    </row>
    <row r="5039" spans="4:4" x14ac:dyDescent="0.25">
      <c r="D5039" s="9"/>
    </row>
    <row r="5040" spans="4:4" x14ac:dyDescent="0.25">
      <c r="D5040" s="9"/>
    </row>
    <row r="5041" spans="4:4" x14ac:dyDescent="0.25">
      <c r="D5041" s="9"/>
    </row>
    <row r="5042" spans="4:4" x14ac:dyDescent="0.25">
      <c r="D5042" s="9"/>
    </row>
    <row r="5043" spans="4:4" x14ac:dyDescent="0.25">
      <c r="D5043" s="9"/>
    </row>
    <row r="5044" spans="4:4" x14ac:dyDescent="0.25">
      <c r="D5044" s="9"/>
    </row>
    <row r="5045" spans="4:4" x14ac:dyDescent="0.25">
      <c r="D5045" s="9"/>
    </row>
    <row r="5046" spans="4:4" x14ac:dyDescent="0.25">
      <c r="D5046" s="9"/>
    </row>
    <row r="5047" spans="4:4" x14ac:dyDescent="0.25">
      <c r="D5047" s="9"/>
    </row>
    <row r="5048" spans="4:4" x14ac:dyDescent="0.25">
      <c r="D5048" s="9"/>
    </row>
    <row r="5049" spans="4:4" x14ac:dyDescent="0.25">
      <c r="D5049" s="9"/>
    </row>
    <row r="5050" spans="4:4" x14ac:dyDescent="0.25">
      <c r="D5050" s="9"/>
    </row>
    <row r="5051" spans="4:4" x14ac:dyDescent="0.25">
      <c r="D5051" s="9"/>
    </row>
    <row r="5052" spans="4:4" x14ac:dyDescent="0.25">
      <c r="D5052" s="9"/>
    </row>
    <row r="5053" spans="4:4" x14ac:dyDescent="0.25">
      <c r="D5053" s="9"/>
    </row>
    <row r="5054" spans="4:4" x14ac:dyDescent="0.25">
      <c r="D5054" s="9"/>
    </row>
    <row r="5055" spans="4:4" x14ac:dyDescent="0.25">
      <c r="D5055" s="9"/>
    </row>
    <row r="5056" spans="4:4" x14ac:dyDescent="0.25">
      <c r="D5056" s="9"/>
    </row>
    <row r="5057" spans="4:4" x14ac:dyDescent="0.25">
      <c r="D5057" s="9"/>
    </row>
    <row r="5058" spans="4:4" x14ac:dyDescent="0.25">
      <c r="D5058" s="9"/>
    </row>
    <row r="5059" spans="4:4" x14ac:dyDescent="0.25">
      <c r="D5059" s="9"/>
    </row>
    <row r="5060" spans="4:4" x14ac:dyDescent="0.25">
      <c r="D5060" s="9"/>
    </row>
  </sheetData>
  <mergeCells count="6">
    <mergeCell ref="A119:I123"/>
    <mergeCell ref="A1:I1"/>
    <mergeCell ref="C2:I2"/>
    <mergeCell ref="C3:I3"/>
    <mergeCell ref="C4:I4"/>
    <mergeCell ref="A118:C11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  <rowBreaks count="1" manualBreakCount="1">
    <brk id="63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outlinePr summaryBelow="0"/>
  </sheetPr>
  <dimension ref="A1:AU4976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56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56" t="s">
        <v>37</v>
      </c>
      <c r="C3" s="259" t="s">
        <v>24</v>
      </c>
      <c r="D3" s="266"/>
      <c r="E3" s="266"/>
      <c r="F3" s="266"/>
      <c r="G3" s="266"/>
      <c r="H3" s="266"/>
      <c r="I3" s="267"/>
      <c r="P3" s="8" t="s">
        <v>6</v>
      </c>
      <c r="T3" t="s">
        <v>7</v>
      </c>
    </row>
    <row r="4" spans="1:47" ht="24.9" customHeight="1" x14ac:dyDescent="0.25">
      <c r="A4" s="11" t="s">
        <v>3</v>
      </c>
      <c r="B4" s="57" t="s">
        <v>470</v>
      </c>
      <c r="C4" s="261" t="s">
        <v>452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358</v>
      </c>
      <c r="C7" s="49" t="s">
        <v>374</v>
      </c>
      <c r="D7" s="25"/>
      <c r="E7" s="26"/>
      <c r="F7" s="26"/>
      <c r="G7" s="26"/>
      <c r="H7" s="27"/>
      <c r="I7" s="28">
        <f>SUMIF(T8:T13,"&lt;&gt;NOR",I8:I13)</f>
        <v>0</v>
      </c>
      <c r="J7" s="43"/>
      <c r="T7" t="s">
        <v>16</v>
      </c>
    </row>
    <row r="8" spans="1:47" x14ac:dyDescent="0.25">
      <c r="A8" s="29">
        <v>1</v>
      </c>
      <c r="B8" s="47" t="s">
        <v>359</v>
      </c>
      <c r="C8" s="48" t="s">
        <v>385</v>
      </c>
      <c r="D8" s="53" t="s">
        <v>71</v>
      </c>
      <c r="E8" s="50">
        <v>0.25</v>
      </c>
      <c r="F8" s="30"/>
      <c r="G8" s="30"/>
      <c r="H8" s="50">
        <f>G8+F8</f>
        <v>0</v>
      </c>
      <c r="I8" s="31">
        <f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42" customFormat="1" x14ac:dyDescent="0.25">
      <c r="A9" s="36"/>
      <c r="B9" s="37"/>
      <c r="C9" s="55" t="s">
        <v>463</v>
      </c>
      <c r="D9" s="51"/>
      <c r="E9" s="52"/>
      <c r="F9" s="52"/>
      <c r="G9" s="52"/>
      <c r="H9" s="38"/>
      <c r="I9" s="39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</row>
    <row r="10" spans="1:47" x14ac:dyDescent="0.25">
      <c r="A10" s="29">
        <v>2</v>
      </c>
      <c r="B10" s="47" t="s">
        <v>360</v>
      </c>
      <c r="C10" s="48" t="s">
        <v>381</v>
      </c>
      <c r="D10" s="53" t="s">
        <v>71</v>
      </c>
      <c r="E10" s="50">
        <v>0.2</v>
      </c>
      <c r="F10" s="30"/>
      <c r="G10" s="30"/>
      <c r="H10" s="50">
        <f>G10+F10</f>
        <v>0</v>
      </c>
      <c r="I10" s="31">
        <f>ROUND(E10*H10,2)</f>
        <v>0</v>
      </c>
      <c r="J10" s="22">
        <v>21</v>
      </c>
      <c r="K10" s="17"/>
      <c r="L10" s="17"/>
      <c r="M10" s="17"/>
      <c r="N10" s="17"/>
      <c r="O10" s="17"/>
      <c r="P10" s="17"/>
      <c r="Q10" s="17"/>
      <c r="R10" s="17"/>
      <c r="S10" s="17"/>
      <c r="T10" s="17" t="s">
        <v>17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42" customFormat="1" x14ac:dyDescent="0.25">
      <c r="A11" s="36"/>
      <c r="B11" s="37"/>
      <c r="C11" s="55" t="s">
        <v>464</v>
      </c>
      <c r="D11" s="51"/>
      <c r="E11" s="52"/>
      <c r="F11" s="52"/>
      <c r="G11" s="52"/>
      <c r="H11" s="38"/>
      <c r="I11" s="39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7" x14ac:dyDescent="0.25">
      <c r="A12" s="29">
        <v>3</v>
      </c>
      <c r="B12" s="47" t="s">
        <v>361</v>
      </c>
      <c r="C12" s="48" t="s">
        <v>387</v>
      </c>
      <c r="D12" s="53" t="s">
        <v>71</v>
      </c>
      <c r="E12" s="50">
        <v>1.18</v>
      </c>
      <c r="F12" s="30"/>
      <c r="G12" s="30"/>
      <c r="H12" s="50">
        <f>G12+F12</f>
        <v>0</v>
      </c>
      <c r="I12" s="31">
        <f>ROUND(E12*H12,2)</f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42" customFormat="1" x14ac:dyDescent="0.25">
      <c r="A13" s="36"/>
      <c r="B13" s="37"/>
      <c r="C13" s="55" t="s">
        <v>465</v>
      </c>
      <c r="D13" s="51"/>
      <c r="E13" s="52"/>
      <c r="F13" s="52"/>
      <c r="G13" s="52"/>
      <c r="H13" s="38"/>
      <c r="I13" s="39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 x14ac:dyDescent="0.25">
      <c r="A14" s="23" t="s">
        <v>15</v>
      </c>
      <c r="B14" s="24" t="s">
        <v>362</v>
      </c>
      <c r="C14" s="49" t="s">
        <v>430</v>
      </c>
      <c r="D14" s="25"/>
      <c r="E14" s="26"/>
      <c r="F14" s="26"/>
      <c r="G14" s="26"/>
      <c r="H14" s="27"/>
      <c r="I14" s="28">
        <f>SUMIF(T15:T16,"&lt;&gt;NOR",I15:I16)</f>
        <v>0</v>
      </c>
      <c r="J14" s="43"/>
      <c r="T14" t="s">
        <v>16</v>
      </c>
    </row>
    <row r="15" spans="1:47" x14ac:dyDescent="0.25">
      <c r="A15" s="29">
        <v>1</v>
      </c>
      <c r="B15" s="47" t="s">
        <v>363</v>
      </c>
      <c r="C15" s="48" t="s">
        <v>431</v>
      </c>
      <c r="D15" s="53" t="s">
        <v>31</v>
      </c>
      <c r="E15" s="50">
        <v>1</v>
      </c>
      <c r="F15" s="30"/>
      <c r="G15" s="30"/>
      <c r="H15" s="50">
        <f>G15+F15</f>
        <v>0</v>
      </c>
      <c r="I15" s="31">
        <f>ROUND(E15*H15,2)</f>
        <v>0</v>
      </c>
      <c r="J15" s="22">
        <v>21</v>
      </c>
      <c r="K15" s="17"/>
      <c r="L15" s="17"/>
      <c r="M15" s="17"/>
      <c r="N15" s="17"/>
      <c r="O15" s="17"/>
      <c r="P15" s="17"/>
      <c r="Q15" s="17"/>
      <c r="R15" s="17"/>
      <c r="S15" s="17"/>
      <c r="T15" s="17" t="s">
        <v>17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42" customFormat="1" x14ac:dyDescent="0.25">
      <c r="A16" s="36"/>
      <c r="B16" s="37"/>
      <c r="C16" s="55" t="s">
        <v>433</v>
      </c>
      <c r="D16" s="51"/>
      <c r="E16" s="52"/>
      <c r="F16" s="52"/>
      <c r="G16" s="52"/>
      <c r="H16" s="38"/>
      <c r="I16" s="39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</row>
    <row r="17" spans="1:47" x14ac:dyDescent="0.25">
      <c r="A17" s="23" t="s">
        <v>15</v>
      </c>
      <c r="B17" s="24" t="s">
        <v>364</v>
      </c>
      <c r="C17" s="49" t="s">
        <v>434</v>
      </c>
      <c r="D17" s="25"/>
      <c r="E17" s="26"/>
      <c r="F17" s="26"/>
      <c r="G17" s="26"/>
      <c r="H17" s="27"/>
      <c r="I17" s="28">
        <f>SUMIF(T18:T21,"&lt;&gt;NOR",I18:I21)</f>
        <v>0</v>
      </c>
      <c r="J17" s="43"/>
      <c r="T17" t="s">
        <v>16</v>
      </c>
    </row>
    <row r="18" spans="1:47" x14ac:dyDescent="0.25">
      <c r="A18" s="29">
        <v>1</v>
      </c>
      <c r="B18" s="47" t="s">
        <v>365</v>
      </c>
      <c r="C18" s="48" t="s">
        <v>466</v>
      </c>
      <c r="D18" s="53" t="s">
        <v>72</v>
      </c>
      <c r="E18" s="50">
        <v>1</v>
      </c>
      <c r="F18" s="30"/>
      <c r="G18" s="30"/>
      <c r="H18" s="50">
        <f t="shared" ref="H18:H21" si="0">G18+F18</f>
        <v>0</v>
      </c>
      <c r="I18" s="31">
        <f t="shared" ref="I18:I21" si="1">ROUND(E18*H18,2)</f>
        <v>0</v>
      </c>
      <c r="J18" s="22">
        <v>21</v>
      </c>
      <c r="K18" s="17"/>
      <c r="L18" s="17"/>
      <c r="M18" s="17"/>
      <c r="N18" s="17"/>
      <c r="O18" s="17"/>
      <c r="P18" s="17"/>
      <c r="Q18" s="17"/>
      <c r="R18" s="17"/>
      <c r="S18" s="17"/>
      <c r="T18" s="17" t="s">
        <v>17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x14ac:dyDescent="0.25">
      <c r="A19" s="29">
        <v>2</v>
      </c>
      <c r="B19" s="47" t="s">
        <v>366</v>
      </c>
      <c r="C19" s="48" t="s">
        <v>438</v>
      </c>
      <c r="D19" s="53" t="s">
        <v>72</v>
      </c>
      <c r="E19" s="50">
        <v>1</v>
      </c>
      <c r="F19" s="30"/>
      <c r="G19" s="30"/>
      <c r="H19" s="50">
        <f t="shared" si="0"/>
        <v>0</v>
      </c>
      <c r="I19" s="31">
        <f t="shared" si="1"/>
        <v>0</v>
      </c>
      <c r="J19" s="22">
        <v>21</v>
      </c>
      <c r="K19" s="17"/>
      <c r="L19" s="17"/>
      <c r="M19" s="17"/>
      <c r="N19" s="17"/>
      <c r="O19" s="17"/>
      <c r="P19" s="17"/>
      <c r="Q19" s="17"/>
      <c r="R19" s="17"/>
      <c r="S19" s="17"/>
      <c r="T19" s="17" t="s">
        <v>17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x14ac:dyDescent="0.25">
      <c r="A20" s="29">
        <v>3</v>
      </c>
      <c r="B20" s="47" t="s">
        <v>367</v>
      </c>
      <c r="C20" s="48" t="s">
        <v>467</v>
      </c>
      <c r="D20" s="53" t="s">
        <v>72</v>
      </c>
      <c r="E20" s="50">
        <v>1</v>
      </c>
      <c r="F20" s="30"/>
      <c r="G20" s="30"/>
      <c r="H20" s="50">
        <f t="shared" si="0"/>
        <v>0</v>
      </c>
      <c r="I20" s="31">
        <f t="shared" si="1"/>
        <v>0</v>
      </c>
      <c r="J20" s="22">
        <v>21</v>
      </c>
      <c r="K20" s="17"/>
      <c r="L20" s="17"/>
      <c r="M20" s="17"/>
      <c r="N20" s="17"/>
      <c r="O20" s="17"/>
      <c r="P20" s="17"/>
      <c r="Q20" s="17"/>
      <c r="R20" s="17"/>
      <c r="S20" s="17"/>
      <c r="T20" s="17" t="s">
        <v>17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x14ac:dyDescent="0.25">
      <c r="A21" s="29">
        <v>4</v>
      </c>
      <c r="B21" s="47" t="s">
        <v>368</v>
      </c>
      <c r="C21" s="48" t="s">
        <v>468</v>
      </c>
      <c r="D21" s="53" t="s">
        <v>72</v>
      </c>
      <c r="E21" s="50">
        <v>1</v>
      </c>
      <c r="F21" s="30"/>
      <c r="G21" s="30"/>
      <c r="H21" s="50">
        <f t="shared" si="0"/>
        <v>0</v>
      </c>
      <c r="I21" s="31">
        <f t="shared" si="1"/>
        <v>0</v>
      </c>
      <c r="J21" s="22">
        <v>21</v>
      </c>
      <c r="K21" s="17"/>
      <c r="L21" s="17"/>
      <c r="M21" s="17"/>
      <c r="N21" s="17"/>
      <c r="O21" s="17"/>
      <c r="P21" s="17"/>
      <c r="Q21" s="17"/>
      <c r="R21" s="17"/>
      <c r="S21" s="17"/>
      <c r="T21" s="17" t="s">
        <v>17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x14ac:dyDescent="0.25">
      <c r="A22" s="23" t="s">
        <v>15</v>
      </c>
      <c r="B22" s="24" t="s">
        <v>369</v>
      </c>
      <c r="C22" s="49" t="s">
        <v>125</v>
      </c>
      <c r="D22" s="25"/>
      <c r="E22" s="26"/>
      <c r="F22" s="26"/>
      <c r="G22" s="26"/>
      <c r="H22" s="27"/>
      <c r="I22" s="28">
        <f>SUMIF(T23:T29,"&lt;&gt;NOR",I23:I29)</f>
        <v>0</v>
      </c>
      <c r="J22" s="43"/>
      <c r="T22" t="s">
        <v>16</v>
      </c>
    </row>
    <row r="23" spans="1:47" x14ac:dyDescent="0.25">
      <c r="A23" s="29">
        <v>1</v>
      </c>
      <c r="B23" s="47" t="s">
        <v>370</v>
      </c>
      <c r="C23" s="48" t="s">
        <v>451</v>
      </c>
      <c r="D23" s="53" t="s">
        <v>31</v>
      </c>
      <c r="E23" s="50">
        <v>1</v>
      </c>
      <c r="F23" s="30"/>
      <c r="G23" s="30"/>
      <c r="H23" s="50">
        <f t="shared" ref="H23:H29" si="2">G23+F23</f>
        <v>0</v>
      </c>
      <c r="I23" s="31">
        <f t="shared" ref="I23:I29" si="3">ROUND(E23*H23,2)</f>
        <v>0</v>
      </c>
      <c r="J23" s="22">
        <v>21</v>
      </c>
      <c r="K23" s="17"/>
      <c r="L23" s="17"/>
      <c r="M23" s="17"/>
      <c r="N23" s="17"/>
      <c r="O23" s="17"/>
      <c r="P23" s="17"/>
      <c r="Q23" s="17"/>
      <c r="R23" s="17"/>
      <c r="S23" s="17"/>
      <c r="T23" s="17" t="s">
        <v>17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x14ac:dyDescent="0.25">
      <c r="A24" s="29">
        <v>2</v>
      </c>
      <c r="B24" s="47" t="s">
        <v>371</v>
      </c>
      <c r="C24" s="48" t="s">
        <v>446</v>
      </c>
      <c r="D24" s="53" t="s">
        <v>31</v>
      </c>
      <c r="E24" s="50">
        <v>1</v>
      </c>
      <c r="F24" s="30"/>
      <c r="G24" s="30"/>
      <c r="H24" s="50">
        <f t="shared" si="2"/>
        <v>0</v>
      </c>
      <c r="I24" s="31">
        <f t="shared" si="3"/>
        <v>0</v>
      </c>
      <c r="J24" s="22">
        <v>21</v>
      </c>
      <c r="K24" s="17"/>
      <c r="L24" s="17"/>
      <c r="M24" s="17"/>
      <c r="N24" s="17"/>
      <c r="O24" s="17"/>
      <c r="P24" s="17"/>
      <c r="Q24" s="17"/>
      <c r="R24" s="17"/>
      <c r="S24" s="17"/>
      <c r="T24" s="17" t="s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x14ac:dyDescent="0.25">
      <c r="A25" s="29">
        <v>3</v>
      </c>
      <c r="B25" s="47" t="s">
        <v>372</v>
      </c>
      <c r="C25" s="48" t="s">
        <v>447</v>
      </c>
      <c r="D25" s="53" t="s">
        <v>31</v>
      </c>
      <c r="E25" s="50">
        <v>1</v>
      </c>
      <c r="F25" s="30"/>
      <c r="G25" s="30"/>
      <c r="H25" s="50">
        <f t="shared" si="2"/>
        <v>0</v>
      </c>
      <c r="I25" s="31">
        <f t="shared" si="3"/>
        <v>0</v>
      </c>
      <c r="J25" s="22">
        <v>21</v>
      </c>
      <c r="K25" s="17"/>
      <c r="L25" s="17"/>
      <c r="M25" s="17"/>
      <c r="N25" s="17"/>
      <c r="O25" s="17"/>
      <c r="P25" s="17"/>
      <c r="Q25" s="17"/>
      <c r="R25" s="17"/>
      <c r="S25" s="17"/>
      <c r="T25" s="17" t="s">
        <v>17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x14ac:dyDescent="0.25">
      <c r="A26" s="29">
        <v>4</v>
      </c>
      <c r="B26" s="47" t="s">
        <v>373</v>
      </c>
      <c r="C26" s="48" t="s">
        <v>448</v>
      </c>
      <c r="D26" s="62" t="s">
        <v>31</v>
      </c>
      <c r="E26" s="50">
        <v>1</v>
      </c>
      <c r="F26" s="30"/>
      <c r="G26" s="30"/>
      <c r="H26" s="50">
        <f t="shared" si="2"/>
        <v>0</v>
      </c>
      <c r="I26" s="31">
        <f t="shared" si="3"/>
        <v>0</v>
      </c>
      <c r="J26" s="22">
        <v>21</v>
      </c>
      <c r="K26" s="17"/>
      <c r="L26" s="17"/>
      <c r="M26" s="17"/>
      <c r="N26" s="17"/>
      <c r="O26" s="17"/>
      <c r="P26" s="17"/>
      <c r="Q26" s="17"/>
      <c r="R26" s="17"/>
      <c r="S26" s="17"/>
      <c r="T26" s="17" t="s">
        <v>17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x14ac:dyDescent="0.25">
      <c r="A27" s="29">
        <v>5</v>
      </c>
      <c r="B27" s="47" t="s">
        <v>444</v>
      </c>
      <c r="C27" s="48" t="s">
        <v>449</v>
      </c>
      <c r="D27" s="62" t="s">
        <v>31</v>
      </c>
      <c r="E27" s="50">
        <v>1</v>
      </c>
      <c r="F27" s="30"/>
      <c r="G27" s="30"/>
      <c r="H27" s="50">
        <f t="shared" si="2"/>
        <v>0</v>
      </c>
      <c r="I27" s="31">
        <f t="shared" si="3"/>
        <v>0</v>
      </c>
      <c r="J27" s="22">
        <v>21</v>
      </c>
      <c r="K27" s="17"/>
      <c r="L27" s="17"/>
      <c r="M27" s="17"/>
      <c r="N27" s="17"/>
      <c r="O27" s="17"/>
      <c r="P27" s="17"/>
      <c r="Q27" s="17"/>
      <c r="R27" s="17"/>
      <c r="S27" s="17"/>
      <c r="T27" s="17" t="s">
        <v>17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x14ac:dyDescent="0.25">
      <c r="A28" s="60">
        <v>6</v>
      </c>
      <c r="B28" s="61" t="s">
        <v>906</v>
      </c>
      <c r="C28" s="48" t="s">
        <v>487</v>
      </c>
      <c r="D28" s="62" t="s">
        <v>31</v>
      </c>
      <c r="E28" s="63">
        <v>1</v>
      </c>
      <c r="F28" s="64"/>
      <c r="G28" s="64"/>
      <c r="H28" s="63">
        <f t="shared" si="2"/>
        <v>0</v>
      </c>
      <c r="I28" s="65">
        <f t="shared" si="3"/>
        <v>0</v>
      </c>
      <c r="J28" s="22">
        <v>21</v>
      </c>
      <c r="K28" s="17"/>
      <c r="L28" s="17"/>
      <c r="M28" s="17"/>
      <c r="N28" s="17"/>
      <c r="O28" s="17"/>
      <c r="P28" s="17"/>
      <c r="Q28" s="17"/>
      <c r="R28" s="17"/>
      <c r="S28" s="17"/>
      <c r="T28" s="17" t="s">
        <v>17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x14ac:dyDescent="0.25">
      <c r="A29" s="60">
        <v>7</v>
      </c>
      <c r="B29" s="61" t="s">
        <v>445</v>
      </c>
      <c r="C29" s="48" t="s">
        <v>450</v>
      </c>
      <c r="D29" s="62" t="s">
        <v>31</v>
      </c>
      <c r="E29" s="63">
        <v>1</v>
      </c>
      <c r="F29" s="64"/>
      <c r="G29" s="64"/>
      <c r="H29" s="63">
        <f t="shared" si="2"/>
        <v>0</v>
      </c>
      <c r="I29" s="65">
        <f t="shared" si="3"/>
        <v>0</v>
      </c>
      <c r="J29" s="22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 t="s">
        <v>17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x14ac:dyDescent="0.25">
      <c r="A30" s="58"/>
      <c r="B30" s="2"/>
      <c r="C30" s="33"/>
      <c r="D30" s="4"/>
      <c r="E30" s="58"/>
      <c r="F30" s="58"/>
      <c r="G30" s="58"/>
      <c r="H30" s="58"/>
      <c r="I30" s="58"/>
      <c r="J30" s="58"/>
      <c r="R30">
        <v>15</v>
      </c>
      <c r="S30">
        <v>21</v>
      </c>
    </row>
    <row r="31" spans="1:47" x14ac:dyDescent="0.25">
      <c r="A31" s="18"/>
      <c r="B31" s="19" t="s">
        <v>4</v>
      </c>
      <c r="C31" s="34"/>
      <c r="D31" s="20"/>
      <c r="E31" s="21"/>
      <c r="F31" s="21"/>
      <c r="G31" s="21"/>
      <c r="H31" s="21"/>
      <c r="I31" s="32">
        <f>I7+I14+I17+I22</f>
        <v>0</v>
      </c>
      <c r="J31" s="58"/>
      <c r="R31">
        <f>SUMIF(J7:J13,R30,I7:I13)</f>
        <v>0</v>
      </c>
      <c r="S31">
        <f>SUMIF(J7:J13,S30,I7:I13)</f>
        <v>0</v>
      </c>
      <c r="T31" t="s">
        <v>18</v>
      </c>
    </row>
    <row r="32" spans="1:47" x14ac:dyDescent="0.25">
      <c r="A32" s="58"/>
      <c r="B32" s="2"/>
      <c r="C32" s="33"/>
      <c r="D32" s="4"/>
      <c r="E32" s="58"/>
      <c r="F32" s="58"/>
      <c r="G32" s="58"/>
      <c r="H32" s="58"/>
      <c r="I32" s="58"/>
      <c r="J32" s="58"/>
    </row>
    <row r="33" spans="1:20" x14ac:dyDescent="0.25">
      <c r="A33" s="58"/>
      <c r="B33" s="2"/>
      <c r="C33" s="33"/>
      <c r="D33" s="4"/>
      <c r="E33" s="58"/>
      <c r="F33" s="58"/>
      <c r="G33" s="58"/>
      <c r="H33" s="58"/>
      <c r="I33" s="58"/>
      <c r="J33" s="58"/>
    </row>
    <row r="34" spans="1:20" x14ac:dyDescent="0.25">
      <c r="A34" s="264" t="s">
        <v>19</v>
      </c>
      <c r="B34" s="264"/>
      <c r="C34" s="265"/>
      <c r="D34" s="4"/>
      <c r="E34" s="58"/>
      <c r="F34" s="58"/>
      <c r="G34" s="58"/>
      <c r="H34" s="58"/>
      <c r="I34" s="58"/>
      <c r="J34" s="58"/>
    </row>
    <row r="35" spans="1:20" x14ac:dyDescent="0.25">
      <c r="A35" s="243"/>
      <c r="B35" s="244"/>
      <c r="C35" s="245"/>
      <c r="D35" s="244"/>
      <c r="E35" s="244"/>
      <c r="F35" s="244"/>
      <c r="G35" s="244"/>
      <c r="H35" s="244"/>
      <c r="I35" s="246"/>
      <c r="J35" s="58"/>
      <c r="T35" t="s">
        <v>20</v>
      </c>
    </row>
    <row r="36" spans="1:20" x14ac:dyDescent="0.25">
      <c r="A36" s="247"/>
      <c r="B36" s="248"/>
      <c r="C36" s="249"/>
      <c r="D36" s="248"/>
      <c r="E36" s="248"/>
      <c r="F36" s="248"/>
      <c r="G36" s="248"/>
      <c r="H36" s="248"/>
      <c r="I36" s="250"/>
      <c r="J36" s="58"/>
    </row>
    <row r="37" spans="1:20" x14ac:dyDescent="0.25">
      <c r="A37" s="247"/>
      <c r="B37" s="248"/>
      <c r="C37" s="249"/>
      <c r="D37" s="248"/>
      <c r="E37" s="248"/>
      <c r="F37" s="248"/>
      <c r="G37" s="248"/>
      <c r="H37" s="248"/>
      <c r="I37" s="250"/>
      <c r="J37" s="58"/>
    </row>
    <row r="38" spans="1:20" x14ac:dyDescent="0.25">
      <c r="A38" s="247"/>
      <c r="B38" s="248"/>
      <c r="C38" s="249"/>
      <c r="D38" s="248"/>
      <c r="E38" s="248"/>
      <c r="F38" s="248"/>
      <c r="G38" s="248"/>
      <c r="H38" s="248"/>
      <c r="I38" s="250"/>
      <c r="J38" s="58"/>
    </row>
    <row r="39" spans="1:20" x14ac:dyDescent="0.25">
      <c r="A39" s="251"/>
      <c r="B39" s="252"/>
      <c r="C39" s="253"/>
      <c r="D39" s="252"/>
      <c r="E39" s="252"/>
      <c r="F39" s="252"/>
      <c r="G39" s="252"/>
      <c r="H39" s="252"/>
      <c r="I39" s="254"/>
      <c r="J39" s="58"/>
    </row>
    <row r="40" spans="1:20" x14ac:dyDescent="0.25">
      <c r="A40" s="58"/>
      <c r="B40" s="2"/>
      <c r="C40" s="33"/>
      <c r="D40" s="4"/>
      <c r="E40" s="58"/>
      <c r="F40" s="58"/>
      <c r="G40" s="58"/>
      <c r="H40" s="58"/>
      <c r="I40" s="58"/>
      <c r="J40" s="58"/>
    </row>
    <row r="41" spans="1:20" x14ac:dyDescent="0.25">
      <c r="C41" s="35"/>
      <c r="D41" s="9"/>
      <c r="T41" t="s">
        <v>21</v>
      </c>
    </row>
    <row r="42" spans="1:20" x14ac:dyDescent="0.25">
      <c r="D42" s="9"/>
    </row>
    <row r="43" spans="1:20" x14ac:dyDescent="0.25">
      <c r="D43" s="9"/>
    </row>
    <row r="44" spans="1:20" x14ac:dyDescent="0.25">
      <c r="D44" s="9"/>
    </row>
    <row r="45" spans="1:20" x14ac:dyDescent="0.25">
      <c r="D45" s="9"/>
    </row>
    <row r="46" spans="1:20" x14ac:dyDescent="0.25">
      <c r="D46" s="9"/>
    </row>
    <row r="47" spans="1:20" x14ac:dyDescent="0.25">
      <c r="D47" s="9"/>
    </row>
    <row r="48" spans="1:20" x14ac:dyDescent="0.25">
      <c r="D48" s="9"/>
    </row>
    <row r="49" spans="4:4" x14ac:dyDescent="0.25">
      <c r="D49" s="9"/>
    </row>
    <row r="50" spans="4:4" x14ac:dyDescent="0.25">
      <c r="D50" s="9"/>
    </row>
    <row r="51" spans="4:4" x14ac:dyDescent="0.25">
      <c r="D51" s="9"/>
    </row>
    <row r="52" spans="4:4" x14ac:dyDescent="0.25">
      <c r="D52" s="9"/>
    </row>
    <row r="53" spans="4:4" x14ac:dyDescent="0.25">
      <c r="D53" s="9"/>
    </row>
    <row r="54" spans="4:4" x14ac:dyDescent="0.25">
      <c r="D54" s="9"/>
    </row>
    <row r="55" spans="4:4" x14ac:dyDescent="0.25">
      <c r="D55" s="9"/>
    </row>
    <row r="56" spans="4:4" x14ac:dyDescent="0.25">
      <c r="D56" s="9"/>
    </row>
    <row r="57" spans="4:4" x14ac:dyDescent="0.25">
      <c r="D57" s="9"/>
    </row>
    <row r="58" spans="4:4" x14ac:dyDescent="0.25">
      <c r="D58" s="9"/>
    </row>
    <row r="59" spans="4:4" x14ac:dyDescent="0.25">
      <c r="D59" s="9"/>
    </row>
    <row r="60" spans="4:4" x14ac:dyDescent="0.25">
      <c r="D60" s="9"/>
    </row>
    <row r="61" spans="4:4" x14ac:dyDescent="0.25">
      <c r="D61" s="9"/>
    </row>
    <row r="62" spans="4:4" x14ac:dyDescent="0.25">
      <c r="D62" s="9"/>
    </row>
    <row r="63" spans="4:4" x14ac:dyDescent="0.25">
      <c r="D63" s="9"/>
    </row>
    <row r="64" spans="4:4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</sheetData>
  <mergeCells count="6">
    <mergeCell ref="A35:I39"/>
    <mergeCell ref="A1:I1"/>
    <mergeCell ref="C2:I2"/>
    <mergeCell ref="C3:I3"/>
    <mergeCell ref="C4:I4"/>
    <mergeCell ref="A34:C3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outlinePr summaryBelow="0"/>
  </sheetPr>
  <dimension ref="A1:AU4968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56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56" t="s">
        <v>37</v>
      </c>
      <c r="C3" s="259" t="s">
        <v>24</v>
      </c>
      <c r="D3" s="266"/>
      <c r="E3" s="266"/>
      <c r="F3" s="266"/>
      <c r="G3" s="266"/>
      <c r="H3" s="266"/>
      <c r="I3" s="267"/>
      <c r="P3" s="8" t="s">
        <v>6</v>
      </c>
      <c r="T3" t="s">
        <v>7</v>
      </c>
    </row>
    <row r="4" spans="1:47" ht="24.9" customHeight="1" x14ac:dyDescent="0.25">
      <c r="A4" s="11" t="s">
        <v>3</v>
      </c>
      <c r="B4" s="57" t="s">
        <v>469</v>
      </c>
      <c r="C4" s="261" t="s">
        <v>471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453</v>
      </c>
      <c r="C7" s="49" t="s">
        <v>479</v>
      </c>
      <c r="D7" s="25"/>
      <c r="E7" s="26"/>
      <c r="F7" s="26"/>
      <c r="G7" s="26"/>
      <c r="H7" s="27"/>
      <c r="I7" s="28">
        <f>SUMIF(T8:T9,"&lt;&gt;NOR",I8:I9)</f>
        <v>0</v>
      </c>
      <c r="J7" s="43"/>
      <c r="T7" t="s">
        <v>16</v>
      </c>
    </row>
    <row r="8" spans="1:47" x14ac:dyDescent="0.25">
      <c r="A8" s="29">
        <v>1</v>
      </c>
      <c r="B8" s="47" t="s">
        <v>454</v>
      </c>
      <c r="C8" s="48" t="s">
        <v>480</v>
      </c>
      <c r="D8" s="53" t="s">
        <v>71</v>
      </c>
      <c r="E8" s="50">
        <v>12</v>
      </c>
      <c r="F8" s="30"/>
      <c r="G8" s="30"/>
      <c r="H8" s="50">
        <f>G8+F8</f>
        <v>0</v>
      </c>
      <c r="I8" s="31">
        <f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ht="21" x14ac:dyDescent="0.25">
      <c r="A9" s="29">
        <v>2</v>
      </c>
      <c r="B9" s="47" t="s">
        <v>455</v>
      </c>
      <c r="C9" s="48" t="s">
        <v>478</v>
      </c>
      <c r="D9" s="53" t="s">
        <v>71</v>
      </c>
      <c r="E9" s="50">
        <v>18</v>
      </c>
      <c r="F9" s="30"/>
      <c r="G9" s="30"/>
      <c r="H9" s="50">
        <f>G9+F9</f>
        <v>0</v>
      </c>
      <c r="I9" s="31">
        <f>ROUND(E9*H9,2)</f>
        <v>0</v>
      </c>
      <c r="J9" s="22">
        <v>21</v>
      </c>
      <c r="K9" s="17"/>
      <c r="L9" s="17"/>
      <c r="M9" s="17"/>
      <c r="N9" s="17"/>
      <c r="O9" s="17"/>
      <c r="P9" s="17"/>
      <c r="Q9" s="17"/>
      <c r="R9" s="17"/>
      <c r="S9" s="17"/>
      <c r="T9" s="17" t="s">
        <v>17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x14ac:dyDescent="0.25">
      <c r="A10" s="23" t="s">
        <v>15</v>
      </c>
      <c r="B10" s="24" t="s">
        <v>456</v>
      </c>
      <c r="C10" s="49" t="s">
        <v>481</v>
      </c>
      <c r="D10" s="25"/>
      <c r="E10" s="26"/>
      <c r="F10" s="26"/>
      <c r="G10" s="26"/>
      <c r="H10" s="27"/>
      <c r="I10" s="28">
        <f>SUMIF(T11:T15,"&lt;&gt;NOR",I11:I15)</f>
        <v>0</v>
      </c>
      <c r="J10" s="43"/>
      <c r="T10" t="s">
        <v>16</v>
      </c>
    </row>
    <row r="11" spans="1:47" ht="41.4" x14ac:dyDescent="0.25">
      <c r="A11" s="29">
        <v>1</v>
      </c>
      <c r="B11" s="47" t="s">
        <v>457</v>
      </c>
      <c r="C11" s="48" t="s">
        <v>482</v>
      </c>
      <c r="D11" s="53" t="s">
        <v>31</v>
      </c>
      <c r="E11" s="50">
        <v>1</v>
      </c>
      <c r="F11" s="30"/>
      <c r="G11" s="30"/>
      <c r="H11" s="50">
        <f>G11+F11</f>
        <v>0</v>
      </c>
      <c r="I11" s="31">
        <f>ROUND(E11*H11,2)</f>
        <v>0</v>
      </c>
      <c r="J11" s="22">
        <v>21</v>
      </c>
      <c r="K11" s="17"/>
      <c r="L11" s="17"/>
      <c r="M11" s="17"/>
      <c r="N11" s="17"/>
      <c r="O11" s="17"/>
      <c r="P11" s="17"/>
      <c r="Q11" s="17"/>
      <c r="R11" s="17"/>
      <c r="S11" s="17"/>
      <c r="T11" s="17" t="s">
        <v>17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ht="31.2" x14ac:dyDescent="0.25">
      <c r="A12" s="29">
        <v>2</v>
      </c>
      <c r="B12" s="47" t="s">
        <v>907</v>
      </c>
      <c r="C12" s="48" t="s">
        <v>483</v>
      </c>
      <c r="D12" s="53" t="s">
        <v>31</v>
      </c>
      <c r="E12" s="50">
        <v>2</v>
      </c>
      <c r="F12" s="30"/>
      <c r="G12" s="30"/>
      <c r="H12" s="50">
        <f t="shared" ref="H12:H15" si="0">G12+F12</f>
        <v>0</v>
      </c>
      <c r="I12" s="31">
        <f t="shared" ref="I12:I15" si="1">ROUND(E12*H12,2)</f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ht="21" x14ac:dyDescent="0.25">
      <c r="A13" s="29">
        <v>3</v>
      </c>
      <c r="B13" s="47" t="s">
        <v>908</v>
      </c>
      <c r="C13" s="48" t="s">
        <v>484</v>
      </c>
      <c r="D13" s="53" t="s">
        <v>72</v>
      </c>
      <c r="E13" s="50">
        <v>2</v>
      </c>
      <c r="F13" s="30"/>
      <c r="G13" s="30"/>
      <c r="H13" s="50">
        <f t="shared" si="0"/>
        <v>0</v>
      </c>
      <c r="I13" s="31">
        <f t="shared" si="1"/>
        <v>0</v>
      </c>
      <c r="J13" s="22">
        <v>21</v>
      </c>
      <c r="K13" s="17"/>
      <c r="L13" s="17"/>
      <c r="M13" s="17"/>
      <c r="N13" s="17"/>
      <c r="O13" s="17"/>
      <c r="P13" s="17"/>
      <c r="Q13" s="17"/>
      <c r="R13" s="17"/>
      <c r="S13" s="17"/>
      <c r="T13" s="17" t="s">
        <v>17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x14ac:dyDescent="0.25">
      <c r="A14" s="29">
        <v>4</v>
      </c>
      <c r="B14" s="47" t="s">
        <v>909</v>
      </c>
      <c r="C14" s="48" t="s">
        <v>485</v>
      </c>
      <c r="D14" s="53" t="s">
        <v>72</v>
      </c>
      <c r="E14" s="50">
        <v>1</v>
      </c>
      <c r="F14" s="30"/>
      <c r="G14" s="30"/>
      <c r="H14" s="50">
        <f t="shared" si="0"/>
        <v>0</v>
      </c>
      <c r="I14" s="31">
        <f t="shared" si="1"/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x14ac:dyDescent="0.25">
      <c r="A15" s="29">
        <v>5</v>
      </c>
      <c r="B15" s="47" t="s">
        <v>910</v>
      </c>
      <c r="C15" s="48" t="s">
        <v>486</v>
      </c>
      <c r="D15" s="53" t="s">
        <v>72</v>
      </c>
      <c r="E15" s="50">
        <v>1</v>
      </c>
      <c r="F15" s="30"/>
      <c r="G15" s="30"/>
      <c r="H15" s="50">
        <f t="shared" si="0"/>
        <v>0</v>
      </c>
      <c r="I15" s="31">
        <f t="shared" si="1"/>
        <v>0</v>
      </c>
      <c r="J15" s="22">
        <v>21</v>
      </c>
      <c r="K15" s="17"/>
      <c r="L15" s="17"/>
      <c r="M15" s="17"/>
      <c r="N15" s="17"/>
      <c r="O15" s="17"/>
      <c r="P15" s="17"/>
      <c r="Q15" s="17"/>
      <c r="R15" s="17"/>
      <c r="S15" s="17"/>
      <c r="T15" s="17" t="s">
        <v>17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x14ac:dyDescent="0.25">
      <c r="A16" s="23" t="s">
        <v>15</v>
      </c>
      <c r="B16" s="24" t="s">
        <v>458</v>
      </c>
      <c r="C16" s="49" t="s">
        <v>189</v>
      </c>
      <c r="D16" s="25"/>
      <c r="E16" s="26"/>
      <c r="F16" s="26"/>
      <c r="G16" s="26"/>
      <c r="H16" s="27"/>
      <c r="I16" s="28">
        <f>SUMIF(T17:T21,"&lt;&gt;NOR",I17:I21)</f>
        <v>0</v>
      </c>
      <c r="J16" s="43"/>
      <c r="T16" t="s">
        <v>16</v>
      </c>
    </row>
    <row r="17" spans="1:47" x14ac:dyDescent="0.25">
      <c r="A17" s="29">
        <v>1</v>
      </c>
      <c r="B17" s="47" t="s">
        <v>459</v>
      </c>
      <c r="C17" s="48" t="s">
        <v>491</v>
      </c>
      <c r="D17" s="53" t="s">
        <v>31</v>
      </c>
      <c r="E17" s="50">
        <v>1</v>
      </c>
      <c r="F17" s="30"/>
      <c r="G17" s="30"/>
      <c r="H17" s="50">
        <f t="shared" ref="H17:H21" si="2">G17+F17</f>
        <v>0</v>
      </c>
      <c r="I17" s="31">
        <f t="shared" ref="I17:I21" si="3">ROUND(E17*H17,2)</f>
        <v>0</v>
      </c>
      <c r="J17" s="22">
        <v>21</v>
      </c>
      <c r="K17" s="17"/>
      <c r="L17" s="17"/>
      <c r="M17" s="17"/>
      <c r="N17" s="17"/>
      <c r="O17" s="17"/>
      <c r="P17" s="17"/>
      <c r="Q17" s="17"/>
      <c r="R17" s="17"/>
      <c r="S17" s="17"/>
      <c r="T17" s="17" t="s">
        <v>17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x14ac:dyDescent="0.25">
      <c r="A18" s="29">
        <v>2</v>
      </c>
      <c r="B18" s="47" t="s">
        <v>460</v>
      </c>
      <c r="C18" s="48" t="s">
        <v>446</v>
      </c>
      <c r="D18" s="53" t="s">
        <v>31</v>
      </c>
      <c r="E18" s="50">
        <v>1</v>
      </c>
      <c r="F18" s="30"/>
      <c r="G18" s="30"/>
      <c r="H18" s="50">
        <f t="shared" si="2"/>
        <v>0</v>
      </c>
      <c r="I18" s="31">
        <f t="shared" si="3"/>
        <v>0</v>
      </c>
      <c r="J18" s="22">
        <v>21</v>
      </c>
      <c r="K18" s="17"/>
      <c r="L18" s="17"/>
      <c r="M18" s="17"/>
      <c r="N18" s="17"/>
      <c r="O18" s="17"/>
      <c r="P18" s="17"/>
      <c r="Q18" s="17"/>
      <c r="R18" s="17"/>
      <c r="S18" s="17"/>
      <c r="T18" s="17" t="s">
        <v>17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x14ac:dyDescent="0.25">
      <c r="A19" s="29">
        <v>3</v>
      </c>
      <c r="B19" s="47" t="s">
        <v>461</v>
      </c>
      <c r="C19" s="48" t="s">
        <v>488</v>
      </c>
      <c r="D19" s="53" t="s">
        <v>31</v>
      </c>
      <c r="E19" s="50">
        <v>1</v>
      </c>
      <c r="F19" s="30"/>
      <c r="G19" s="30"/>
      <c r="H19" s="50">
        <f t="shared" si="2"/>
        <v>0</v>
      </c>
      <c r="I19" s="31">
        <f t="shared" si="3"/>
        <v>0</v>
      </c>
      <c r="J19" s="22">
        <v>21</v>
      </c>
      <c r="K19" s="17"/>
      <c r="L19" s="17"/>
      <c r="M19" s="17"/>
      <c r="N19" s="17"/>
      <c r="O19" s="17"/>
      <c r="P19" s="17"/>
      <c r="Q19" s="17"/>
      <c r="R19" s="17"/>
      <c r="S19" s="17"/>
      <c r="T19" s="17" t="s">
        <v>17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x14ac:dyDescent="0.25">
      <c r="A20" s="29">
        <v>4</v>
      </c>
      <c r="B20" s="47" t="s">
        <v>462</v>
      </c>
      <c r="C20" s="48" t="s">
        <v>489</v>
      </c>
      <c r="D20" s="62" t="s">
        <v>31</v>
      </c>
      <c r="E20" s="50">
        <v>1</v>
      </c>
      <c r="F20" s="30"/>
      <c r="G20" s="30"/>
      <c r="H20" s="50">
        <f t="shared" si="2"/>
        <v>0</v>
      </c>
      <c r="I20" s="31">
        <f t="shared" si="3"/>
        <v>0</v>
      </c>
      <c r="J20" s="22">
        <v>21</v>
      </c>
      <c r="K20" s="17"/>
      <c r="L20" s="17"/>
      <c r="M20" s="17"/>
      <c r="N20" s="17"/>
      <c r="O20" s="17"/>
      <c r="P20" s="17"/>
      <c r="Q20" s="17"/>
      <c r="R20" s="17"/>
      <c r="S20" s="17"/>
      <c r="T20" s="17" t="s">
        <v>17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x14ac:dyDescent="0.25">
      <c r="A21" s="60">
        <v>5</v>
      </c>
      <c r="B21" s="61" t="s">
        <v>911</v>
      </c>
      <c r="C21" s="48" t="s">
        <v>490</v>
      </c>
      <c r="D21" s="62" t="s">
        <v>31</v>
      </c>
      <c r="E21" s="63">
        <v>1</v>
      </c>
      <c r="F21" s="64"/>
      <c r="G21" s="64"/>
      <c r="H21" s="63">
        <f t="shared" si="2"/>
        <v>0</v>
      </c>
      <c r="I21" s="65">
        <f t="shared" si="3"/>
        <v>0</v>
      </c>
      <c r="J21" s="22">
        <v>21</v>
      </c>
      <c r="K21" s="17"/>
      <c r="L21" s="17"/>
      <c r="M21" s="17"/>
      <c r="N21" s="17"/>
      <c r="O21" s="17"/>
      <c r="P21" s="17"/>
      <c r="Q21" s="17"/>
      <c r="R21" s="17"/>
      <c r="S21" s="17"/>
      <c r="T21" s="17" t="s">
        <v>17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x14ac:dyDescent="0.25">
      <c r="A22" s="58"/>
      <c r="B22" s="2"/>
      <c r="C22" s="33"/>
      <c r="D22" s="4"/>
      <c r="E22" s="58"/>
      <c r="F22" s="58"/>
      <c r="G22" s="58"/>
      <c r="H22" s="58"/>
      <c r="I22" s="58"/>
      <c r="J22" s="58"/>
      <c r="R22">
        <v>15</v>
      </c>
      <c r="S22">
        <v>21</v>
      </c>
    </row>
    <row r="23" spans="1:47" x14ac:dyDescent="0.25">
      <c r="A23" s="18"/>
      <c r="B23" s="19" t="s">
        <v>4</v>
      </c>
      <c r="C23" s="34"/>
      <c r="D23" s="20"/>
      <c r="E23" s="21"/>
      <c r="F23" s="21"/>
      <c r="G23" s="21"/>
      <c r="H23" s="21"/>
      <c r="I23" s="32">
        <f>I7+I10+I16</f>
        <v>0</v>
      </c>
      <c r="J23" s="58"/>
      <c r="R23">
        <f>SUMIF(J7:J9,R22,I7:I9)</f>
        <v>0</v>
      </c>
      <c r="S23">
        <f>SUMIF(J7:J9,S22,I7:I9)</f>
        <v>0</v>
      </c>
      <c r="T23" t="s">
        <v>18</v>
      </c>
    </row>
    <row r="24" spans="1:47" x14ac:dyDescent="0.25">
      <c r="A24" s="58"/>
      <c r="B24" s="2"/>
      <c r="C24" s="33"/>
      <c r="D24" s="4"/>
      <c r="E24" s="58"/>
      <c r="F24" s="58"/>
      <c r="G24" s="58"/>
      <c r="H24" s="58"/>
      <c r="I24" s="58"/>
      <c r="J24" s="58"/>
    </row>
    <row r="25" spans="1:47" x14ac:dyDescent="0.25">
      <c r="A25" s="58"/>
      <c r="B25" s="2"/>
      <c r="C25" s="33"/>
      <c r="D25" s="4"/>
      <c r="E25" s="58"/>
      <c r="F25" s="58"/>
      <c r="G25" s="58"/>
      <c r="H25" s="58"/>
      <c r="I25" s="58"/>
      <c r="J25" s="58"/>
    </row>
    <row r="26" spans="1:47" x14ac:dyDescent="0.25">
      <c r="A26" s="264" t="s">
        <v>19</v>
      </c>
      <c r="B26" s="264"/>
      <c r="C26" s="265"/>
      <c r="D26" s="4"/>
      <c r="E26" s="58"/>
      <c r="F26" s="58"/>
      <c r="G26" s="58"/>
      <c r="H26" s="58"/>
      <c r="I26" s="58"/>
      <c r="J26" s="58"/>
    </row>
    <row r="27" spans="1:47" x14ac:dyDescent="0.25">
      <c r="A27" s="243"/>
      <c r="B27" s="244"/>
      <c r="C27" s="245"/>
      <c r="D27" s="244"/>
      <c r="E27" s="244"/>
      <c r="F27" s="244"/>
      <c r="G27" s="244"/>
      <c r="H27" s="244"/>
      <c r="I27" s="246"/>
      <c r="J27" s="58"/>
      <c r="T27" t="s">
        <v>20</v>
      </c>
    </row>
    <row r="28" spans="1:47" x14ac:dyDescent="0.25">
      <c r="A28" s="247"/>
      <c r="B28" s="248"/>
      <c r="C28" s="249"/>
      <c r="D28" s="248"/>
      <c r="E28" s="248"/>
      <c r="F28" s="248"/>
      <c r="G28" s="248"/>
      <c r="H28" s="248"/>
      <c r="I28" s="250"/>
      <c r="J28" s="58"/>
    </row>
    <row r="29" spans="1:47" x14ac:dyDescent="0.25">
      <c r="A29" s="247"/>
      <c r="B29" s="248"/>
      <c r="C29" s="249"/>
      <c r="D29" s="248"/>
      <c r="E29" s="248"/>
      <c r="F29" s="248"/>
      <c r="G29" s="248"/>
      <c r="H29" s="248"/>
      <c r="I29" s="250"/>
      <c r="J29" s="58"/>
    </row>
    <row r="30" spans="1:47" x14ac:dyDescent="0.25">
      <c r="A30" s="247"/>
      <c r="B30" s="248"/>
      <c r="C30" s="249"/>
      <c r="D30" s="248"/>
      <c r="E30" s="248"/>
      <c r="F30" s="248"/>
      <c r="G30" s="248"/>
      <c r="H30" s="248"/>
      <c r="I30" s="250"/>
      <c r="J30" s="58"/>
    </row>
    <row r="31" spans="1:47" x14ac:dyDescent="0.25">
      <c r="A31" s="251"/>
      <c r="B31" s="252"/>
      <c r="C31" s="253"/>
      <c r="D31" s="252"/>
      <c r="E31" s="252"/>
      <c r="F31" s="252"/>
      <c r="G31" s="252"/>
      <c r="H31" s="252"/>
      <c r="I31" s="254"/>
      <c r="J31" s="58"/>
    </row>
    <row r="32" spans="1:47" x14ac:dyDescent="0.25">
      <c r="A32" s="58"/>
      <c r="B32" s="2"/>
      <c r="C32" s="33"/>
      <c r="D32" s="4"/>
      <c r="E32" s="58"/>
      <c r="F32" s="58"/>
      <c r="G32" s="58"/>
      <c r="H32" s="58"/>
      <c r="I32" s="58"/>
      <c r="J32" s="58"/>
    </row>
    <row r="33" spans="3:20" x14ac:dyDescent="0.25">
      <c r="C33" s="35"/>
      <c r="D33" s="9"/>
      <c r="T33" t="s">
        <v>21</v>
      </c>
    </row>
    <row r="34" spans="3:20" x14ac:dyDescent="0.25">
      <c r="D34" s="9"/>
    </row>
    <row r="35" spans="3:20" x14ac:dyDescent="0.25">
      <c r="D35" s="9"/>
    </row>
    <row r="36" spans="3:20" x14ac:dyDescent="0.25">
      <c r="D36" s="9"/>
    </row>
    <row r="37" spans="3:20" x14ac:dyDescent="0.25">
      <c r="D37" s="9"/>
    </row>
    <row r="38" spans="3:20" x14ac:dyDescent="0.25">
      <c r="D38" s="9"/>
    </row>
    <row r="39" spans="3:20" x14ac:dyDescent="0.25">
      <c r="D39" s="9"/>
    </row>
    <row r="40" spans="3:20" x14ac:dyDescent="0.25">
      <c r="D40" s="9"/>
    </row>
    <row r="41" spans="3:20" x14ac:dyDescent="0.25">
      <c r="D41" s="9"/>
    </row>
    <row r="42" spans="3:20" x14ac:dyDescent="0.25">
      <c r="D42" s="9"/>
    </row>
    <row r="43" spans="3:20" x14ac:dyDescent="0.25">
      <c r="D43" s="9"/>
    </row>
    <row r="44" spans="3:20" x14ac:dyDescent="0.25">
      <c r="D44" s="9"/>
    </row>
    <row r="45" spans="3:20" x14ac:dyDescent="0.25">
      <c r="D45" s="9"/>
    </row>
    <row r="46" spans="3:20" x14ac:dyDescent="0.25">
      <c r="D46" s="9"/>
    </row>
    <row r="47" spans="3:20" x14ac:dyDescent="0.25">
      <c r="D47" s="9"/>
    </row>
    <row r="48" spans="3:20" x14ac:dyDescent="0.25">
      <c r="D48" s="9"/>
    </row>
    <row r="49" spans="4:4" x14ac:dyDescent="0.25">
      <c r="D49" s="9"/>
    </row>
    <row r="50" spans="4:4" x14ac:dyDescent="0.25">
      <c r="D50" s="9"/>
    </row>
    <row r="51" spans="4:4" x14ac:dyDescent="0.25">
      <c r="D51" s="9"/>
    </row>
    <row r="52" spans="4:4" x14ac:dyDescent="0.25">
      <c r="D52" s="9"/>
    </row>
    <row r="53" spans="4:4" x14ac:dyDescent="0.25">
      <c r="D53" s="9"/>
    </row>
    <row r="54" spans="4:4" x14ac:dyDescent="0.25">
      <c r="D54" s="9"/>
    </row>
    <row r="55" spans="4:4" x14ac:dyDescent="0.25">
      <c r="D55" s="9"/>
    </row>
    <row r="56" spans="4:4" x14ac:dyDescent="0.25">
      <c r="D56" s="9"/>
    </row>
    <row r="57" spans="4:4" x14ac:dyDescent="0.25">
      <c r="D57" s="9"/>
    </row>
    <row r="58" spans="4:4" x14ac:dyDescent="0.25">
      <c r="D58" s="9"/>
    </row>
    <row r="59" spans="4:4" x14ac:dyDescent="0.25">
      <c r="D59" s="9"/>
    </row>
    <row r="60" spans="4:4" x14ac:dyDescent="0.25">
      <c r="D60" s="9"/>
    </row>
    <row r="61" spans="4:4" x14ac:dyDescent="0.25">
      <c r="D61" s="9"/>
    </row>
    <row r="62" spans="4:4" x14ac:dyDescent="0.25">
      <c r="D62" s="9"/>
    </row>
    <row r="63" spans="4:4" x14ac:dyDescent="0.25">
      <c r="D63" s="9"/>
    </row>
    <row r="64" spans="4:4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</sheetData>
  <mergeCells count="6">
    <mergeCell ref="A27:I31"/>
    <mergeCell ref="A1:I1"/>
    <mergeCell ref="C2:I2"/>
    <mergeCell ref="C3:I3"/>
    <mergeCell ref="C4:I4"/>
    <mergeCell ref="A26:C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  <colBreaks count="1" manualBreakCount="1">
    <brk id="9" max="6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</sheetPr>
  <dimension ref="A1:AU4998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77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77" t="s">
        <v>960</v>
      </c>
      <c r="C3" s="259" t="s">
        <v>961</v>
      </c>
      <c r="D3" s="266"/>
      <c r="E3" s="266"/>
      <c r="F3" s="266"/>
      <c r="G3" s="266"/>
      <c r="H3" s="266"/>
      <c r="I3" s="267"/>
      <c r="P3" s="8" t="s">
        <v>6</v>
      </c>
      <c r="T3" t="s">
        <v>7</v>
      </c>
    </row>
    <row r="4" spans="1:47" ht="24.9" customHeight="1" x14ac:dyDescent="0.25">
      <c r="A4" s="11" t="s">
        <v>3</v>
      </c>
      <c r="B4" s="78" t="s">
        <v>38</v>
      </c>
      <c r="C4" s="261" t="s">
        <v>962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1018</v>
      </c>
      <c r="C7" s="49" t="s">
        <v>23</v>
      </c>
      <c r="D7" s="25"/>
      <c r="E7" s="26"/>
      <c r="F7" s="26"/>
      <c r="G7" s="26"/>
      <c r="H7" s="27"/>
      <c r="I7" s="28">
        <f>SUMIF(T8:T23,"&lt;&gt;NOR",I8:I23)</f>
        <v>0</v>
      </c>
      <c r="J7" s="43"/>
      <c r="T7" t="s">
        <v>16</v>
      </c>
    </row>
    <row r="8" spans="1:47" ht="21" x14ac:dyDescent="0.25">
      <c r="A8" s="29">
        <v>1</v>
      </c>
      <c r="B8" s="47" t="s">
        <v>1021</v>
      </c>
      <c r="C8" s="48" t="s">
        <v>27</v>
      </c>
      <c r="D8" s="53" t="s">
        <v>32</v>
      </c>
      <c r="E8" s="50">
        <v>78.5</v>
      </c>
      <c r="F8" s="30"/>
      <c r="G8" s="30"/>
      <c r="H8" s="50">
        <f>G8+F8</f>
        <v>0</v>
      </c>
      <c r="I8" s="31">
        <f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42" customFormat="1" x14ac:dyDescent="0.25">
      <c r="A9" s="36"/>
      <c r="B9" s="37"/>
      <c r="C9" s="55" t="s">
        <v>33</v>
      </c>
      <c r="D9" s="51"/>
      <c r="E9" s="52"/>
      <c r="F9" s="52"/>
      <c r="G9" s="52"/>
      <c r="H9" s="38"/>
      <c r="I9" s="39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</row>
    <row r="10" spans="1:47" x14ac:dyDescent="0.25">
      <c r="A10" s="29">
        <v>2</v>
      </c>
      <c r="B10" s="47" t="s">
        <v>1022</v>
      </c>
      <c r="C10" s="48" t="s">
        <v>29</v>
      </c>
      <c r="D10" s="53" t="s">
        <v>34</v>
      </c>
      <c r="E10" s="50">
        <v>70.5</v>
      </c>
      <c r="F10" s="30"/>
      <c r="G10" s="30"/>
      <c r="H10" s="50">
        <f>G10+F10</f>
        <v>0</v>
      </c>
      <c r="I10" s="31">
        <f>ROUND(E10*H10,2)</f>
        <v>0</v>
      </c>
      <c r="J10" s="22">
        <v>21</v>
      </c>
      <c r="K10" s="17"/>
      <c r="L10" s="17"/>
      <c r="M10" s="17"/>
      <c r="N10" s="17"/>
      <c r="O10" s="17"/>
      <c r="P10" s="17"/>
      <c r="Q10" s="17"/>
      <c r="R10" s="17"/>
      <c r="S10" s="17"/>
      <c r="T10" s="17" t="s">
        <v>17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42" customFormat="1" x14ac:dyDescent="0.25">
      <c r="A11" s="36"/>
      <c r="B11" s="37"/>
      <c r="C11" s="55" t="s">
        <v>33</v>
      </c>
      <c r="D11" s="51"/>
      <c r="E11" s="52"/>
      <c r="F11" s="52"/>
      <c r="G11" s="52"/>
      <c r="H11" s="38"/>
      <c r="I11" s="39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7" x14ac:dyDescent="0.25">
      <c r="A12" s="29">
        <v>3</v>
      </c>
      <c r="B12" s="47" t="s">
        <v>1023</v>
      </c>
      <c r="C12" s="48" t="s">
        <v>1343</v>
      </c>
      <c r="D12" s="53" t="s">
        <v>34</v>
      </c>
      <c r="E12" s="50">
        <v>34.700000000000003</v>
      </c>
      <c r="F12" s="30"/>
      <c r="G12" s="30"/>
      <c r="H12" s="50">
        <f>G12+F12</f>
        <v>0</v>
      </c>
      <c r="I12" s="31">
        <f>ROUND(E12*H12,2)</f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42" customFormat="1" x14ac:dyDescent="0.25">
      <c r="A13" s="36"/>
      <c r="B13" s="37"/>
      <c r="C13" s="55" t="s">
        <v>33</v>
      </c>
      <c r="D13" s="51"/>
      <c r="E13" s="52"/>
      <c r="F13" s="52"/>
      <c r="G13" s="52"/>
      <c r="H13" s="38"/>
      <c r="I13" s="39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 x14ac:dyDescent="0.25">
      <c r="A14" s="29">
        <v>4</v>
      </c>
      <c r="B14" s="47" t="s">
        <v>1024</v>
      </c>
      <c r="C14" s="48" t="s">
        <v>1345</v>
      </c>
      <c r="D14" s="53" t="s">
        <v>34</v>
      </c>
      <c r="E14" s="50">
        <v>34.700000000000003</v>
      </c>
      <c r="F14" s="30"/>
      <c r="G14" s="30"/>
      <c r="H14" s="50">
        <f>G14+F14</f>
        <v>0</v>
      </c>
      <c r="I14" s="31">
        <f>ROUND(E14*H14,2)</f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42" customFormat="1" x14ac:dyDescent="0.25">
      <c r="A15" s="36"/>
      <c r="B15" s="37"/>
      <c r="C15" s="55" t="s">
        <v>33</v>
      </c>
      <c r="D15" s="51"/>
      <c r="E15" s="52"/>
      <c r="F15" s="52"/>
      <c r="G15" s="52"/>
      <c r="H15" s="38"/>
      <c r="I15" s="39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x14ac:dyDescent="0.25">
      <c r="A16" s="29">
        <v>5</v>
      </c>
      <c r="B16" s="47" t="s">
        <v>1025</v>
      </c>
      <c r="C16" s="48" t="s">
        <v>1347</v>
      </c>
      <c r="D16" s="53" t="s">
        <v>34</v>
      </c>
      <c r="E16" s="50">
        <v>4</v>
      </c>
      <c r="F16" s="30"/>
      <c r="G16" s="30"/>
      <c r="H16" s="50">
        <f>G16+F16</f>
        <v>0</v>
      </c>
      <c r="I16" s="31">
        <f>ROUND(E16*H16,2)</f>
        <v>0</v>
      </c>
      <c r="J16" s="22">
        <v>21</v>
      </c>
      <c r="K16" s="17"/>
      <c r="L16" s="17"/>
      <c r="M16" s="17"/>
      <c r="N16" s="17"/>
      <c r="O16" s="17"/>
      <c r="P16" s="17"/>
      <c r="Q16" s="17"/>
      <c r="R16" s="17"/>
      <c r="S16" s="17"/>
      <c r="T16" s="17" t="s">
        <v>17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42" customFormat="1" x14ac:dyDescent="0.25">
      <c r="A17" s="36"/>
      <c r="B17" s="37"/>
      <c r="C17" s="55" t="s">
        <v>33</v>
      </c>
      <c r="D17" s="51"/>
      <c r="E17" s="52"/>
      <c r="F17" s="52"/>
      <c r="G17" s="52"/>
      <c r="H17" s="38"/>
      <c r="I17" s="39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</row>
    <row r="18" spans="1:47" x14ac:dyDescent="0.25">
      <c r="A18" s="29">
        <v>6</v>
      </c>
      <c r="B18" s="47" t="s">
        <v>1026</v>
      </c>
      <c r="C18" s="48" t="s">
        <v>1346</v>
      </c>
      <c r="D18" s="53" t="s">
        <v>34</v>
      </c>
      <c r="E18" s="50">
        <v>3.6</v>
      </c>
      <c r="F18" s="30"/>
      <c r="G18" s="30"/>
      <c r="H18" s="50">
        <f>G18+F18</f>
        <v>0</v>
      </c>
      <c r="I18" s="31">
        <f>ROUND(E18*H18,2)</f>
        <v>0</v>
      </c>
      <c r="J18" s="22">
        <v>21</v>
      </c>
      <c r="K18" s="17"/>
      <c r="L18" s="17"/>
      <c r="M18" s="17"/>
      <c r="N18" s="17"/>
      <c r="O18" s="17"/>
      <c r="P18" s="17"/>
      <c r="Q18" s="17"/>
      <c r="R18" s="17"/>
      <c r="S18" s="17"/>
      <c r="T18" s="17" t="s">
        <v>17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42" customFormat="1" x14ac:dyDescent="0.25">
      <c r="A19" s="36"/>
      <c r="B19" s="37"/>
      <c r="C19" s="55" t="s">
        <v>33</v>
      </c>
      <c r="D19" s="51"/>
      <c r="E19" s="52"/>
      <c r="F19" s="52"/>
      <c r="G19" s="52"/>
      <c r="H19" s="38"/>
      <c r="I19" s="39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 x14ac:dyDescent="0.25">
      <c r="A20" s="29">
        <v>7</v>
      </c>
      <c r="B20" s="47" t="s">
        <v>1027</v>
      </c>
      <c r="C20" s="48" t="s">
        <v>1348</v>
      </c>
      <c r="D20" s="53" t="s">
        <v>34</v>
      </c>
      <c r="E20" s="50">
        <v>16.8</v>
      </c>
      <c r="F20" s="30"/>
      <c r="G20" s="30"/>
      <c r="H20" s="50">
        <f>G20+F20</f>
        <v>0</v>
      </c>
      <c r="I20" s="31">
        <f>ROUND(E20*H20,2)</f>
        <v>0</v>
      </c>
      <c r="J20" s="22">
        <v>21</v>
      </c>
      <c r="K20" s="17"/>
      <c r="L20" s="17"/>
      <c r="M20" s="17"/>
      <c r="N20" s="17"/>
      <c r="O20" s="17"/>
      <c r="P20" s="17"/>
      <c r="Q20" s="17"/>
      <c r="R20" s="17"/>
      <c r="S20" s="17"/>
      <c r="T20" s="17" t="s">
        <v>17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42" customFormat="1" ht="20.399999999999999" x14ac:dyDescent="0.25">
      <c r="A21" s="36"/>
      <c r="B21" s="37"/>
      <c r="C21" s="55" t="s">
        <v>1398</v>
      </c>
      <c r="D21" s="51"/>
      <c r="E21" s="52"/>
      <c r="F21" s="52"/>
      <c r="G21" s="52"/>
      <c r="H21" s="38"/>
      <c r="I21" s="39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</row>
    <row r="22" spans="1:47" x14ac:dyDescent="0.25">
      <c r="A22" s="29">
        <v>8</v>
      </c>
      <c r="B22" s="47" t="s">
        <v>1028</v>
      </c>
      <c r="C22" s="48" t="s">
        <v>1349</v>
      </c>
      <c r="D22" s="53" t="s">
        <v>34</v>
      </c>
      <c r="E22" s="50">
        <v>35.799999999999997</v>
      </c>
      <c r="F22" s="30"/>
      <c r="G22" s="30"/>
      <c r="H22" s="50">
        <f>G22+F22</f>
        <v>0</v>
      </c>
      <c r="I22" s="31">
        <f>ROUND(E22*H22,2)</f>
        <v>0</v>
      </c>
      <c r="J22" s="22">
        <v>21</v>
      </c>
      <c r="K22" s="17"/>
      <c r="L22" s="17"/>
      <c r="M22" s="17"/>
      <c r="N22" s="17"/>
      <c r="O22" s="17"/>
      <c r="P22" s="17"/>
      <c r="Q22" s="17"/>
      <c r="R22" s="17"/>
      <c r="S22" s="17"/>
      <c r="T22" s="17" t="s">
        <v>17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42" customFormat="1" x14ac:dyDescent="0.25">
      <c r="A23" s="36"/>
      <c r="B23" s="37"/>
      <c r="C23" s="55" t="s">
        <v>33</v>
      </c>
      <c r="D23" s="51"/>
      <c r="E23" s="52"/>
      <c r="F23" s="52"/>
      <c r="G23" s="52"/>
      <c r="H23" s="38"/>
      <c r="I23" s="39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47" x14ac:dyDescent="0.25">
      <c r="A24" s="23" t="s">
        <v>15</v>
      </c>
      <c r="B24" s="24" t="s">
        <v>1019</v>
      </c>
      <c r="C24" s="49" t="s">
        <v>966</v>
      </c>
      <c r="D24" s="25"/>
      <c r="E24" s="26"/>
      <c r="F24" s="26"/>
      <c r="G24" s="26"/>
      <c r="H24" s="27"/>
      <c r="I24" s="28">
        <f>SUMIF(T25:T37,"&lt;&gt;NOR",I25:I37)</f>
        <v>0</v>
      </c>
      <c r="J24" s="43"/>
      <c r="T24" t="s">
        <v>16</v>
      </c>
    </row>
    <row r="25" spans="1:47" ht="21" x14ac:dyDescent="0.25">
      <c r="A25" s="29">
        <v>1</v>
      </c>
      <c r="B25" s="47" t="s">
        <v>1029</v>
      </c>
      <c r="C25" s="48" t="s">
        <v>1408</v>
      </c>
      <c r="D25" s="53" t="s">
        <v>31</v>
      </c>
      <c r="E25" s="50">
        <v>1</v>
      </c>
      <c r="F25" s="30"/>
      <c r="G25" s="30"/>
      <c r="H25" s="50">
        <f t="shared" ref="H25:H37" si="0">G25+F25</f>
        <v>0</v>
      </c>
      <c r="I25" s="31">
        <f t="shared" ref="I25:I37" si="1">ROUND(E25*H25,2)</f>
        <v>0</v>
      </c>
      <c r="J25" s="22">
        <v>21</v>
      </c>
      <c r="K25" s="17"/>
      <c r="L25" s="17"/>
      <c r="M25" s="17"/>
      <c r="N25" s="17"/>
      <c r="O25" s="17"/>
      <c r="P25" s="17"/>
      <c r="Q25" s="17"/>
      <c r="R25" s="17"/>
      <c r="S25" s="17"/>
      <c r="T25" s="17" t="s">
        <v>17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x14ac:dyDescent="0.25">
      <c r="A26" s="29">
        <v>2</v>
      </c>
      <c r="B26" s="47" t="s">
        <v>1030</v>
      </c>
      <c r="C26" s="48" t="s">
        <v>963</v>
      </c>
      <c r="D26" s="53" t="s">
        <v>72</v>
      </c>
      <c r="E26" s="50">
        <v>1</v>
      </c>
      <c r="F26" s="30"/>
      <c r="G26" s="30"/>
      <c r="H26" s="50">
        <f t="shared" si="0"/>
        <v>0</v>
      </c>
      <c r="I26" s="31">
        <f t="shared" si="1"/>
        <v>0</v>
      </c>
      <c r="J26" s="22">
        <v>21</v>
      </c>
      <c r="K26" s="17"/>
      <c r="L26" s="17"/>
      <c r="M26" s="17"/>
      <c r="N26" s="17"/>
      <c r="O26" s="17"/>
      <c r="P26" s="17"/>
      <c r="Q26" s="17"/>
      <c r="R26" s="17"/>
      <c r="S26" s="17"/>
      <c r="T26" s="17" t="s">
        <v>17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x14ac:dyDescent="0.25">
      <c r="A27" s="29">
        <v>3</v>
      </c>
      <c r="B27" s="47" t="s">
        <v>1031</v>
      </c>
      <c r="C27" s="48" t="s">
        <v>964</v>
      </c>
      <c r="D27" s="53" t="s">
        <v>72</v>
      </c>
      <c r="E27" s="50">
        <v>1</v>
      </c>
      <c r="F27" s="30"/>
      <c r="G27" s="30"/>
      <c r="H27" s="50">
        <f t="shared" si="0"/>
        <v>0</v>
      </c>
      <c r="I27" s="31">
        <f t="shared" si="1"/>
        <v>0</v>
      </c>
      <c r="J27" s="22">
        <v>21</v>
      </c>
      <c r="K27" s="17"/>
      <c r="L27" s="17"/>
      <c r="M27" s="17"/>
      <c r="N27" s="17"/>
      <c r="O27" s="17"/>
      <c r="P27" s="17"/>
      <c r="Q27" s="17"/>
      <c r="R27" s="17"/>
      <c r="S27" s="17"/>
      <c r="T27" s="17" t="s">
        <v>17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x14ac:dyDescent="0.25">
      <c r="A28" s="29">
        <v>4</v>
      </c>
      <c r="B28" s="47" t="s">
        <v>1032</v>
      </c>
      <c r="C28" s="48" t="s">
        <v>1409</v>
      </c>
      <c r="D28" s="53" t="s">
        <v>71</v>
      </c>
      <c r="E28" s="50">
        <v>33</v>
      </c>
      <c r="F28" s="30"/>
      <c r="G28" s="30"/>
      <c r="H28" s="50">
        <f t="shared" si="0"/>
        <v>0</v>
      </c>
      <c r="I28" s="31">
        <f t="shared" si="1"/>
        <v>0</v>
      </c>
      <c r="J28" s="22">
        <v>21</v>
      </c>
      <c r="K28" s="17"/>
      <c r="L28" s="17"/>
      <c r="M28" s="17"/>
      <c r="N28" s="17"/>
      <c r="O28" s="17"/>
      <c r="P28" s="17"/>
      <c r="Q28" s="17"/>
      <c r="R28" s="17"/>
      <c r="S28" s="17"/>
      <c r="T28" s="17" t="s">
        <v>17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x14ac:dyDescent="0.25">
      <c r="A29" s="29">
        <v>5</v>
      </c>
      <c r="B29" s="47" t="s">
        <v>1352</v>
      </c>
      <c r="C29" s="48" t="s">
        <v>965</v>
      </c>
      <c r="D29" s="53" t="s">
        <v>71</v>
      </c>
      <c r="E29" s="50">
        <v>14</v>
      </c>
      <c r="F29" s="30"/>
      <c r="G29" s="30"/>
      <c r="H29" s="50">
        <f t="shared" si="0"/>
        <v>0</v>
      </c>
      <c r="I29" s="31">
        <f t="shared" si="1"/>
        <v>0</v>
      </c>
      <c r="J29" s="22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 t="s">
        <v>17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x14ac:dyDescent="0.25">
      <c r="A30" s="29">
        <v>6</v>
      </c>
      <c r="B30" s="47" t="s">
        <v>1353</v>
      </c>
      <c r="C30" s="48" t="s">
        <v>1410</v>
      </c>
      <c r="D30" s="53" t="s">
        <v>71</v>
      </c>
      <c r="E30" s="50">
        <v>45.7</v>
      </c>
      <c r="F30" s="30"/>
      <c r="G30" s="30"/>
      <c r="H30" s="50">
        <f t="shared" si="0"/>
        <v>0</v>
      </c>
      <c r="I30" s="31">
        <f t="shared" si="1"/>
        <v>0</v>
      </c>
      <c r="J30" s="22">
        <v>21</v>
      </c>
      <c r="K30" s="17"/>
      <c r="L30" s="17"/>
      <c r="M30" s="17"/>
      <c r="N30" s="17"/>
      <c r="O30" s="17"/>
      <c r="P30" s="17"/>
      <c r="Q30" s="17"/>
      <c r="R30" s="17"/>
      <c r="S30" s="17"/>
      <c r="T30" s="17" t="s">
        <v>17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ht="21" x14ac:dyDescent="0.25">
      <c r="A31" s="29">
        <v>7</v>
      </c>
      <c r="B31" s="47" t="s">
        <v>1354</v>
      </c>
      <c r="C31" s="48" t="s">
        <v>1038</v>
      </c>
      <c r="D31" s="53" t="s">
        <v>72</v>
      </c>
      <c r="E31" s="50">
        <v>1</v>
      </c>
      <c r="F31" s="30"/>
      <c r="G31" s="30"/>
      <c r="H31" s="50">
        <f t="shared" si="0"/>
        <v>0</v>
      </c>
      <c r="I31" s="31">
        <f t="shared" si="1"/>
        <v>0</v>
      </c>
      <c r="J31" s="22">
        <v>21</v>
      </c>
      <c r="K31" s="17"/>
      <c r="L31" s="17"/>
      <c r="M31" s="17"/>
      <c r="N31" s="17"/>
      <c r="O31" s="17"/>
      <c r="P31" s="17"/>
      <c r="Q31" s="17"/>
      <c r="R31" s="17"/>
      <c r="S31" s="17"/>
      <c r="T31" s="17" t="s">
        <v>17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s="42" customFormat="1" x14ac:dyDescent="0.25">
      <c r="A32" s="36"/>
      <c r="B32" s="37"/>
      <c r="C32" s="55" t="s">
        <v>1413</v>
      </c>
      <c r="D32" s="51"/>
      <c r="E32" s="52"/>
      <c r="F32" s="52"/>
      <c r="G32" s="52"/>
      <c r="H32" s="38"/>
      <c r="I32" s="39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47" x14ac:dyDescent="0.25">
      <c r="A33" s="29">
        <v>8</v>
      </c>
      <c r="B33" s="47" t="s">
        <v>1355</v>
      </c>
      <c r="C33" s="48" t="s">
        <v>967</v>
      </c>
      <c r="D33" s="53" t="s">
        <v>72</v>
      </c>
      <c r="E33" s="50">
        <v>1</v>
      </c>
      <c r="F33" s="30"/>
      <c r="G33" s="30"/>
      <c r="H33" s="50">
        <f t="shared" si="0"/>
        <v>0</v>
      </c>
      <c r="I33" s="31">
        <f t="shared" si="1"/>
        <v>0</v>
      </c>
      <c r="J33" s="22">
        <v>21</v>
      </c>
      <c r="K33" s="17"/>
      <c r="L33" s="17"/>
      <c r="M33" s="17"/>
      <c r="N33" s="17"/>
      <c r="O33" s="17"/>
      <c r="P33" s="17"/>
      <c r="Q33" s="17"/>
      <c r="R33" s="17"/>
      <c r="S33" s="17"/>
      <c r="T33" s="17" t="s">
        <v>17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s="42" customFormat="1" x14ac:dyDescent="0.25">
      <c r="A34" s="36"/>
      <c r="B34" s="37"/>
      <c r="C34" s="55" t="s">
        <v>1413</v>
      </c>
      <c r="D34" s="51"/>
      <c r="E34" s="52"/>
      <c r="F34" s="52"/>
      <c r="G34" s="52"/>
      <c r="H34" s="38"/>
      <c r="I34" s="39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</row>
    <row r="35" spans="1:47" ht="21" x14ac:dyDescent="0.25">
      <c r="A35" s="29">
        <v>9</v>
      </c>
      <c r="B35" s="47" t="s">
        <v>1356</v>
      </c>
      <c r="C35" s="48" t="s">
        <v>968</v>
      </c>
      <c r="D35" s="53" t="s">
        <v>72</v>
      </c>
      <c r="E35" s="50">
        <v>1</v>
      </c>
      <c r="F35" s="30"/>
      <c r="G35" s="30"/>
      <c r="H35" s="50">
        <f t="shared" si="0"/>
        <v>0</v>
      </c>
      <c r="I35" s="31">
        <f t="shared" si="1"/>
        <v>0</v>
      </c>
      <c r="J35" s="22">
        <v>21</v>
      </c>
      <c r="K35" s="17"/>
      <c r="L35" s="17"/>
      <c r="M35" s="17"/>
      <c r="N35" s="17"/>
      <c r="O35" s="17"/>
      <c r="P35" s="17"/>
      <c r="Q35" s="17"/>
      <c r="R35" s="17"/>
      <c r="S35" s="17"/>
      <c r="T35" s="17" t="s">
        <v>17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42" customFormat="1" x14ac:dyDescent="0.25">
      <c r="A36" s="36"/>
      <c r="B36" s="37"/>
      <c r="C36" s="55" t="s">
        <v>1413</v>
      </c>
      <c r="D36" s="51"/>
      <c r="E36" s="52"/>
      <c r="F36" s="52"/>
      <c r="G36" s="52"/>
      <c r="H36" s="38"/>
      <c r="I36" s="39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</row>
    <row r="37" spans="1:47" x14ac:dyDescent="0.25">
      <c r="A37" s="29">
        <v>10</v>
      </c>
      <c r="B37" s="47" t="s">
        <v>1357</v>
      </c>
      <c r="C37" s="48" t="s">
        <v>969</v>
      </c>
      <c r="D37" s="53" t="s">
        <v>71</v>
      </c>
      <c r="E37" s="50">
        <v>4</v>
      </c>
      <c r="F37" s="30"/>
      <c r="G37" s="30"/>
      <c r="H37" s="50">
        <f t="shared" si="0"/>
        <v>0</v>
      </c>
      <c r="I37" s="31">
        <f t="shared" si="1"/>
        <v>0</v>
      </c>
      <c r="J37" s="22">
        <v>21</v>
      </c>
      <c r="K37" s="17"/>
      <c r="L37" s="17"/>
      <c r="M37" s="17"/>
      <c r="N37" s="17"/>
      <c r="O37" s="17"/>
      <c r="P37" s="17"/>
      <c r="Q37" s="17"/>
      <c r="R37" s="17"/>
      <c r="S37" s="17"/>
      <c r="T37" s="17" t="s">
        <v>17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s="42" customFormat="1" x14ac:dyDescent="0.25">
      <c r="A38" s="36"/>
      <c r="B38" s="37"/>
      <c r="C38" s="55" t="s">
        <v>1413</v>
      </c>
      <c r="D38" s="51"/>
      <c r="E38" s="52"/>
      <c r="F38" s="52"/>
      <c r="G38" s="52"/>
      <c r="H38" s="38"/>
      <c r="I38" s="39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</row>
    <row r="39" spans="1:47" x14ac:dyDescent="0.25">
      <c r="A39" s="23" t="s">
        <v>15</v>
      </c>
      <c r="B39" s="24" t="s">
        <v>1020</v>
      </c>
      <c r="C39" s="49" t="s">
        <v>970</v>
      </c>
      <c r="D39" s="25"/>
      <c r="E39" s="26"/>
      <c r="F39" s="26"/>
      <c r="G39" s="26"/>
      <c r="H39" s="27"/>
      <c r="I39" s="28">
        <f>SUMIF(T40:T44,"&lt;&gt;NOR",I40:I44)</f>
        <v>0</v>
      </c>
      <c r="J39" s="43"/>
      <c r="T39" t="s">
        <v>16</v>
      </c>
    </row>
    <row r="40" spans="1:47" ht="21" x14ac:dyDescent="0.25">
      <c r="A40" s="29">
        <v>1</v>
      </c>
      <c r="B40" s="47" t="s">
        <v>1033</v>
      </c>
      <c r="C40" s="48" t="s">
        <v>1411</v>
      </c>
      <c r="D40" s="53" t="s">
        <v>71</v>
      </c>
      <c r="E40" s="50">
        <v>40</v>
      </c>
      <c r="F40" s="30"/>
      <c r="G40" s="30"/>
      <c r="H40" s="50">
        <f t="shared" ref="H40:H44" si="2">G40+F40</f>
        <v>0</v>
      </c>
      <c r="I40" s="31">
        <f t="shared" ref="I40:I44" si="3">ROUND(E40*H40,2)</f>
        <v>0</v>
      </c>
      <c r="J40" s="22">
        <v>21</v>
      </c>
      <c r="K40" s="17"/>
      <c r="L40" s="17"/>
      <c r="M40" s="17"/>
      <c r="N40" s="17"/>
      <c r="O40" s="17"/>
      <c r="P40" s="17"/>
      <c r="Q40" s="17"/>
      <c r="R40" s="17"/>
      <c r="S40" s="17"/>
      <c r="T40" s="17" t="s">
        <v>17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ht="21" x14ac:dyDescent="0.25">
      <c r="A41" s="29">
        <v>2</v>
      </c>
      <c r="B41" s="47" t="s">
        <v>1035</v>
      </c>
      <c r="C41" s="48" t="s">
        <v>1412</v>
      </c>
      <c r="D41" s="53" t="s">
        <v>71</v>
      </c>
      <c r="E41" s="50">
        <v>40</v>
      </c>
      <c r="F41" s="30"/>
      <c r="G41" s="30"/>
      <c r="H41" s="50">
        <f t="shared" si="2"/>
        <v>0</v>
      </c>
      <c r="I41" s="31">
        <f t="shared" si="3"/>
        <v>0</v>
      </c>
      <c r="J41" s="22">
        <v>21</v>
      </c>
      <c r="K41" s="17"/>
      <c r="L41" s="17"/>
      <c r="M41" s="17"/>
      <c r="N41" s="17"/>
      <c r="O41" s="17"/>
      <c r="P41" s="17"/>
      <c r="Q41" s="17"/>
      <c r="R41" s="17"/>
      <c r="S41" s="17"/>
      <c r="T41" s="17" t="s">
        <v>17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x14ac:dyDescent="0.25">
      <c r="A42" s="29">
        <v>3</v>
      </c>
      <c r="B42" s="47" t="s">
        <v>1036</v>
      </c>
      <c r="C42" s="48" t="s">
        <v>972</v>
      </c>
      <c r="D42" s="53" t="s">
        <v>31</v>
      </c>
      <c r="E42" s="50">
        <v>1</v>
      </c>
      <c r="F42" s="30"/>
      <c r="G42" s="30"/>
      <c r="H42" s="50">
        <f t="shared" si="2"/>
        <v>0</v>
      </c>
      <c r="I42" s="31">
        <f t="shared" si="3"/>
        <v>0</v>
      </c>
      <c r="J42" s="22">
        <v>21</v>
      </c>
      <c r="K42" s="17"/>
      <c r="L42" s="17"/>
      <c r="M42" s="17"/>
      <c r="N42" s="17"/>
      <c r="O42" s="17"/>
      <c r="P42" s="17"/>
      <c r="Q42" s="17"/>
      <c r="R42" s="17"/>
      <c r="S42" s="17"/>
      <c r="T42" s="17" t="s">
        <v>17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42" customFormat="1" x14ac:dyDescent="0.25">
      <c r="A43" s="36"/>
      <c r="B43" s="37"/>
      <c r="C43" s="55" t="s">
        <v>1413</v>
      </c>
      <c r="D43" s="51"/>
      <c r="E43" s="52"/>
      <c r="F43" s="52"/>
      <c r="G43" s="52"/>
      <c r="H43" s="38"/>
      <c r="I43" s="39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</row>
    <row r="44" spans="1:47" ht="21" x14ac:dyDescent="0.25">
      <c r="A44" s="29">
        <v>4</v>
      </c>
      <c r="B44" s="47" t="s">
        <v>1037</v>
      </c>
      <c r="C44" s="48" t="s">
        <v>971</v>
      </c>
      <c r="D44" s="53" t="s">
        <v>72</v>
      </c>
      <c r="E44" s="50">
        <v>1</v>
      </c>
      <c r="F44" s="30"/>
      <c r="G44" s="30"/>
      <c r="H44" s="50">
        <f t="shared" si="2"/>
        <v>0</v>
      </c>
      <c r="I44" s="31">
        <f t="shared" si="3"/>
        <v>0</v>
      </c>
      <c r="J44" s="22">
        <v>21</v>
      </c>
      <c r="K44" s="17"/>
      <c r="L44" s="17"/>
      <c r="M44" s="17"/>
      <c r="N44" s="17"/>
      <c r="O44" s="17"/>
      <c r="P44" s="17"/>
      <c r="Q44" s="17"/>
      <c r="R44" s="17"/>
      <c r="S44" s="17"/>
      <c r="T44" s="17" t="s">
        <v>17</v>
      </c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42" customFormat="1" x14ac:dyDescent="0.25">
      <c r="A45" s="36"/>
      <c r="B45" s="37"/>
      <c r="C45" s="55" t="s">
        <v>1413</v>
      </c>
      <c r="D45" s="51"/>
      <c r="E45" s="52"/>
      <c r="F45" s="52"/>
      <c r="G45" s="52"/>
      <c r="H45" s="38"/>
      <c r="I45" s="39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</row>
    <row r="46" spans="1:47" x14ac:dyDescent="0.25">
      <c r="A46" s="23" t="s">
        <v>15</v>
      </c>
      <c r="B46" s="24" t="s">
        <v>1350</v>
      </c>
      <c r="C46" s="49" t="s">
        <v>125</v>
      </c>
      <c r="D46" s="25"/>
      <c r="E46" s="26"/>
      <c r="F46" s="26"/>
      <c r="G46" s="26"/>
      <c r="H46" s="27"/>
      <c r="I46" s="28">
        <f>SUMIF(T47:T51,"&lt;&gt;NOR",I47:I51)</f>
        <v>0</v>
      </c>
      <c r="J46" s="43"/>
      <c r="T46" t="s">
        <v>16</v>
      </c>
    </row>
    <row r="47" spans="1:47" x14ac:dyDescent="0.25">
      <c r="A47" s="29">
        <v>1</v>
      </c>
      <c r="B47" s="47" t="s">
        <v>1034</v>
      </c>
      <c r="C47" s="48" t="s">
        <v>973</v>
      </c>
      <c r="D47" s="53" t="s">
        <v>31</v>
      </c>
      <c r="E47" s="50">
        <v>1</v>
      </c>
      <c r="F47" s="30"/>
      <c r="G47" s="30"/>
      <c r="H47" s="50">
        <f t="shared" ref="H47:H51" si="4">G47+F47</f>
        <v>0</v>
      </c>
      <c r="I47" s="31">
        <f t="shared" ref="I47:I51" si="5">ROUND(E47*H47,2)</f>
        <v>0</v>
      </c>
      <c r="J47" s="22">
        <v>21</v>
      </c>
      <c r="K47" s="17"/>
      <c r="L47" s="17"/>
      <c r="M47" s="17"/>
      <c r="N47" s="17"/>
      <c r="O47" s="17"/>
      <c r="P47" s="17"/>
      <c r="Q47" s="17"/>
      <c r="R47" s="17"/>
      <c r="S47" s="17"/>
      <c r="T47" s="17" t="s">
        <v>17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x14ac:dyDescent="0.25">
      <c r="A48" s="29">
        <v>2</v>
      </c>
      <c r="B48" s="47" t="s">
        <v>1358</v>
      </c>
      <c r="C48" s="48" t="s">
        <v>127</v>
      </c>
      <c r="D48" s="53" t="s">
        <v>31</v>
      </c>
      <c r="E48" s="50">
        <v>1</v>
      </c>
      <c r="F48" s="30"/>
      <c r="G48" s="30"/>
      <c r="H48" s="50">
        <f t="shared" si="4"/>
        <v>0</v>
      </c>
      <c r="I48" s="31">
        <f t="shared" si="5"/>
        <v>0</v>
      </c>
      <c r="J48" s="22">
        <v>21</v>
      </c>
      <c r="K48" s="17"/>
      <c r="L48" s="17"/>
      <c r="M48" s="17"/>
      <c r="N48" s="17"/>
      <c r="O48" s="17"/>
      <c r="P48" s="17"/>
      <c r="Q48" s="17"/>
      <c r="R48" s="17"/>
      <c r="S48" s="17"/>
      <c r="T48" s="17" t="s">
        <v>17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ht="12.6" customHeight="1" x14ac:dyDescent="0.25">
      <c r="A49" s="29">
        <v>3</v>
      </c>
      <c r="B49" s="47" t="s">
        <v>1359</v>
      </c>
      <c r="C49" s="48" t="s">
        <v>183</v>
      </c>
      <c r="D49" s="53" t="s">
        <v>31</v>
      </c>
      <c r="E49" s="50">
        <v>1</v>
      </c>
      <c r="F49" s="30"/>
      <c r="G49" s="30"/>
      <c r="H49" s="50">
        <f t="shared" si="4"/>
        <v>0</v>
      </c>
      <c r="I49" s="31">
        <f t="shared" si="5"/>
        <v>0</v>
      </c>
      <c r="J49" s="22">
        <v>21</v>
      </c>
      <c r="K49" s="17"/>
      <c r="L49" s="17"/>
      <c r="M49" s="17"/>
      <c r="N49" s="17"/>
      <c r="O49" s="17"/>
      <c r="P49" s="17"/>
      <c r="Q49" s="17"/>
      <c r="R49" s="17"/>
      <c r="S49" s="17"/>
      <c r="T49" s="17" t="s">
        <v>17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x14ac:dyDescent="0.25">
      <c r="A50" s="29">
        <v>4</v>
      </c>
      <c r="B50" s="47" t="s">
        <v>1360</v>
      </c>
      <c r="C50" s="48" t="s">
        <v>129</v>
      </c>
      <c r="D50" s="53" t="s">
        <v>31</v>
      </c>
      <c r="E50" s="50">
        <v>1</v>
      </c>
      <c r="F50" s="30"/>
      <c r="G50" s="30"/>
      <c r="H50" s="50">
        <f t="shared" si="4"/>
        <v>0</v>
      </c>
      <c r="I50" s="31">
        <f t="shared" si="5"/>
        <v>0</v>
      </c>
      <c r="J50" s="22">
        <v>21</v>
      </c>
      <c r="K50" s="17"/>
      <c r="L50" s="17"/>
      <c r="M50" s="17"/>
      <c r="N50" s="17"/>
      <c r="O50" s="17"/>
      <c r="P50" s="17"/>
      <c r="Q50" s="17"/>
      <c r="R50" s="17"/>
      <c r="S50" s="17"/>
      <c r="T50" s="17" t="s">
        <v>17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x14ac:dyDescent="0.25">
      <c r="A51" s="60">
        <v>5</v>
      </c>
      <c r="B51" s="61" t="s">
        <v>1361</v>
      </c>
      <c r="C51" s="48" t="s">
        <v>1011</v>
      </c>
      <c r="D51" s="62" t="s">
        <v>31</v>
      </c>
      <c r="E51" s="63">
        <v>1</v>
      </c>
      <c r="F51" s="64"/>
      <c r="G51" s="64"/>
      <c r="H51" s="63">
        <f t="shared" si="4"/>
        <v>0</v>
      </c>
      <c r="I51" s="65">
        <f t="shared" si="5"/>
        <v>0</v>
      </c>
      <c r="J51" s="22">
        <v>21</v>
      </c>
      <c r="K51" s="17"/>
      <c r="L51" s="17"/>
      <c r="M51" s="17"/>
      <c r="N51" s="17"/>
      <c r="O51" s="17"/>
      <c r="P51" s="17"/>
      <c r="Q51" s="17"/>
      <c r="R51" s="17"/>
      <c r="S51" s="17"/>
      <c r="T51" s="17" t="s">
        <v>17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 x14ac:dyDescent="0.25">
      <c r="A52" s="79"/>
      <c r="B52" s="2"/>
      <c r="C52" s="33"/>
      <c r="D52" s="4"/>
      <c r="E52" s="79"/>
      <c r="F52" s="79"/>
      <c r="G52" s="79"/>
      <c r="H52" s="79"/>
      <c r="I52" s="79"/>
      <c r="J52" s="79"/>
      <c r="R52">
        <v>15</v>
      </c>
      <c r="S52">
        <v>21</v>
      </c>
    </row>
    <row r="53" spans="1:47" x14ac:dyDescent="0.25">
      <c r="A53" s="18"/>
      <c r="B53" s="19" t="s">
        <v>4</v>
      </c>
      <c r="C53" s="34"/>
      <c r="D53" s="20"/>
      <c r="E53" s="21"/>
      <c r="F53" s="21"/>
      <c r="G53" s="21"/>
      <c r="H53" s="21"/>
      <c r="I53" s="32">
        <f>I24+I39+I46+I7</f>
        <v>0</v>
      </c>
      <c r="J53" s="79"/>
      <c r="R53">
        <f>SUMIF(J24:J37,R52,I24:I37)</f>
        <v>0</v>
      </c>
      <c r="S53">
        <f>SUMIF(J24:J37,S52,I24:I37)</f>
        <v>0</v>
      </c>
      <c r="T53" t="s">
        <v>18</v>
      </c>
    </row>
    <row r="54" spans="1:47" x14ac:dyDescent="0.25">
      <c r="A54" s="79"/>
      <c r="B54" s="2"/>
      <c r="C54" s="33"/>
      <c r="D54" s="4"/>
      <c r="E54" s="79"/>
      <c r="F54" s="79"/>
      <c r="G54" s="79"/>
      <c r="H54" s="79"/>
      <c r="I54" s="79"/>
      <c r="J54" s="79"/>
    </row>
    <row r="55" spans="1:47" x14ac:dyDescent="0.25">
      <c r="A55" s="79"/>
      <c r="B55" s="2"/>
      <c r="C55" s="33"/>
      <c r="D55" s="4"/>
      <c r="E55" s="79"/>
      <c r="F55" s="79"/>
      <c r="G55" s="79"/>
      <c r="H55" s="79"/>
      <c r="I55" s="79"/>
      <c r="J55" s="79"/>
    </row>
    <row r="56" spans="1:47" x14ac:dyDescent="0.25">
      <c r="A56" s="264" t="s">
        <v>19</v>
      </c>
      <c r="B56" s="264"/>
      <c r="C56" s="265"/>
      <c r="D56" s="4"/>
      <c r="E56" s="79"/>
      <c r="F56" s="79"/>
      <c r="G56" s="79"/>
      <c r="H56" s="79"/>
      <c r="I56" s="79"/>
      <c r="J56" s="79"/>
    </row>
    <row r="57" spans="1:47" x14ac:dyDescent="0.25">
      <c r="A57" s="243"/>
      <c r="B57" s="244"/>
      <c r="C57" s="245"/>
      <c r="D57" s="244"/>
      <c r="E57" s="244"/>
      <c r="F57" s="244"/>
      <c r="G57" s="244"/>
      <c r="H57" s="244"/>
      <c r="I57" s="246"/>
      <c r="J57" s="79"/>
      <c r="T57" t="s">
        <v>20</v>
      </c>
    </row>
    <row r="58" spans="1:47" x14ac:dyDescent="0.25">
      <c r="A58" s="247"/>
      <c r="B58" s="248"/>
      <c r="C58" s="249"/>
      <c r="D58" s="248"/>
      <c r="E58" s="248"/>
      <c r="F58" s="248"/>
      <c r="G58" s="248"/>
      <c r="H58" s="248"/>
      <c r="I58" s="250"/>
      <c r="J58" s="79"/>
    </row>
    <row r="59" spans="1:47" x14ac:dyDescent="0.25">
      <c r="A59" s="247"/>
      <c r="B59" s="248"/>
      <c r="C59" s="249"/>
      <c r="D59" s="248"/>
      <c r="E59" s="248"/>
      <c r="F59" s="248"/>
      <c r="G59" s="248"/>
      <c r="H59" s="248"/>
      <c r="I59" s="250"/>
      <c r="J59" s="79"/>
    </row>
    <row r="60" spans="1:47" x14ac:dyDescent="0.25">
      <c r="A60" s="247"/>
      <c r="B60" s="248"/>
      <c r="C60" s="249"/>
      <c r="D60" s="248"/>
      <c r="E60" s="248"/>
      <c r="F60" s="248"/>
      <c r="G60" s="248"/>
      <c r="H60" s="248"/>
      <c r="I60" s="250"/>
      <c r="J60" s="79"/>
    </row>
    <row r="61" spans="1:47" x14ac:dyDescent="0.25">
      <c r="A61" s="251"/>
      <c r="B61" s="252"/>
      <c r="C61" s="253"/>
      <c r="D61" s="252"/>
      <c r="E61" s="252"/>
      <c r="F61" s="252"/>
      <c r="G61" s="252"/>
      <c r="H61" s="252"/>
      <c r="I61" s="254"/>
      <c r="J61" s="79"/>
    </row>
    <row r="62" spans="1:47" x14ac:dyDescent="0.25">
      <c r="A62" s="79"/>
      <c r="B62" s="2"/>
      <c r="C62" s="33"/>
      <c r="D62" s="4"/>
      <c r="E62" s="79"/>
      <c r="F62" s="79"/>
      <c r="G62" s="79"/>
      <c r="H62" s="79"/>
      <c r="I62" s="79"/>
      <c r="J62" s="79"/>
    </row>
    <row r="63" spans="1:47" x14ac:dyDescent="0.25">
      <c r="C63" s="35"/>
      <c r="D63" s="9"/>
      <c r="T63" t="s">
        <v>21</v>
      </c>
    </row>
    <row r="64" spans="1:47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  <row r="4983" spans="4:4" x14ac:dyDescent="0.25">
      <c r="D4983" s="9"/>
    </row>
    <row r="4984" spans="4:4" x14ac:dyDescent="0.25">
      <c r="D4984" s="9"/>
    </row>
    <row r="4985" spans="4:4" x14ac:dyDescent="0.25">
      <c r="D4985" s="9"/>
    </row>
    <row r="4986" spans="4:4" x14ac:dyDescent="0.25">
      <c r="D4986" s="9"/>
    </row>
    <row r="4987" spans="4:4" x14ac:dyDescent="0.25">
      <c r="D4987" s="9"/>
    </row>
    <row r="4988" spans="4:4" x14ac:dyDescent="0.25">
      <c r="D4988" s="9"/>
    </row>
    <row r="4989" spans="4:4" x14ac:dyDescent="0.25">
      <c r="D4989" s="9"/>
    </row>
    <row r="4990" spans="4:4" x14ac:dyDescent="0.25">
      <c r="D4990" s="9"/>
    </row>
    <row r="4991" spans="4:4" x14ac:dyDescent="0.25">
      <c r="D4991" s="9"/>
    </row>
    <row r="4992" spans="4:4" x14ac:dyDescent="0.25">
      <c r="D4992" s="9"/>
    </row>
    <row r="4993" spans="4:4" x14ac:dyDescent="0.25">
      <c r="D4993" s="9"/>
    </row>
    <row r="4994" spans="4:4" x14ac:dyDescent="0.25">
      <c r="D4994" s="9"/>
    </row>
    <row r="4995" spans="4:4" x14ac:dyDescent="0.25">
      <c r="D4995" s="9"/>
    </row>
    <row r="4996" spans="4:4" x14ac:dyDescent="0.25">
      <c r="D4996" s="9"/>
    </row>
    <row r="4997" spans="4:4" x14ac:dyDescent="0.25">
      <c r="D4997" s="9"/>
    </row>
    <row r="4998" spans="4:4" x14ac:dyDescent="0.25">
      <c r="D4998" s="9"/>
    </row>
  </sheetData>
  <mergeCells count="6">
    <mergeCell ref="A57:I61"/>
    <mergeCell ref="A1:I1"/>
    <mergeCell ref="C2:I2"/>
    <mergeCell ref="C3:I3"/>
    <mergeCell ref="C4:I4"/>
    <mergeCell ref="A56:C5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U4997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44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44" t="s">
        <v>974</v>
      </c>
      <c r="C3" s="259" t="s">
        <v>474</v>
      </c>
      <c r="D3" s="266"/>
      <c r="E3" s="266"/>
      <c r="F3" s="266"/>
      <c r="G3" s="266"/>
      <c r="H3" s="266"/>
      <c r="I3" s="267"/>
      <c r="P3" s="8" t="s">
        <v>6</v>
      </c>
      <c r="T3" t="s">
        <v>7</v>
      </c>
    </row>
    <row r="4" spans="1:47" ht="24.9" customHeight="1" x14ac:dyDescent="0.25">
      <c r="A4" s="11" t="s">
        <v>3</v>
      </c>
      <c r="B4" s="45" t="s">
        <v>38</v>
      </c>
      <c r="C4" s="261" t="s">
        <v>477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975</v>
      </c>
      <c r="C7" s="49" t="s">
        <v>23</v>
      </c>
      <c r="D7" s="25"/>
      <c r="E7" s="26"/>
      <c r="F7" s="26"/>
      <c r="G7" s="26"/>
      <c r="H7" s="27"/>
      <c r="I7" s="28">
        <f>SUMIF(T8:T21,"&lt;&gt;NOR",I8:I21)</f>
        <v>0</v>
      </c>
      <c r="J7" s="43"/>
      <c r="T7" t="s">
        <v>16</v>
      </c>
    </row>
    <row r="8" spans="1:47" ht="21" x14ac:dyDescent="0.25">
      <c r="A8" s="29">
        <v>1</v>
      </c>
      <c r="B8" s="47" t="s">
        <v>976</v>
      </c>
      <c r="C8" s="48" t="s">
        <v>27</v>
      </c>
      <c r="D8" s="53" t="s">
        <v>32</v>
      </c>
      <c r="E8" s="50">
        <v>4.2</v>
      </c>
      <c r="F8" s="30"/>
      <c r="G8" s="30"/>
      <c r="H8" s="50">
        <f>G8+F8</f>
        <v>0</v>
      </c>
      <c r="I8" s="31">
        <f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42" customFormat="1" x14ac:dyDescent="0.25">
      <c r="A9" s="36"/>
      <c r="B9" s="37"/>
      <c r="C9" s="55" t="s">
        <v>33</v>
      </c>
      <c r="D9" s="51"/>
      <c r="E9" s="52"/>
      <c r="F9" s="52"/>
      <c r="G9" s="52"/>
      <c r="H9" s="38"/>
      <c r="I9" s="39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</row>
    <row r="10" spans="1:47" x14ac:dyDescent="0.25">
      <c r="A10" s="29">
        <v>2</v>
      </c>
      <c r="B10" s="47" t="s">
        <v>977</v>
      </c>
      <c r="C10" s="48" t="s">
        <v>29</v>
      </c>
      <c r="D10" s="53" t="s">
        <v>34</v>
      </c>
      <c r="E10" s="50">
        <v>16.8</v>
      </c>
      <c r="F10" s="30"/>
      <c r="G10" s="30"/>
      <c r="H10" s="50">
        <f>G10+F10</f>
        <v>0</v>
      </c>
      <c r="I10" s="31">
        <f>ROUND(E10*H10,2)</f>
        <v>0</v>
      </c>
      <c r="J10" s="22">
        <v>21</v>
      </c>
      <c r="K10" s="17"/>
      <c r="L10" s="17"/>
      <c r="M10" s="17"/>
      <c r="N10" s="17"/>
      <c r="O10" s="17"/>
      <c r="P10" s="17"/>
      <c r="Q10" s="17"/>
      <c r="R10" s="17"/>
      <c r="S10" s="17"/>
      <c r="T10" s="17" t="s">
        <v>17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42" customFormat="1" x14ac:dyDescent="0.25">
      <c r="A11" s="36"/>
      <c r="B11" s="37"/>
      <c r="C11" s="55" t="s">
        <v>33</v>
      </c>
      <c r="D11" s="51"/>
      <c r="E11" s="52"/>
      <c r="F11" s="52"/>
      <c r="G11" s="52"/>
      <c r="H11" s="38"/>
      <c r="I11" s="39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7" x14ac:dyDescent="0.25">
      <c r="A12" s="29">
        <v>3</v>
      </c>
      <c r="B12" s="47" t="s">
        <v>978</v>
      </c>
      <c r="C12" s="48" t="s">
        <v>1343</v>
      </c>
      <c r="D12" s="53" t="s">
        <v>34</v>
      </c>
      <c r="E12" s="50">
        <v>11.2</v>
      </c>
      <c r="F12" s="30"/>
      <c r="G12" s="30"/>
      <c r="H12" s="50">
        <f>G12+F12</f>
        <v>0</v>
      </c>
      <c r="I12" s="31">
        <f>ROUND(E12*H12,2)</f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42" customFormat="1" x14ac:dyDescent="0.25">
      <c r="A13" s="36"/>
      <c r="B13" s="37"/>
      <c r="C13" s="55" t="s">
        <v>33</v>
      </c>
      <c r="D13" s="51"/>
      <c r="E13" s="52"/>
      <c r="F13" s="52"/>
      <c r="G13" s="52"/>
      <c r="H13" s="38"/>
      <c r="I13" s="39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 x14ac:dyDescent="0.25">
      <c r="A14" s="29">
        <v>4</v>
      </c>
      <c r="B14" s="47" t="s">
        <v>979</v>
      </c>
      <c r="C14" s="48" t="s">
        <v>1345</v>
      </c>
      <c r="D14" s="53" t="s">
        <v>34</v>
      </c>
      <c r="E14" s="50">
        <v>11.2</v>
      </c>
      <c r="F14" s="30"/>
      <c r="G14" s="30"/>
      <c r="H14" s="50">
        <f>G14+F14</f>
        <v>0</v>
      </c>
      <c r="I14" s="31">
        <f>ROUND(E14*H14,2)</f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42" customFormat="1" x14ac:dyDescent="0.25">
      <c r="A15" s="36"/>
      <c r="B15" s="37"/>
      <c r="C15" s="55" t="s">
        <v>33</v>
      </c>
      <c r="D15" s="51"/>
      <c r="E15" s="52"/>
      <c r="F15" s="52"/>
      <c r="G15" s="52"/>
      <c r="H15" s="38"/>
      <c r="I15" s="39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x14ac:dyDescent="0.25">
      <c r="A16" s="29">
        <v>5</v>
      </c>
      <c r="B16" s="47" t="s">
        <v>980</v>
      </c>
      <c r="C16" s="48" t="s">
        <v>1382</v>
      </c>
      <c r="D16" s="53" t="s">
        <v>34</v>
      </c>
      <c r="E16" s="50">
        <v>5.6</v>
      </c>
      <c r="F16" s="30"/>
      <c r="G16" s="30"/>
      <c r="H16" s="50">
        <f>G16+F16</f>
        <v>0</v>
      </c>
      <c r="I16" s="31">
        <f>ROUND(E16*H16,2)</f>
        <v>0</v>
      </c>
      <c r="J16" s="22">
        <v>21</v>
      </c>
      <c r="K16" s="17"/>
      <c r="L16" s="17"/>
      <c r="M16" s="17"/>
      <c r="N16" s="17"/>
      <c r="O16" s="17"/>
      <c r="P16" s="17"/>
      <c r="Q16" s="17"/>
      <c r="R16" s="17"/>
      <c r="S16" s="17"/>
      <c r="T16" s="17" t="s">
        <v>17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42" customFormat="1" ht="20.399999999999999" x14ac:dyDescent="0.25">
      <c r="A17" s="36"/>
      <c r="B17" s="37"/>
      <c r="C17" s="55" t="s">
        <v>1398</v>
      </c>
      <c r="D17" s="51"/>
      <c r="E17" s="52"/>
      <c r="F17" s="52"/>
      <c r="G17" s="52"/>
      <c r="H17" s="38"/>
      <c r="I17" s="39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</row>
    <row r="18" spans="1:47" x14ac:dyDescent="0.25">
      <c r="A18" s="29">
        <v>6</v>
      </c>
      <c r="B18" s="47" t="s">
        <v>1380</v>
      </c>
      <c r="C18" s="48" t="s">
        <v>1383</v>
      </c>
      <c r="D18" s="53" t="s">
        <v>34</v>
      </c>
      <c r="E18" s="50">
        <v>5.6</v>
      </c>
      <c r="F18" s="30"/>
      <c r="G18" s="30"/>
      <c r="H18" s="50">
        <f>G18+F18</f>
        <v>0</v>
      </c>
      <c r="I18" s="31">
        <f>ROUND(E18*H18,2)</f>
        <v>0</v>
      </c>
      <c r="J18" s="22">
        <v>21</v>
      </c>
      <c r="K18" s="17"/>
      <c r="L18" s="17"/>
      <c r="M18" s="17"/>
      <c r="N18" s="17"/>
      <c r="O18" s="17"/>
      <c r="P18" s="17"/>
      <c r="Q18" s="17"/>
      <c r="R18" s="17"/>
      <c r="S18" s="17"/>
      <c r="T18" s="17" t="s">
        <v>17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42" customFormat="1" x14ac:dyDescent="0.25">
      <c r="A19" s="36"/>
      <c r="B19" s="37"/>
      <c r="C19" s="55" t="s">
        <v>33</v>
      </c>
      <c r="D19" s="51"/>
      <c r="E19" s="52"/>
      <c r="F19" s="52"/>
      <c r="G19" s="52"/>
      <c r="H19" s="38"/>
      <c r="I19" s="39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 x14ac:dyDescent="0.25">
      <c r="A20" s="29">
        <v>7</v>
      </c>
      <c r="B20" s="47" t="s">
        <v>1381</v>
      </c>
      <c r="C20" s="48" t="s">
        <v>1384</v>
      </c>
      <c r="D20" s="53" t="s">
        <v>34</v>
      </c>
      <c r="E20" s="50">
        <v>5.6</v>
      </c>
      <c r="F20" s="30"/>
      <c r="G20" s="30"/>
      <c r="H20" s="50">
        <f>G20+F20</f>
        <v>0</v>
      </c>
      <c r="I20" s="31">
        <f>ROUND(E20*H20,2)</f>
        <v>0</v>
      </c>
      <c r="J20" s="22">
        <v>21</v>
      </c>
      <c r="K20" s="17"/>
      <c r="L20" s="17"/>
      <c r="M20" s="17"/>
      <c r="N20" s="17"/>
      <c r="O20" s="17"/>
      <c r="P20" s="17"/>
      <c r="Q20" s="17"/>
      <c r="R20" s="17"/>
      <c r="S20" s="17"/>
      <c r="T20" s="17" t="s">
        <v>17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42" customFormat="1" x14ac:dyDescent="0.25">
      <c r="A21" s="36"/>
      <c r="B21" s="37"/>
      <c r="C21" s="55" t="s">
        <v>33</v>
      </c>
      <c r="D21" s="51"/>
      <c r="E21" s="52"/>
      <c r="F21" s="52"/>
      <c r="G21" s="52"/>
      <c r="H21" s="38"/>
      <c r="I21" s="39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</row>
    <row r="22" spans="1:47" x14ac:dyDescent="0.25">
      <c r="A22" s="23" t="s">
        <v>15</v>
      </c>
      <c r="B22" s="24" t="s">
        <v>981</v>
      </c>
      <c r="C22" s="49" t="s">
        <v>61</v>
      </c>
      <c r="D22" s="25"/>
      <c r="E22" s="26"/>
      <c r="F22" s="26"/>
      <c r="G22" s="26"/>
      <c r="H22" s="27"/>
      <c r="I22" s="28">
        <f>SUMIF(T23:T27,"&lt;&gt;NOR",I23:I27)</f>
        <v>0</v>
      </c>
      <c r="J22" s="43"/>
      <c r="T22" t="s">
        <v>16</v>
      </c>
    </row>
    <row r="23" spans="1:47" x14ac:dyDescent="0.25">
      <c r="A23" s="29">
        <v>1</v>
      </c>
      <c r="B23" s="47" t="s">
        <v>982</v>
      </c>
      <c r="C23" s="48" t="s">
        <v>164</v>
      </c>
      <c r="D23" s="53" t="s">
        <v>71</v>
      </c>
      <c r="E23" s="50">
        <v>5</v>
      </c>
      <c r="F23" s="30"/>
      <c r="G23" s="30"/>
      <c r="H23" s="50">
        <f>G23+F23</f>
        <v>0</v>
      </c>
      <c r="I23" s="31">
        <f>ROUND(E23*H23,2)</f>
        <v>0</v>
      </c>
      <c r="J23" s="22">
        <v>21</v>
      </c>
      <c r="K23" s="17"/>
      <c r="L23" s="17"/>
      <c r="M23" s="17"/>
      <c r="N23" s="17"/>
      <c r="O23" s="17"/>
      <c r="P23" s="17"/>
      <c r="Q23" s="17"/>
      <c r="R23" s="17"/>
      <c r="S23" s="17"/>
      <c r="T23" s="17" t="s">
        <v>17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x14ac:dyDescent="0.25">
      <c r="A24" s="29">
        <v>2</v>
      </c>
      <c r="B24" s="47" t="s">
        <v>983</v>
      </c>
      <c r="C24" s="48" t="s">
        <v>165</v>
      </c>
      <c r="D24" s="53" t="s">
        <v>71</v>
      </c>
      <c r="E24" s="50">
        <v>45</v>
      </c>
      <c r="F24" s="30"/>
      <c r="G24" s="30"/>
      <c r="H24" s="50">
        <f>G24+F24</f>
        <v>0</v>
      </c>
      <c r="I24" s="31">
        <f>ROUND(E24*H24,2)</f>
        <v>0</v>
      </c>
      <c r="J24" s="22">
        <v>21</v>
      </c>
      <c r="K24" s="17"/>
      <c r="L24" s="17"/>
      <c r="M24" s="17"/>
      <c r="N24" s="17"/>
      <c r="O24" s="17"/>
      <c r="P24" s="17"/>
      <c r="Q24" s="17"/>
      <c r="R24" s="17"/>
      <c r="S24" s="17"/>
      <c r="T24" s="17" t="s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x14ac:dyDescent="0.25">
      <c r="A25" s="29">
        <v>3</v>
      </c>
      <c r="B25" s="47" t="s">
        <v>1385</v>
      </c>
      <c r="C25" s="48" t="s">
        <v>166</v>
      </c>
      <c r="D25" s="53" t="s">
        <v>71</v>
      </c>
      <c r="E25" s="50">
        <v>45</v>
      </c>
      <c r="F25" s="30"/>
      <c r="G25" s="30"/>
      <c r="H25" s="50">
        <f>G25+F25</f>
        <v>0</v>
      </c>
      <c r="I25" s="31">
        <f>ROUND(E25*H25,2)</f>
        <v>0</v>
      </c>
      <c r="J25" s="22">
        <v>21</v>
      </c>
      <c r="K25" s="17"/>
      <c r="L25" s="17"/>
      <c r="M25" s="17"/>
      <c r="N25" s="17"/>
      <c r="O25" s="17"/>
      <c r="P25" s="17"/>
      <c r="Q25" s="17"/>
      <c r="R25" s="17"/>
      <c r="S25" s="17"/>
      <c r="T25" s="17" t="s">
        <v>17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x14ac:dyDescent="0.25">
      <c r="A26" s="29">
        <v>4</v>
      </c>
      <c r="B26" s="47" t="s">
        <v>1386</v>
      </c>
      <c r="C26" s="48" t="s">
        <v>167</v>
      </c>
      <c r="D26" s="53" t="s">
        <v>71</v>
      </c>
      <c r="E26" s="50">
        <v>45</v>
      </c>
      <c r="F26" s="30"/>
      <c r="G26" s="30"/>
      <c r="H26" s="50">
        <f>G26+F26</f>
        <v>0</v>
      </c>
      <c r="I26" s="31">
        <f>ROUND(E26*H26,2)</f>
        <v>0</v>
      </c>
      <c r="J26" s="22">
        <v>21</v>
      </c>
      <c r="K26" s="17"/>
      <c r="L26" s="17"/>
      <c r="M26" s="17"/>
      <c r="N26" s="17"/>
      <c r="O26" s="17"/>
      <c r="P26" s="17"/>
      <c r="Q26" s="17"/>
      <c r="R26" s="17"/>
      <c r="S26" s="17"/>
      <c r="T26" s="17" t="s">
        <v>17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x14ac:dyDescent="0.25">
      <c r="A27" s="29">
        <v>5</v>
      </c>
      <c r="B27" s="47" t="s">
        <v>1387</v>
      </c>
      <c r="C27" s="48" t="s">
        <v>168</v>
      </c>
      <c r="D27" s="53" t="s">
        <v>71</v>
      </c>
      <c r="E27" s="50">
        <v>45</v>
      </c>
      <c r="F27" s="30"/>
      <c r="G27" s="30"/>
      <c r="H27" s="50">
        <f>G27+F27</f>
        <v>0</v>
      </c>
      <c r="I27" s="31">
        <f>ROUND(E27*H27,2)</f>
        <v>0</v>
      </c>
      <c r="J27" s="22">
        <v>21</v>
      </c>
      <c r="K27" s="17"/>
      <c r="L27" s="17"/>
      <c r="M27" s="17"/>
      <c r="N27" s="17"/>
      <c r="O27" s="17"/>
      <c r="P27" s="17"/>
      <c r="Q27" s="17"/>
      <c r="R27" s="17"/>
      <c r="S27" s="17"/>
      <c r="T27" s="17" t="s">
        <v>17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x14ac:dyDescent="0.25">
      <c r="A28" s="23" t="s">
        <v>15</v>
      </c>
      <c r="B28" s="24" t="s">
        <v>984</v>
      </c>
      <c r="C28" s="49" t="s">
        <v>186</v>
      </c>
      <c r="D28" s="25"/>
      <c r="E28" s="26"/>
      <c r="F28" s="26"/>
      <c r="G28" s="26"/>
      <c r="H28" s="27"/>
      <c r="I28" s="28">
        <f>SUMIF(T29:T30,"&lt;&gt;NOR",I29:I30)</f>
        <v>0</v>
      </c>
      <c r="J28" s="43"/>
      <c r="T28" t="s">
        <v>16</v>
      </c>
    </row>
    <row r="29" spans="1:47" ht="21" x14ac:dyDescent="0.25">
      <c r="A29" s="29">
        <v>1</v>
      </c>
      <c r="B29" s="47" t="s">
        <v>985</v>
      </c>
      <c r="C29" s="48" t="s">
        <v>169</v>
      </c>
      <c r="D29" s="53" t="s">
        <v>72</v>
      </c>
      <c r="E29" s="50">
        <v>1</v>
      </c>
      <c r="F29" s="30"/>
      <c r="G29" s="30"/>
      <c r="H29" s="50">
        <f>G29+F29</f>
        <v>0</v>
      </c>
      <c r="I29" s="31">
        <f>ROUND(E29*H29,2)</f>
        <v>0</v>
      </c>
      <c r="J29" s="22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 t="s">
        <v>17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x14ac:dyDescent="0.25">
      <c r="A30" s="29">
        <v>2</v>
      </c>
      <c r="B30" s="47" t="s">
        <v>986</v>
      </c>
      <c r="C30" s="48" t="s">
        <v>170</v>
      </c>
      <c r="D30" s="53" t="s">
        <v>72</v>
      </c>
      <c r="E30" s="50">
        <v>3</v>
      </c>
      <c r="F30" s="30"/>
      <c r="G30" s="30"/>
      <c r="H30" s="50">
        <f>G30+F30</f>
        <v>0</v>
      </c>
      <c r="I30" s="31">
        <f>ROUND(E30*H30,2)</f>
        <v>0</v>
      </c>
      <c r="J30" s="22">
        <v>21</v>
      </c>
      <c r="K30" s="17"/>
      <c r="L30" s="17"/>
      <c r="M30" s="17"/>
      <c r="N30" s="17"/>
      <c r="O30" s="17"/>
      <c r="P30" s="17"/>
      <c r="Q30" s="17"/>
      <c r="R30" s="17"/>
      <c r="S30" s="17"/>
      <c r="T30" s="17" t="s">
        <v>17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x14ac:dyDescent="0.25">
      <c r="A31" s="23" t="s">
        <v>15</v>
      </c>
      <c r="B31" s="24" t="s">
        <v>987</v>
      </c>
      <c r="C31" s="49" t="s">
        <v>185</v>
      </c>
      <c r="D31" s="25"/>
      <c r="E31" s="26"/>
      <c r="F31" s="26"/>
      <c r="G31" s="26"/>
      <c r="H31" s="27"/>
      <c r="I31" s="28">
        <f>SUMIF(T32:T37,"&lt;&gt;NOR",I32:I37)</f>
        <v>0</v>
      </c>
      <c r="J31" s="43"/>
      <c r="T31" t="s">
        <v>16</v>
      </c>
    </row>
    <row r="32" spans="1:47" ht="21" x14ac:dyDescent="0.25">
      <c r="A32" s="29">
        <v>1</v>
      </c>
      <c r="B32" s="47" t="s">
        <v>988</v>
      </c>
      <c r="C32" s="48" t="s">
        <v>171</v>
      </c>
      <c r="D32" s="53" t="s">
        <v>72</v>
      </c>
      <c r="E32" s="50">
        <v>1</v>
      </c>
      <c r="F32" s="30"/>
      <c r="G32" s="30"/>
      <c r="H32" s="50">
        <f t="shared" ref="H32:H37" si="0">G32+F32</f>
        <v>0</v>
      </c>
      <c r="I32" s="31">
        <f t="shared" ref="I32:I37" si="1">ROUND(E32*H32,2)</f>
        <v>0</v>
      </c>
      <c r="J32" s="22">
        <v>21</v>
      </c>
      <c r="K32" s="17"/>
      <c r="L32" s="17"/>
      <c r="M32" s="17"/>
      <c r="N32" s="17"/>
      <c r="O32" s="17"/>
      <c r="P32" s="17"/>
      <c r="Q32" s="17"/>
      <c r="R32" s="17"/>
      <c r="S32" s="17"/>
      <c r="T32" s="17" t="s">
        <v>17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x14ac:dyDescent="0.25">
      <c r="A33" s="29">
        <v>2</v>
      </c>
      <c r="B33" s="47" t="s">
        <v>989</v>
      </c>
      <c r="C33" s="48" t="s">
        <v>172</v>
      </c>
      <c r="D33" s="53" t="s">
        <v>72</v>
      </c>
      <c r="E33" s="50">
        <v>1</v>
      </c>
      <c r="F33" s="30"/>
      <c r="G33" s="30"/>
      <c r="H33" s="50">
        <f t="shared" si="0"/>
        <v>0</v>
      </c>
      <c r="I33" s="31">
        <f t="shared" si="1"/>
        <v>0</v>
      </c>
      <c r="J33" s="22">
        <v>21</v>
      </c>
      <c r="K33" s="17"/>
      <c r="L33" s="17"/>
      <c r="M33" s="17"/>
      <c r="N33" s="17"/>
      <c r="O33" s="17"/>
      <c r="P33" s="17"/>
      <c r="Q33" s="17"/>
      <c r="R33" s="17"/>
      <c r="S33" s="17"/>
      <c r="T33" s="17" t="s">
        <v>17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x14ac:dyDescent="0.25">
      <c r="A34" s="29">
        <v>3</v>
      </c>
      <c r="B34" s="47" t="s">
        <v>990</v>
      </c>
      <c r="C34" s="48" t="s">
        <v>173</v>
      </c>
      <c r="D34" s="53" t="s">
        <v>72</v>
      </c>
      <c r="E34" s="50">
        <v>1</v>
      </c>
      <c r="F34" s="30"/>
      <c r="G34" s="30"/>
      <c r="H34" s="50">
        <f t="shared" si="0"/>
        <v>0</v>
      </c>
      <c r="I34" s="31">
        <f t="shared" si="1"/>
        <v>0</v>
      </c>
      <c r="J34" s="22">
        <v>21</v>
      </c>
      <c r="K34" s="17"/>
      <c r="L34" s="17"/>
      <c r="M34" s="17"/>
      <c r="N34" s="17"/>
      <c r="O34" s="17"/>
      <c r="P34" s="17"/>
      <c r="Q34" s="17"/>
      <c r="R34" s="17"/>
      <c r="S34" s="17"/>
      <c r="T34" s="17" t="s">
        <v>17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x14ac:dyDescent="0.25">
      <c r="A35" s="29">
        <v>4</v>
      </c>
      <c r="B35" s="47" t="s">
        <v>991</v>
      </c>
      <c r="C35" s="48" t="s">
        <v>174</v>
      </c>
      <c r="D35" s="53" t="s">
        <v>72</v>
      </c>
      <c r="E35" s="50">
        <v>2</v>
      </c>
      <c r="F35" s="30"/>
      <c r="G35" s="30"/>
      <c r="H35" s="50">
        <f t="shared" si="0"/>
        <v>0</v>
      </c>
      <c r="I35" s="31">
        <f t="shared" si="1"/>
        <v>0</v>
      </c>
      <c r="J35" s="22">
        <v>21</v>
      </c>
      <c r="K35" s="17"/>
      <c r="L35" s="17"/>
      <c r="M35" s="17"/>
      <c r="N35" s="17"/>
      <c r="O35" s="17"/>
      <c r="P35" s="17"/>
      <c r="Q35" s="17"/>
      <c r="R35" s="17"/>
      <c r="S35" s="17"/>
      <c r="T35" s="17" t="s">
        <v>17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ht="12.6" customHeight="1" x14ac:dyDescent="0.25">
      <c r="A36" s="29">
        <v>5</v>
      </c>
      <c r="B36" s="47" t="s">
        <v>1388</v>
      </c>
      <c r="C36" s="48" t="s">
        <v>175</v>
      </c>
      <c r="D36" s="53" t="s">
        <v>72</v>
      </c>
      <c r="E36" s="50">
        <v>2</v>
      </c>
      <c r="F36" s="30"/>
      <c r="G36" s="30"/>
      <c r="H36" s="50">
        <f t="shared" si="0"/>
        <v>0</v>
      </c>
      <c r="I36" s="31">
        <f t="shared" si="1"/>
        <v>0</v>
      </c>
      <c r="J36" s="22">
        <v>21</v>
      </c>
      <c r="K36" s="17"/>
      <c r="L36" s="17"/>
      <c r="M36" s="17"/>
      <c r="N36" s="17"/>
      <c r="O36" s="17"/>
      <c r="P36" s="17"/>
      <c r="Q36" s="17"/>
      <c r="R36" s="17"/>
      <c r="S36" s="17"/>
      <c r="T36" s="17" t="s">
        <v>17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x14ac:dyDescent="0.25">
      <c r="A37" s="29">
        <v>6</v>
      </c>
      <c r="B37" s="47" t="s">
        <v>1389</v>
      </c>
      <c r="C37" s="48" t="s">
        <v>176</v>
      </c>
      <c r="D37" s="53" t="s">
        <v>72</v>
      </c>
      <c r="E37" s="50">
        <v>1</v>
      </c>
      <c r="F37" s="30"/>
      <c r="G37" s="30"/>
      <c r="H37" s="50">
        <f t="shared" si="0"/>
        <v>0</v>
      </c>
      <c r="I37" s="31">
        <f t="shared" si="1"/>
        <v>0</v>
      </c>
      <c r="J37" s="22">
        <v>21</v>
      </c>
      <c r="K37" s="17"/>
      <c r="L37" s="17"/>
      <c r="M37" s="17"/>
      <c r="N37" s="17"/>
      <c r="O37" s="17"/>
      <c r="P37" s="17"/>
      <c r="Q37" s="17"/>
      <c r="R37" s="17"/>
      <c r="S37" s="17"/>
      <c r="T37" s="17" t="s">
        <v>17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x14ac:dyDescent="0.25">
      <c r="A38" s="23" t="s">
        <v>15</v>
      </c>
      <c r="B38" s="24" t="s">
        <v>992</v>
      </c>
      <c r="C38" s="49" t="s">
        <v>184</v>
      </c>
      <c r="D38" s="25"/>
      <c r="E38" s="26"/>
      <c r="F38" s="26"/>
      <c r="G38" s="26"/>
      <c r="H38" s="27"/>
      <c r="I38" s="28">
        <f>SUMIF(T39:T42,"&lt;&gt;NOR",I39:I42)</f>
        <v>0</v>
      </c>
      <c r="J38" s="43"/>
      <c r="T38" t="s">
        <v>16</v>
      </c>
    </row>
    <row r="39" spans="1:47" x14ac:dyDescent="0.25">
      <c r="A39" s="29">
        <v>1</v>
      </c>
      <c r="B39" s="47" t="s">
        <v>993</v>
      </c>
      <c r="C39" s="48" t="s">
        <v>177</v>
      </c>
      <c r="D39" s="53" t="s">
        <v>71</v>
      </c>
      <c r="E39" s="50">
        <v>90</v>
      </c>
      <c r="F39" s="30"/>
      <c r="G39" s="30"/>
      <c r="H39" s="50">
        <f>G39+F39</f>
        <v>0</v>
      </c>
      <c r="I39" s="31">
        <f>ROUND(E39*H39,2)</f>
        <v>0</v>
      </c>
      <c r="J39" s="22">
        <v>21</v>
      </c>
      <c r="K39" s="17"/>
      <c r="L39" s="17"/>
      <c r="M39" s="17"/>
      <c r="N39" s="17"/>
      <c r="O39" s="17"/>
      <c r="P39" s="17"/>
      <c r="Q39" s="17"/>
      <c r="R39" s="17"/>
      <c r="S39" s="17"/>
      <c r="T39" s="17" t="s">
        <v>17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x14ac:dyDescent="0.25">
      <c r="A40" s="29">
        <v>2</v>
      </c>
      <c r="B40" s="47" t="s">
        <v>994</v>
      </c>
      <c r="C40" s="48" t="s">
        <v>178</v>
      </c>
      <c r="D40" s="53" t="s">
        <v>72</v>
      </c>
      <c r="E40" s="50">
        <v>1</v>
      </c>
      <c r="F40" s="30"/>
      <c r="G40" s="30"/>
      <c r="H40" s="50">
        <f>G40+F40</f>
        <v>0</v>
      </c>
      <c r="I40" s="31">
        <f>ROUND(E40*H40,2)</f>
        <v>0</v>
      </c>
      <c r="J40" s="22">
        <v>21</v>
      </c>
      <c r="K40" s="17"/>
      <c r="L40" s="17"/>
      <c r="M40" s="17"/>
      <c r="N40" s="17"/>
      <c r="O40" s="17"/>
      <c r="P40" s="17"/>
      <c r="Q40" s="17"/>
      <c r="R40" s="17"/>
      <c r="S40" s="17"/>
      <c r="T40" s="17" t="s">
        <v>17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x14ac:dyDescent="0.25">
      <c r="A41" s="29">
        <v>3</v>
      </c>
      <c r="B41" s="47" t="s">
        <v>995</v>
      </c>
      <c r="C41" s="48" t="s">
        <v>179</v>
      </c>
      <c r="D41" s="53" t="s">
        <v>72</v>
      </c>
      <c r="E41" s="50">
        <v>9</v>
      </c>
      <c r="F41" s="30"/>
      <c r="G41" s="30"/>
      <c r="H41" s="50">
        <f>G41+F41</f>
        <v>0</v>
      </c>
      <c r="I41" s="31">
        <f>ROUND(E41*H41,2)</f>
        <v>0</v>
      </c>
      <c r="J41" s="22">
        <v>21</v>
      </c>
      <c r="K41" s="17"/>
      <c r="L41" s="17"/>
      <c r="M41" s="17"/>
      <c r="N41" s="17"/>
      <c r="O41" s="17"/>
      <c r="P41" s="17"/>
      <c r="Q41" s="17"/>
      <c r="R41" s="17"/>
      <c r="S41" s="17"/>
      <c r="T41" s="17" t="s">
        <v>17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x14ac:dyDescent="0.25">
      <c r="A42" s="29">
        <v>4</v>
      </c>
      <c r="B42" s="47" t="s">
        <v>996</v>
      </c>
      <c r="C42" s="48" t="s">
        <v>180</v>
      </c>
      <c r="D42" s="53" t="s">
        <v>71</v>
      </c>
      <c r="E42" s="50">
        <v>35</v>
      </c>
      <c r="F42" s="30"/>
      <c r="G42" s="30"/>
      <c r="H42" s="50">
        <f>G42+F42</f>
        <v>0</v>
      </c>
      <c r="I42" s="31">
        <f>ROUND(E42*H42,2)</f>
        <v>0</v>
      </c>
      <c r="J42" s="22">
        <v>21</v>
      </c>
      <c r="K42" s="17"/>
      <c r="L42" s="17"/>
      <c r="M42" s="17"/>
      <c r="N42" s="17"/>
      <c r="O42" s="17"/>
      <c r="P42" s="17"/>
      <c r="Q42" s="17"/>
      <c r="R42" s="17"/>
      <c r="S42" s="17"/>
      <c r="T42" s="17" t="s">
        <v>17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x14ac:dyDescent="0.25">
      <c r="A43" s="23" t="s">
        <v>15</v>
      </c>
      <c r="B43" s="24" t="s">
        <v>1390</v>
      </c>
      <c r="C43" s="49" t="s">
        <v>125</v>
      </c>
      <c r="D43" s="25"/>
      <c r="E43" s="26"/>
      <c r="F43" s="26"/>
      <c r="G43" s="26"/>
      <c r="H43" s="27"/>
      <c r="I43" s="28">
        <f>SUMIF(T44:T50,"&lt;&gt;NOR",I44:I50)</f>
        <v>0</v>
      </c>
      <c r="J43" s="43"/>
      <c r="T43" t="s">
        <v>16</v>
      </c>
    </row>
    <row r="44" spans="1:47" x14ac:dyDescent="0.25">
      <c r="A44" s="29">
        <v>1</v>
      </c>
      <c r="B44" s="47" t="s">
        <v>1391</v>
      </c>
      <c r="C44" s="48" t="s">
        <v>181</v>
      </c>
      <c r="D44" s="53" t="s">
        <v>31</v>
      </c>
      <c r="E44" s="50">
        <v>1</v>
      </c>
      <c r="F44" s="30"/>
      <c r="G44" s="30"/>
      <c r="H44" s="50">
        <f t="shared" ref="H44:H50" si="2">G44+F44</f>
        <v>0</v>
      </c>
      <c r="I44" s="31">
        <f t="shared" ref="I44:I50" si="3">ROUND(E44*H44,2)</f>
        <v>0</v>
      </c>
      <c r="J44" s="22">
        <v>21</v>
      </c>
      <c r="K44" s="17"/>
      <c r="L44" s="17"/>
      <c r="M44" s="17"/>
      <c r="N44" s="17"/>
      <c r="O44" s="17"/>
      <c r="P44" s="17"/>
      <c r="Q44" s="17"/>
      <c r="R44" s="17"/>
      <c r="S44" s="17"/>
      <c r="T44" s="17" t="s">
        <v>17</v>
      </c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ht="21" x14ac:dyDescent="0.25">
      <c r="A45" s="29">
        <v>2</v>
      </c>
      <c r="B45" s="47" t="s">
        <v>1392</v>
      </c>
      <c r="C45" s="48" t="s">
        <v>182</v>
      </c>
      <c r="D45" s="53" t="s">
        <v>31</v>
      </c>
      <c r="E45" s="50">
        <v>1</v>
      </c>
      <c r="F45" s="30"/>
      <c r="G45" s="30"/>
      <c r="H45" s="50">
        <f t="shared" si="2"/>
        <v>0</v>
      </c>
      <c r="I45" s="31">
        <f t="shared" si="3"/>
        <v>0</v>
      </c>
      <c r="J45" s="22">
        <v>21</v>
      </c>
      <c r="K45" s="17"/>
      <c r="L45" s="17"/>
      <c r="M45" s="17"/>
      <c r="N45" s="17"/>
      <c r="O45" s="17"/>
      <c r="P45" s="17"/>
      <c r="Q45" s="17"/>
      <c r="R45" s="17"/>
      <c r="S45" s="17"/>
      <c r="T45" s="17" t="s">
        <v>17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x14ac:dyDescent="0.25">
      <c r="A46" s="29">
        <v>3</v>
      </c>
      <c r="B46" s="47" t="s">
        <v>1393</v>
      </c>
      <c r="C46" s="48" t="s">
        <v>126</v>
      </c>
      <c r="D46" s="53" t="s">
        <v>31</v>
      </c>
      <c r="E46" s="50">
        <v>1</v>
      </c>
      <c r="F46" s="30"/>
      <c r="G46" s="30"/>
      <c r="H46" s="50">
        <f t="shared" si="2"/>
        <v>0</v>
      </c>
      <c r="I46" s="31">
        <f t="shared" si="3"/>
        <v>0</v>
      </c>
      <c r="J46" s="22">
        <v>21</v>
      </c>
      <c r="K46" s="17"/>
      <c r="L46" s="17"/>
      <c r="M46" s="17"/>
      <c r="N46" s="17"/>
      <c r="O46" s="17"/>
      <c r="P46" s="17"/>
      <c r="Q46" s="17"/>
      <c r="R46" s="17"/>
      <c r="S46" s="17"/>
      <c r="T46" s="17" t="s">
        <v>17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x14ac:dyDescent="0.25">
      <c r="A47" s="29">
        <v>4</v>
      </c>
      <c r="B47" s="47" t="s">
        <v>1394</v>
      </c>
      <c r="C47" s="48" t="s">
        <v>127</v>
      </c>
      <c r="D47" s="53" t="s">
        <v>31</v>
      </c>
      <c r="E47" s="50">
        <v>1</v>
      </c>
      <c r="F47" s="30"/>
      <c r="G47" s="30"/>
      <c r="H47" s="50">
        <f t="shared" si="2"/>
        <v>0</v>
      </c>
      <c r="I47" s="31">
        <f t="shared" si="3"/>
        <v>0</v>
      </c>
      <c r="J47" s="22">
        <v>21</v>
      </c>
      <c r="K47" s="17"/>
      <c r="L47" s="17"/>
      <c r="M47" s="17"/>
      <c r="N47" s="17"/>
      <c r="O47" s="17"/>
      <c r="P47" s="17"/>
      <c r="Q47" s="17"/>
      <c r="R47" s="17"/>
      <c r="S47" s="17"/>
      <c r="T47" s="17" t="s">
        <v>17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ht="12.6" customHeight="1" x14ac:dyDescent="0.25">
      <c r="A48" s="29">
        <v>5</v>
      </c>
      <c r="B48" s="47" t="s">
        <v>1395</v>
      </c>
      <c r="C48" s="48" t="s">
        <v>183</v>
      </c>
      <c r="D48" s="53" t="s">
        <v>31</v>
      </c>
      <c r="E48" s="50">
        <v>1</v>
      </c>
      <c r="F48" s="30"/>
      <c r="G48" s="30"/>
      <c r="H48" s="50">
        <f t="shared" si="2"/>
        <v>0</v>
      </c>
      <c r="I48" s="31">
        <f t="shared" si="3"/>
        <v>0</v>
      </c>
      <c r="J48" s="22">
        <v>21</v>
      </c>
      <c r="K48" s="17"/>
      <c r="L48" s="17"/>
      <c r="M48" s="17"/>
      <c r="N48" s="17"/>
      <c r="O48" s="17"/>
      <c r="P48" s="17"/>
      <c r="Q48" s="17"/>
      <c r="R48" s="17"/>
      <c r="S48" s="17"/>
      <c r="T48" s="17" t="s">
        <v>17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x14ac:dyDescent="0.25">
      <c r="A49" s="29">
        <v>6</v>
      </c>
      <c r="B49" s="47" t="s">
        <v>1396</v>
      </c>
      <c r="C49" s="48" t="s">
        <v>129</v>
      </c>
      <c r="D49" s="53" t="s">
        <v>31</v>
      </c>
      <c r="E49" s="50">
        <v>1</v>
      </c>
      <c r="F49" s="30"/>
      <c r="G49" s="30"/>
      <c r="H49" s="50">
        <f t="shared" si="2"/>
        <v>0</v>
      </c>
      <c r="I49" s="31">
        <f t="shared" si="3"/>
        <v>0</v>
      </c>
      <c r="J49" s="22">
        <v>21</v>
      </c>
      <c r="K49" s="17"/>
      <c r="L49" s="17"/>
      <c r="M49" s="17"/>
      <c r="N49" s="17"/>
      <c r="O49" s="17"/>
      <c r="P49" s="17"/>
      <c r="Q49" s="17"/>
      <c r="R49" s="17"/>
      <c r="S49" s="17"/>
      <c r="T49" s="17" t="s">
        <v>17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x14ac:dyDescent="0.25">
      <c r="A50" s="60">
        <v>7</v>
      </c>
      <c r="B50" s="61" t="s">
        <v>1397</v>
      </c>
      <c r="C50" s="48" t="s">
        <v>1010</v>
      </c>
      <c r="D50" s="62" t="s">
        <v>31</v>
      </c>
      <c r="E50" s="63">
        <v>1</v>
      </c>
      <c r="F50" s="64"/>
      <c r="G50" s="64"/>
      <c r="H50" s="63">
        <f t="shared" si="2"/>
        <v>0</v>
      </c>
      <c r="I50" s="65">
        <f t="shared" si="3"/>
        <v>0</v>
      </c>
      <c r="J50" s="22">
        <v>21</v>
      </c>
      <c r="K50" s="17"/>
      <c r="L50" s="17"/>
      <c r="M50" s="17"/>
      <c r="N50" s="17"/>
      <c r="O50" s="17"/>
      <c r="P50" s="17"/>
      <c r="Q50" s="17"/>
      <c r="R50" s="17"/>
      <c r="S50" s="17"/>
      <c r="T50" s="17" t="s">
        <v>17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x14ac:dyDescent="0.25">
      <c r="A51" s="46"/>
      <c r="B51" s="2"/>
      <c r="C51" s="33"/>
      <c r="D51" s="4"/>
      <c r="E51" s="46"/>
      <c r="F51" s="46"/>
      <c r="G51" s="46"/>
      <c r="H51" s="46"/>
      <c r="I51" s="46"/>
      <c r="J51" s="46"/>
      <c r="R51">
        <v>15</v>
      </c>
      <c r="S51">
        <v>21</v>
      </c>
    </row>
    <row r="52" spans="1:47" x14ac:dyDescent="0.25">
      <c r="A52" s="18"/>
      <c r="B52" s="19" t="s">
        <v>4</v>
      </c>
      <c r="C52" s="34"/>
      <c r="D52" s="20"/>
      <c r="E52" s="21"/>
      <c r="F52" s="21"/>
      <c r="G52" s="21"/>
      <c r="H52" s="21"/>
      <c r="I52" s="32">
        <f>I22+I28+I31+I38+I43+I7</f>
        <v>0</v>
      </c>
      <c r="J52" s="46"/>
      <c r="R52">
        <f>SUMIF(J22:J27,R51,I22:I27)</f>
        <v>0</v>
      </c>
      <c r="S52">
        <f>SUMIF(J22:J27,S51,I22:I27)</f>
        <v>0</v>
      </c>
      <c r="T52" t="s">
        <v>18</v>
      </c>
    </row>
    <row r="53" spans="1:47" x14ac:dyDescent="0.25">
      <c r="A53" s="46"/>
      <c r="B53" s="2"/>
      <c r="C53" s="33"/>
      <c r="D53" s="4"/>
      <c r="E53" s="46"/>
      <c r="F53" s="46"/>
      <c r="G53" s="46"/>
      <c r="H53" s="46"/>
      <c r="I53" s="46"/>
      <c r="J53" s="46"/>
    </row>
    <row r="54" spans="1:47" x14ac:dyDescent="0.25">
      <c r="A54" s="46"/>
      <c r="B54" s="2"/>
      <c r="C54" s="33"/>
      <c r="D54" s="4"/>
      <c r="E54" s="46"/>
      <c r="F54" s="46"/>
      <c r="G54" s="46"/>
      <c r="H54" s="46"/>
      <c r="I54" s="46"/>
      <c r="J54" s="46"/>
    </row>
    <row r="55" spans="1:47" x14ac:dyDescent="0.25">
      <c r="A55" s="264" t="s">
        <v>19</v>
      </c>
      <c r="B55" s="264"/>
      <c r="C55" s="265"/>
      <c r="D55" s="4"/>
      <c r="E55" s="46"/>
      <c r="F55" s="46"/>
      <c r="G55" s="46"/>
      <c r="H55" s="46"/>
      <c r="I55" s="46"/>
      <c r="J55" s="46"/>
    </row>
    <row r="56" spans="1:47" x14ac:dyDescent="0.25">
      <c r="A56" s="243"/>
      <c r="B56" s="244"/>
      <c r="C56" s="245"/>
      <c r="D56" s="244"/>
      <c r="E56" s="244"/>
      <c r="F56" s="244"/>
      <c r="G56" s="244"/>
      <c r="H56" s="244"/>
      <c r="I56" s="246"/>
      <c r="J56" s="46"/>
      <c r="T56" t="s">
        <v>20</v>
      </c>
    </row>
    <row r="57" spans="1:47" x14ac:dyDescent="0.25">
      <c r="A57" s="247"/>
      <c r="B57" s="248"/>
      <c r="C57" s="249"/>
      <c r="D57" s="248"/>
      <c r="E57" s="248"/>
      <c r="F57" s="248"/>
      <c r="G57" s="248"/>
      <c r="H57" s="248"/>
      <c r="I57" s="250"/>
      <c r="J57" s="46"/>
    </row>
    <row r="58" spans="1:47" x14ac:dyDescent="0.25">
      <c r="A58" s="247"/>
      <c r="B58" s="248"/>
      <c r="C58" s="249"/>
      <c r="D58" s="248"/>
      <c r="E58" s="248"/>
      <c r="F58" s="248"/>
      <c r="G58" s="248"/>
      <c r="H58" s="248"/>
      <c r="I58" s="250"/>
      <c r="J58" s="46"/>
    </row>
    <row r="59" spans="1:47" x14ac:dyDescent="0.25">
      <c r="A59" s="247"/>
      <c r="B59" s="248"/>
      <c r="C59" s="249"/>
      <c r="D59" s="248"/>
      <c r="E59" s="248"/>
      <c r="F59" s="248"/>
      <c r="G59" s="248"/>
      <c r="H59" s="248"/>
      <c r="I59" s="250"/>
      <c r="J59" s="46"/>
    </row>
    <row r="60" spans="1:47" x14ac:dyDescent="0.25">
      <c r="A60" s="251"/>
      <c r="B60" s="252"/>
      <c r="C60" s="253"/>
      <c r="D60" s="252"/>
      <c r="E60" s="252"/>
      <c r="F60" s="252"/>
      <c r="G60" s="252"/>
      <c r="H60" s="252"/>
      <c r="I60" s="254"/>
      <c r="J60" s="46"/>
    </row>
    <row r="61" spans="1:47" x14ac:dyDescent="0.25">
      <c r="A61" s="46"/>
      <c r="B61" s="2"/>
      <c r="C61" s="33"/>
      <c r="D61" s="4"/>
      <c r="E61" s="46"/>
      <c r="F61" s="46"/>
      <c r="G61" s="46"/>
      <c r="H61" s="46"/>
      <c r="I61" s="46"/>
      <c r="J61" s="46"/>
    </row>
    <row r="62" spans="1:47" x14ac:dyDescent="0.25">
      <c r="C62" s="35"/>
      <c r="D62" s="9"/>
      <c r="T62" t="s">
        <v>21</v>
      </c>
    </row>
    <row r="63" spans="1:47" x14ac:dyDescent="0.25">
      <c r="D63" s="9"/>
    </row>
    <row r="64" spans="1:47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  <row r="4983" spans="4:4" x14ac:dyDescent="0.25">
      <c r="D4983" s="9"/>
    </row>
    <row r="4984" spans="4:4" x14ac:dyDescent="0.25">
      <c r="D4984" s="9"/>
    </row>
    <row r="4985" spans="4:4" x14ac:dyDescent="0.25">
      <c r="D4985" s="9"/>
    </row>
    <row r="4986" spans="4:4" x14ac:dyDescent="0.25">
      <c r="D4986" s="9"/>
    </row>
    <row r="4987" spans="4:4" x14ac:dyDescent="0.25">
      <c r="D4987" s="9"/>
    </row>
    <row r="4988" spans="4:4" x14ac:dyDescent="0.25">
      <c r="D4988" s="9"/>
    </row>
    <row r="4989" spans="4:4" x14ac:dyDescent="0.25">
      <c r="D4989" s="9"/>
    </row>
    <row r="4990" spans="4:4" x14ac:dyDescent="0.25">
      <c r="D4990" s="9"/>
    </row>
    <row r="4991" spans="4:4" x14ac:dyDescent="0.25">
      <c r="D4991" s="9"/>
    </row>
    <row r="4992" spans="4:4" x14ac:dyDescent="0.25">
      <c r="D4992" s="9"/>
    </row>
    <row r="4993" spans="4:4" x14ac:dyDescent="0.25">
      <c r="D4993" s="9"/>
    </row>
    <row r="4994" spans="4:4" x14ac:dyDescent="0.25">
      <c r="D4994" s="9"/>
    </row>
    <row r="4995" spans="4:4" x14ac:dyDescent="0.25">
      <c r="D4995" s="9"/>
    </row>
    <row r="4996" spans="4:4" x14ac:dyDescent="0.25">
      <c r="D4996" s="9"/>
    </row>
    <row r="4997" spans="4:4" x14ac:dyDescent="0.25">
      <c r="D4997" s="9"/>
    </row>
  </sheetData>
  <mergeCells count="6">
    <mergeCell ref="A56:I60"/>
    <mergeCell ref="A1:I1"/>
    <mergeCell ref="C2:I2"/>
    <mergeCell ref="C3:I3"/>
    <mergeCell ref="C4:I4"/>
    <mergeCell ref="A55:C5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</sheetPr>
  <dimension ref="A1:AU4977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44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44" t="s">
        <v>997</v>
      </c>
      <c r="C3" s="259" t="s">
        <v>475</v>
      </c>
      <c r="D3" s="266"/>
      <c r="E3" s="266"/>
      <c r="F3" s="266"/>
      <c r="G3" s="266"/>
      <c r="H3" s="266"/>
      <c r="I3" s="267"/>
      <c r="P3" s="8" t="s">
        <v>6</v>
      </c>
      <c r="T3" t="s">
        <v>7</v>
      </c>
    </row>
    <row r="4" spans="1:47" ht="24.9" customHeight="1" x14ac:dyDescent="0.25">
      <c r="A4" s="11" t="s">
        <v>3</v>
      </c>
      <c r="B4" s="45" t="s">
        <v>38</v>
      </c>
      <c r="C4" s="261" t="s">
        <v>477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998</v>
      </c>
      <c r="C7" s="49" t="s">
        <v>23</v>
      </c>
      <c r="D7" s="25"/>
      <c r="E7" s="26"/>
      <c r="F7" s="26"/>
      <c r="G7" s="26"/>
      <c r="H7" s="27"/>
      <c r="I7" s="28">
        <f>SUMIF(T8:T21,"&lt;&gt;NOR",I8:I21)</f>
        <v>0</v>
      </c>
      <c r="J7" s="43"/>
      <c r="T7" t="s">
        <v>16</v>
      </c>
    </row>
    <row r="8" spans="1:47" ht="21" x14ac:dyDescent="0.25">
      <c r="A8" s="29">
        <v>1</v>
      </c>
      <c r="B8" s="47" t="s">
        <v>999</v>
      </c>
      <c r="C8" s="48" t="s">
        <v>27</v>
      </c>
      <c r="D8" s="53" t="s">
        <v>32</v>
      </c>
      <c r="E8" s="50">
        <v>4.2</v>
      </c>
      <c r="F8" s="30"/>
      <c r="G8" s="30"/>
      <c r="H8" s="50">
        <f>G8+F8</f>
        <v>0</v>
      </c>
      <c r="I8" s="31">
        <f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42" customFormat="1" x14ac:dyDescent="0.25">
      <c r="A9" s="36"/>
      <c r="B9" s="37"/>
      <c r="C9" s="55" t="s">
        <v>33</v>
      </c>
      <c r="D9" s="51"/>
      <c r="E9" s="52"/>
      <c r="F9" s="52"/>
      <c r="G9" s="52"/>
      <c r="H9" s="38"/>
      <c r="I9" s="39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</row>
    <row r="10" spans="1:47" x14ac:dyDescent="0.25">
      <c r="A10" s="29">
        <v>2</v>
      </c>
      <c r="B10" s="47" t="s">
        <v>1000</v>
      </c>
      <c r="C10" s="48" t="s">
        <v>29</v>
      </c>
      <c r="D10" s="53" t="s">
        <v>34</v>
      </c>
      <c r="E10" s="50">
        <v>16.8</v>
      </c>
      <c r="F10" s="30"/>
      <c r="G10" s="30"/>
      <c r="H10" s="50">
        <f>G10+F10</f>
        <v>0</v>
      </c>
      <c r="I10" s="31">
        <f>ROUND(E10*H10,2)</f>
        <v>0</v>
      </c>
      <c r="J10" s="22">
        <v>21</v>
      </c>
      <c r="K10" s="17"/>
      <c r="L10" s="17"/>
      <c r="M10" s="17"/>
      <c r="N10" s="17"/>
      <c r="O10" s="17"/>
      <c r="P10" s="17"/>
      <c r="Q10" s="17"/>
      <c r="R10" s="17"/>
      <c r="S10" s="17"/>
      <c r="T10" s="17" t="s">
        <v>17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42" customFormat="1" x14ac:dyDescent="0.25">
      <c r="A11" s="36"/>
      <c r="B11" s="37"/>
      <c r="C11" s="55" t="s">
        <v>33</v>
      </c>
      <c r="D11" s="51"/>
      <c r="E11" s="52"/>
      <c r="F11" s="52"/>
      <c r="G11" s="52"/>
      <c r="H11" s="38"/>
      <c r="I11" s="39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7" x14ac:dyDescent="0.25">
      <c r="A12" s="29">
        <v>3</v>
      </c>
      <c r="B12" s="47" t="s">
        <v>1367</v>
      </c>
      <c r="C12" s="48" t="s">
        <v>1343</v>
      </c>
      <c r="D12" s="53" t="s">
        <v>34</v>
      </c>
      <c r="E12" s="50">
        <v>11.2</v>
      </c>
      <c r="F12" s="30"/>
      <c r="G12" s="30"/>
      <c r="H12" s="50">
        <f>G12+F12</f>
        <v>0</v>
      </c>
      <c r="I12" s="31">
        <f>ROUND(E12*H12,2)</f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42" customFormat="1" x14ac:dyDescent="0.25">
      <c r="A13" s="36"/>
      <c r="B13" s="37"/>
      <c r="C13" s="55" t="s">
        <v>33</v>
      </c>
      <c r="D13" s="51"/>
      <c r="E13" s="52"/>
      <c r="F13" s="52"/>
      <c r="G13" s="52"/>
      <c r="H13" s="38"/>
      <c r="I13" s="39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 x14ac:dyDescent="0.25">
      <c r="A14" s="29">
        <v>4</v>
      </c>
      <c r="B14" s="47" t="s">
        <v>1351</v>
      </c>
      <c r="C14" s="48" t="s">
        <v>1345</v>
      </c>
      <c r="D14" s="53" t="s">
        <v>34</v>
      </c>
      <c r="E14" s="50">
        <v>11.2</v>
      </c>
      <c r="F14" s="30"/>
      <c r="G14" s="30"/>
      <c r="H14" s="50">
        <f>G14+F14</f>
        <v>0</v>
      </c>
      <c r="I14" s="31">
        <f>ROUND(E14*H14,2)</f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42" customFormat="1" x14ac:dyDescent="0.25">
      <c r="A15" s="36"/>
      <c r="B15" s="37"/>
      <c r="C15" s="55" t="s">
        <v>33</v>
      </c>
      <c r="D15" s="51"/>
      <c r="E15" s="52"/>
      <c r="F15" s="52"/>
      <c r="G15" s="52"/>
      <c r="H15" s="38"/>
      <c r="I15" s="39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x14ac:dyDescent="0.25">
      <c r="A16" s="29">
        <v>5</v>
      </c>
      <c r="B16" s="47" t="s">
        <v>1368</v>
      </c>
      <c r="C16" s="48" t="s">
        <v>1377</v>
      </c>
      <c r="D16" s="53" t="s">
        <v>34</v>
      </c>
      <c r="E16" s="50">
        <v>5.6</v>
      </c>
      <c r="F16" s="30"/>
      <c r="G16" s="30"/>
      <c r="H16" s="50">
        <f>G16+F16</f>
        <v>0</v>
      </c>
      <c r="I16" s="31">
        <f>ROUND(E16*H16,2)</f>
        <v>0</v>
      </c>
      <c r="J16" s="22">
        <v>21</v>
      </c>
      <c r="K16" s="17"/>
      <c r="L16" s="17"/>
      <c r="M16" s="17"/>
      <c r="N16" s="17"/>
      <c r="O16" s="17"/>
      <c r="P16" s="17"/>
      <c r="Q16" s="17"/>
      <c r="R16" s="17"/>
      <c r="S16" s="17"/>
      <c r="T16" s="17" t="s">
        <v>17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42" customFormat="1" ht="20.399999999999999" x14ac:dyDescent="0.25">
      <c r="A17" s="36"/>
      <c r="B17" s="37"/>
      <c r="C17" s="55" t="s">
        <v>1398</v>
      </c>
      <c r="D17" s="51"/>
      <c r="E17" s="52"/>
      <c r="F17" s="52"/>
      <c r="G17" s="52"/>
      <c r="H17" s="38"/>
      <c r="I17" s="39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</row>
    <row r="18" spans="1:47" x14ac:dyDescent="0.25">
      <c r="A18" s="29">
        <v>6</v>
      </c>
      <c r="B18" s="47" t="s">
        <v>1369</v>
      </c>
      <c r="C18" s="48" t="s">
        <v>1378</v>
      </c>
      <c r="D18" s="53" t="s">
        <v>34</v>
      </c>
      <c r="E18" s="50">
        <v>5.6</v>
      </c>
      <c r="F18" s="30"/>
      <c r="G18" s="30"/>
      <c r="H18" s="50">
        <f>G18+F18</f>
        <v>0</v>
      </c>
      <c r="I18" s="31">
        <f>ROUND(E18*H18,2)</f>
        <v>0</v>
      </c>
      <c r="J18" s="22">
        <v>21</v>
      </c>
      <c r="K18" s="17"/>
      <c r="L18" s="17"/>
      <c r="M18" s="17"/>
      <c r="N18" s="17"/>
      <c r="O18" s="17"/>
      <c r="P18" s="17"/>
      <c r="Q18" s="17"/>
      <c r="R18" s="17"/>
      <c r="S18" s="17"/>
      <c r="T18" s="17" t="s">
        <v>17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42" customFormat="1" x14ac:dyDescent="0.25">
      <c r="A19" s="36"/>
      <c r="B19" s="37"/>
      <c r="C19" s="55" t="s">
        <v>33</v>
      </c>
      <c r="D19" s="51"/>
      <c r="E19" s="52"/>
      <c r="F19" s="52"/>
      <c r="G19" s="52"/>
      <c r="H19" s="38"/>
      <c r="I19" s="39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 x14ac:dyDescent="0.25">
      <c r="A20" s="29">
        <v>7</v>
      </c>
      <c r="B20" s="47" t="s">
        <v>1370</v>
      </c>
      <c r="C20" s="48" t="s">
        <v>1379</v>
      </c>
      <c r="D20" s="53" t="s">
        <v>34</v>
      </c>
      <c r="E20" s="50">
        <v>5.6</v>
      </c>
      <c r="F20" s="30"/>
      <c r="G20" s="30"/>
      <c r="H20" s="50">
        <f>G20+F20</f>
        <v>0</v>
      </c>
      <c r="I20" s="31">
        <f>ROUND(E20*H20,2)</f>
        <v>0</v>
      </c>
      <c r="J20" s="22">
        <v>21</v>
      </c>
      <c r="K20" s="17"/>
      <c r="L20" s="17"/>
      <c r="M20" s="17"/>
      <c r="N20" s="17"/>
      <c r="O20" s="17"/>
      <c r="P20" s="17"/>
      <c r="Q20" s="17"/>
      <c r="R20" s="17"/>
      <c r="S20" s="17"/>
      <c r="T20" s="17" t="s">
        <v>17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42" customFormat="1" x14ac:dyDescent="0.25">
      <c r="A21" s="36"/>
      <c r="B21" s="37"/>
      <c r="C21" s="55" t="s">
        <v>33</v>
      </c>
      <c r="D21" s="51"/>
      <c r="E21" s="52"/>
      <c r="F21" s="52"/>
      <c r="G21" s="52"/>
      <c r="H21" s="38"/>
      <c r="I21" s="39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</row>
    <row r="22" spans="1:47" x14ac:dyDescent="0.25">
      <c r="A22" s="23" t="s">
        <v>15</v>
      </c>
      <c r="B22" s="24" t="s">
        <v>1001</v>
      </c>
      <c r="C22" s="49" t="s">
        <v>61</v>
      </c>
      <c r="D22" s="25"/>
      <c r="E22" s="26"/>
      <c r="F22" s="26"/>
      <c r="G22" s="26"/>
      <c r="H22" s="27"/>
      <c r="I22" s="28">
        <f>SUMIF(T23:T24,"&lt;&gt;NOR",I23:I24)</f>
        <v>0</v>
      </c>
      <c r="J22" s="43"/>
      <c r="T22" t="s">
        <v>16</v>
      </c>
    </row>
    <row r="23" spans="1:47" x14ac:dyDescent="0.25">
      <c r="A23" s="29">
        <v>1</v>
      </c>
      <c r="B23" s="47" t="s">
        <v>1002</v>
      </c>
      <c r="C23" s="48" t="s">
        <v>187</v>
      </c>
      <c r="D23" s="53" t="s">
        <v>71</v>
      </c>
      <c r="E23" s="50">
        <v>45</v>
      </c>
      <c r="F23" s="30"/>
      <c r="G23" s="30"/>
      <c r="H23" s="50">
        <f>G23+F23</f>
        <v>0</v>
      </c>
      <c r="I23" s="31">
        <f>ROUND(E23*H23,2)</f>
        <v>0</v>
      </c>
      <c r="J23" s="22">
        <v>21</v>
      </c>
      <c r="K23" s="17"/>
      <c r="L23" s="17"/>
      <c r="M23" s="17"/>
      <c r="N23" s="17"/>
      <c r="O23" s="17"/>
      <c r="P23" s="17"/>
      <c r="Q23" s="17"/>
      <c r="R23" s="17"/>
      <c r="S23" s="17"/>
      <c r="T23" s="17" t="s">
        <v>17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x14ac:dyDescent="0.25">
      <c r="A24" s="29">
        <v>2</v>
      </c>
      <c r="B24" s="47" t="s">
        <v>1003</v>
      </c>
      <c r="C24" s="48" t="s">
        <v>188</v>
      </c>
      <c r="D24" s="53" t="s">
        <v>71</v>
      </c>
      <c r="E24" s="50">
        <v>45</v>
      </c>
      <c r="F24" s="30"/>
      <c r="G24" s="30"/>
      <c r="H24" s="50">
        <f>G24+F24</f>
        <v>0</v>
      </c>
      <c r="I24" s="31">
        <f>ROUND(E24*H24,2)</f>
        <v>0</v>
      </c>
      <c r="J24" s="22">
        <v>21</v>
      </c>
      <c r="K24" s="17"/>
      <c r="L24" s="17"/>
      <c r="M24" s="17"/>
      <c r="N24" s="17"/>
      <c r="O24" s="17"/>
      <c r="P24" s="17"/>
      <c r="Q24" s="17"/>
      <c r="R24" s="17"/>
      <c r="S24" s="17"/>
      <c r="T24" s="17" t="s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x14ac:dyDescent="0.25">
      <c r="A25" s="23" t="s">
        <v>15</v>
      </c>
      <c r="B25" s="24" t="s">
        <v>1371</v>
      </c>
      <c r="C25" s="49" t="s">
        <v>125</v>
      </c>
      <c r="D25" s="25"/>
      <c r="E25" s="26"/>
      <c r="F25" s="26"/>
      <c r="G25" s="26"/>
      <c r="H25" s="27"/>
      <c r="I25" s="28">
        <f>SUMIF(T26:T30,"&lt;&gt;NOR",I26:I30)</f>
        <v>0</v>
      </c>
      <c r="J25" s="43"/>
      <c r="T25" t="s">
        <v>16</v>
      </c>
    </row>
    <row r="26" spans="1:47" x14ac:dyDescent="0.25">
      <c r="A26" s="29">
        <v>1</v>
      </c>
      <c r="B26" s="47" t="s">
        <v>1372</v>
      </c>
      <c r="C26" s="48" t="s">
        <v>157</v>
      </c>
      <c r="D26" s="53" t="s">
        <v>31</v>
      </c>
      <c r="E26" s="50">
        <v>1</v>
      </c>
      <c r="F26" s="30"/>
      <c r="G26" s="30"/>
      <c r="H26" s="50">
        <f>G26+F26</f>
        <v>0</v>
      </c>
      <c r="I26" s="31">
        <f>ROUND(E26*H26,2)</f>
        <v>0</v>
      </c>
      <c r="J26" s="22">
        <v>21</v>
      </c>
      <c r="K26" s="17"/>
      <c r="L26" s="17"/>
      <c r="M26" s="17"/>
      <c r="N26" s="17"/>
      <c r="O26" s="17"/>
      <c r="P26" s="17"/>
      <c r="Q26" s="17"/>
      <c r="R26" s="17"/>
      <c r="S26" s="17"/>
      <c r="T26" s="17" t="s">
        <v>17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x14ac:dyDescent="0.25">
      <c r="A27" s="29">
        <v>2</v>
      </c>
      <c r="B27" s="47" t="s">
        <v>1373</v>
      </c>
      <c r="C27" s="48" t="s">
        <v>127</v>
      </c>
      <c r="D27" s="53" t="s">
        <v>31</v>
      </c>
      <c r="E27" s="50">
        <v>1</v>
      </c>
      <c r="F27" s="30"/>
      <c r="G27" s="30"/>
      <c r="H27" s="50">
        <f>G27+F27</f>
        <v>0</v>
      </c>
      <c r="I27" s="31">
        <f>ROUND(E27*H27,2)</f>
        <v>0</v>
      </c>
      <c r="J27" s="22">
        <v>21</v>
      </c>
      <c r="K27" s="17"/>
      <c r="L27" s="17"/>
      <c r="M27" s="17"/>
      <c r="N27" s="17"/>
      <c r="O27" s="17"/>
      <c r="P27" s="17"/>
      <c r="Q27" s="17"/>
      <c r="R27" s="17"/>
      <c r="S27" s="17"/>
      <c r="T27" s="17" t="s">
        <v>17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x14ac:dyDescent="0.25">
      <c r="A28" s="29">
        <v>3</v>
      </c>
      <c r="B28" s="47" t="s">
        <v>1374</v>
      </c>
      <c r="C28" s="48" t="s">
        <v>183</v>
      </c>
      <c r="D28" s="53" t="s">
        <v>31</v>
      </c>
      <c r="E28" s="50">
        <v>1</v>
      </c>
      <c r="F28" s="30"/>
      <c r="G28" s="30"/>
      <c r="H28" s="50">
        <f>G28+F28</f>
        <v>0</v>
      </c>
      <c r="I28" s="31">
        <f>ROUND(E28*H28,2)</f>
        <v>0</v>
      </c>
      <c r="J28" s="22">
        <v>21</v>
      </c>
      <c r="K28" s="17"/>
      <c r="L28" s="17"/>
      <c r="M28" s="17"/>
      <c r="N28" s="17"/>
      <c r="O28" s="17"/>
      <c r="P28" s="17"/>
      <c r="Q28" s="17"/>
      <c r="R28" s="17"/>
      <c r="S28" s="17"/>
      <c r="T28" s="17" t="s">
        <v>17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x14ac:dyDescent="0.25">
      <c r="A29" s="29">
        <v>4</v>
      </c>
      <c r="B29" s="47" t="s">
        <v>1375</v>
      </c>
      <c r="C29" s="48" t="s">
        <v>129</v>
      </c>
      <c r="D29" s="53" t="s">
        <v>31</v>
      </c>
      <c r="E29" s="50">
        <v>1</v>
      </c>
      <c r="F29" s="30"/>
      <c r="G29" s="30"/>
      <c r="H29" s="50">
        <f>G29+F29</f>
        <v>0</v>
      </c>
      <c r="I29" s="31">
        <f>ROUND(E29*H29,2)</f>
        <v>0</v>
      </c>
      <c r="J29" s="22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 t="s">
        <v>17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ht="12.6" customHeight="1" x14ac:dyDescent="0.25">
      <c r="A30" s="60">
        <v>5</v>
      </c>
      <c r="B30" s="61" t="s">
        <v>1376</v>
      </c>
      <c r="C30" s="48" t="s">
        <v>1009</v>
      </c>
      <c r="D30" s="62" t="s">
        <v>31</v>
      </c>
      <c r="E30" s="63">
        <v>1</v>
      </c>
      <c r="F30" s="64"/>
      <c r="G30" s="64"/>
      <c r="H30" s="63">
        <f>G30+F30</f>
        <v>0</v>
      </c>
      <c r="I30" s="65">
        <f>ROUND(E30*H30,2)</f>
        <v>0</v>
      </c>
      <c r="J30" s="22">
        <v>21</v>
      </c>
      <c r="K30" s="17"/>
      <c r="L30" s="17"/>
      <c r="M30" s="17"/>
      <c r="N30" s="17"/>
      <c r="O30" s="17"/>
      <c r="P30" s="17"/>
      <c r="Q30" s="17"/>
      <c r="R30" s="17"/>
      <c r="S30" s="17"/>
      <c r="T30" s="17" t="s">
        <v>17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x14ac:dyDescent="0.25">
      <c r="A31" s="46"/>
      <c r="B31" s="2"/>
      <c r="C31" s="33"/>
      <c r="D31" s="4"/>
      <c r="E31" s="46"/>
      <c r="F31" s="46"/>
      <c r="G31" s="46"/>
      <c r="H31" s="46"/>
      <c r="I31" s="46"/>
      <c r="J31" s="46"/>
      <c r="R31">
        <v>15</v>
      </c>
      <c r="S31">
        <v>21</v>
      </c>
    </row>
    <row r="32" spans="1:47" x14ac:dyDescent="0.25">
      <c r="A32" s="18"/>
      <c r="B32" s="19" t="s">
        <v>4</v>
      </c>
      <c r="C32" s="34"/>
      <c r="D32" s="20"/>
      <c r="E32" s="21"/>
      <c r="F32" s="21"/>
      <c r="G32" s="21"/>
      <c r="H32" s="21"/>
      <c r="I32" s="32">
        <f>I22+I25+I7</f>
        <v>0</v>
      </c>
      <c r="J32" s="46"/>
      <c r="R32">
        <f>SUMIF(J22:J24,R31,I22:I24)</f>
        <v>0</v>
      </c>
      <c r="S32">
        <f>SUMIF(J22:J24,S31,I22:I24)</f>
        <v>0</v>
      </c>
      <c r="T32" t="s">
        <v>18</v>
      </c>
    </row>
    <row r="33" spans="1:20" x14ac:dyDescent="0.25">
      <c r="A33" s="46"/>
      <c r="B33" s="2"/>
      <c r="C33" s="33"/>
      <c r="D33" s="4"/>
      <c r="E33" s="46"/>
      <c r="F33" s="46"/>
      <c r="G33" s="46"/>
      <c r="H33" s="46"/>
      <c r="I33" s="46"/>
      <c r="J33" s="46"/>
    </row>
    <row r="34" spans="1:20" x14ac:dyDescent="0.25">
      <c r="A34" s="46"/>
      <c r="B34" s="2"/>
      <c r="C34" s="33"/>
      <c r="D34" s="4"/>
      <c r="E34" s="46"/>
      <c r="F34" s="46"/>
      <c r="G34" s="46"/>
      <c r="H34" s="46"/>
      <c r="I34" s="46"/>
      <c r="J34" s="46"/>
    </row>
    <row r="35" spans="1:20" x14ac:dyDescent="0.25">
      <c r="A35" s="264" t="s">
        <v>19</v>
      </c>
      <c r="B35" s="264"/>
      <c r="C35" s="265"/>
      <c r="D35" s="4"/>
      <c r="E35" s="46"/>
      <c r="F35" s="46"/>
      <c r="G35" s="46"/>
      <c r="H35" s="46"/>
      <c r="I35" s="46"/>
      <c r="J35" s="46"/>
    </row>
    <row r="36" spans="1:20" x14ac:dyDescent="0.25">
      <c r="A36" s="243"/>
      <c r="B36" s="244"/>
      <c r="C36" s="245"/>
      <c r="D36" s="244"/>
      <c r="E36" s="244"/>
      <c r="F36" s="244"/>
      <c r="G36" s="244"/>
      <c r="H36" s="244"/>
      <c r="I36" s="246"/>
      <c r="J36" s="46"/>
      <c r="T36" t="s">
        <v>20</v>
      </c>
    </row>
    <row r="37" spans="1:20" x14ac:dyDescent="0.25">
      <c r="A37" s="247"/>
      <c r="B37" s="248"/>
      <c r="C37" s="249"/>
      <c r="D37" s="248"/>
      <c r="E37" s="248"/>
      <c r="F37" s="248"/>
      <c r="G37" s="248"/>
      <c r="H37" s="248"/>
      <c r="I37" s="250"/>
      <c r="J37" s="46"/>
    </row>
    <row r="38" spans="1:20" x14ac:dyDescent="0.25">
      <c r="A38" s="247"/>
      <c r="B38" s="248"/>
      <c r="C38" s="249"/>
      <c r="D38" s="248"/>
      <c r="E38" s="248"/>
      <c r="F38" s="248"/>
      <c r="G38" s="248"/>
      <c r="H38" s="248"/>
      <c r="I38" s="250"/>
      <c r="J38" s="46"/>
    </row>
    <row r="39" spans="1:20" x14ac:dyDescent="0.25">
      <c r="A39" s="247"/>
      <c r="B39" s="248"/>
      <c r="C39" s="249"/>
      <c r="D39" s="248"/>
      <c r="E39" s="248"/>
      <c r="F39" s="248"/>
      <c r="G39" s="248"/>
      <c r="H39" s="248"/>
      <c r="I39" s="250"/>
      <c r="J39" s="46"/>
    </row>
    <row r="40" spans="1:20" x14ac:dyDescent="0.25">
      <c r="A40" s="251"/>
      <c r="B40" s="252"/>
      <c r="C40" s="253"/>
      <c r="D40" s="252"/>
      <c r="E40" s="252"/>
      <c r="F40" s="252"/>
      <c r="G40" s="252"/>
      <c r="H40" s="252"/>
      <c r="I40" s="254"/>
      <c r="J40" s="46"/>
    </row>
    <row r="41" spans="1:20" x14ac:dyDescent="0.25">
      <c r="A41" s="46"/>
      <c r="B41" s="2"/>
      <c r="C41" s="33"/>
      <c r="D41" s="4"/>
      <c r="E41" s="46"/>
      <c r="F41" s="46"/>
      <c r="G41" s="46"/>
      <c r="H41" s="46"/>
      <c r="I41" s="46"/>
      <c r="J41" s="46"/>
    </row>
    <row r="42" spans="1:20" x14ac:dyDescent="0.25">
      <c r="C42" s="35"/>
      <c r="D42" s="9"/>
      <c r="T42" t="s">
        <v>21</v>
      </c>
    </row>
    <row r="43" spans="1:20" x14ac:dyDescent="0.25">
      <c r="D43" s="9"/>
    </row>
    <row r="44" spans="1:20" x14ac:dyDescent="0.25">
      <c r="D44" s="9"/>
    </row>
    <row r="45" spans="1:20" x14ac:dyDescent="0.25">
      <c r="D45" s="9"/>
    </row>
    <row r="46" spans="1:20" x14ac:dyDescent="0.25">
      <c r="D46" s="9"/>
    </row>
    <row r="47" spans="1:20" x14ac:dyDescent="0.25">
      <c r="D47" s="9"/>
    </row>
    <row r="48" spans="1:20" x14ac:dyDescent="0.25">
      <c r="D48" s="9"/>
    </row>
    <row r="49" spans="4:4" x14ac:dyDescent="0.25">
      <c r="D49" s="9"/>
    </row>
    <row r="50" spans="4:4" x14ac:dyDescent="0.25">
      <c r="D50" s="9"/>
    </row>
    <row r="51" spans="4:4" x14ac:dyDescent="0.25">
      <c r="D51" s="9"/>
    </row>
    <row r="52" spans="4:4" x14ac:dyDescent="0.25">
      <c r="D52" s="9"/>
    </row>
    <row r="53" spans="4:4" x14ac:dyDescent="0.25">
      <c r="D53" s="9"/>
    </row>
    <row r="54" spans="4:4" x14ac:dyDescent="0.25">
      <c r="D54" s="9"/>
    </row>
    <row r="55" spans="4:4" x14ac:dyDescent="0.25">
      <c r="D55" s="9"/>
    </row>
    <row r="56" spans="4:4" x14ac:dyDescent="0.25">
      <c r="D56" s="9"/>
    </row>
    <row r="57" spans="4:4" x14ac:dyDescent="0.25">
      <c r="D57" s="9"/>
    </row>
    <row r="58" spans="4:4" x14ac:dyDescent="0.25">
      <c r="D58" s="9"/>
    </row>
    <row r="59" spans="4:4" x14ac:dyDescent="0.25">
      <c r="D59" s="9"/>
    </row>
    <row r="60" spans="4:4" x14ac:dyDescent="0.25">
      <c r="D60" s="9"/>
    </row>
    <row r="61" spans="4:4" x14ac:dyDescent="0.25">
      <c r="D61" s="9"/>
    </row>
    <row r="62" spans="4:4" x14ac:dyDescent="0.25">
      <c r="D62" s="9"/>
    </row>
    <row r="63" spans="4:4" x14ac:dyDescent="0.25">
      <c r="D63" s="9"/>
    </row>
    <row r="64" spans="4:4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</sheetData>
  <mergeCells count="6">
    <mergeCell ref="A36:I40"/>
    <mergeCell ref="A1:I1"/>
    <mergeCell ref="C2:I2"/>
    <mergeCell ref="C3:I3"/>
    <mergeCell ref="C4:I4"/>
    <mergeCell ref="A35:C3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</sheetPr>
  <dimension ref="A1:AU4982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44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44" t="s">
        <v>194</v>
      </c>
      <c r="C3" s="259" t="s">
        <v>476</v>
      </c>
      <c r="D3" s="266"/>
      <c r="E3" s="266"/>
      <c r="F3" s="266"/>
      <c r="G3" s="266"/>
      <c r="H3" s="266"/>
      <c r="I3" s="267"/>
      <c r="P3" s="8" t="s">
        <v>6</v>
      </c>
      <c r="T3" t="s">
        <v>7</v>
      </c>
    </row>
    <row r="4" spans="1:47" ht="24.9" customHeight="1" x14ac:dyDescent="0.25">
      <c r="A4" s="11" t="s">
        <v>3</v>
      </c>
      <c r="B4" s="45" t="s">
        <v>38</v>
      </c>
      <c r="C4" s="261" t="s">
        <v>476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200</v>
      </c>
      <c r="C7" s="49" t="s">
        <v>23</v>
      </c>
      <c r="D7" s="25"/>
      <c r="E7" s="26"/>
      <c r="F7" s="26"/>
      <c r="G7" s="26"/>
      <c r="H7" s="27"/>
      <c r="I7" s="28">
        <f>SUMIF(T8:T21,"&lt;&gt;NOR",I8:I21)</f>
        <v>0</v>
      </c>
      <c r="J7" s="43"/>
      <c r="T7" t="s">
        <v>16</v>
      </c>
    </row>
    <row r="8" spans="1:47" ht="21" x14ac:dyDescent="0.25">
      <c r="A8" s="29">
        <v>1</v>
      </c>
      <c r="B8" s="47" t="s">
        <v>201</v>
      </c>
      <c r="C8" s="48" t="s">
        <v>27</v>
      </c>
      <c r="D8" s="53" t="s">
        <v>32</v>
      </c>
      <c r="E8" s="50">
        <v>19.600000000000001</v>
      </c>
      <c r="F8" s="30"/>
      <c r="G8" s="30"/>
      <c r="H8" s="50">
        <f>G8+F8</f>
        <v>0</v>
      </c>
      <c r="I8" s="31">
        <f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42" customFormat="1" x14ac:dyDescent="0.25">
      <c r="A9" s="36"/>
      <c r="B9" s="37"/>
      <c r="C9" s="55" t="s">
        <v>33</v>
      </c>
      <c r="D9" s="51"/>
      <c r="E9" s="52"/>
      <c r="F9" s="52"/>
      <c r="G9" s="52"/>
      <c r="H9" s="38"/>
      <c r="I9" s="39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</row>
    <row r="10" spans="1:47" x14ac:dyDescent="0.25">
      <c r="A10" s="29">
        <v>2</v>
      </c>
      <c r="B10" s="47" t="s">
        <v>202</v>
      </c>
      <c r="C10" s="48" t="s">
        <v>29</v>
      </c>
      <c r="D10" s="53" t="s">
        <v>34</v>
      </c>
      <c r="E10" s="50">
        <v>20.7</v>
      </c>
      <c r="F10" s="30"/>
      <c r="G10" s="30"/>
      <c r="H10" s="50">
        <f>G10+F10</f>
        <v>0</v>
      </c>
      <c r="I10" s="31">
        <f>ROUND(E10*H10,2)</f>
        <v>0</v>
      </c>
      <c r="J10" s="22">
        <v>21</v>
      </c>
      <c r="K10" s="17"/>
      <c r="L10" s="17"/>
      <c r="M10" s="17"/>
      <c r="N10" s="17"/>
      <c r="O10" s="17"/>
      <c r="P10" s="17"/>
      <c r="Q10" s="17"/>
      <c r="R10" s="17"/>
      <c r="S10" s="17"/>
      <c r="T10" s="17" t="s">
        <v>17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42" customFormat="1" x14ac:dyDescent="0.25">
      <c r="A11" s="36"/>
      <c r="B11" s="37"/>
      <c r="C11" s="55" t="s">
        <v>33</v>
      </c>
      <c r="D11" s="51"/>
      <c r="E11" s="52"/>
      <c r="F11" s="52"/>
      <c r="G11" s="52"/>
      <c r="H11" s="38"/>
      <c r="I11" s="39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7" x14ac:dyDescent="0.25">
      <c r="A12" s="29">
        <v>3</v>
      </c>
      <c r="B12" s="47" t="s">
        <v>203</v>
      </c>
      <c r="C12" s="48" t="s">
        <v>1343</v>
      </c>
      <c r="D12" s="53" t="s">
        <v>34</v>
      </c>
      <c r="E12" s="50">
        <v>13.8</v>
      </c>
      <c r="F12" s="30"/>
      <c r="G12" s="30"/>
      <c r="H12" s="50">
        <f>G12+F12</f>
        <v>0</v>
      </c>
      <c r="I12" s="31">
        <f>ROUND(E12*H12,2)</f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42" customFormat="1" x14ac:dyDescent="0.25">
      <c r="A13" s="36"/>
      <c r="B13" s="37"/>
      <c r="C13" s="55" t="s">
        <v>33</v>
      </c>
      <c r="D13" s="51"/>
      <c r="E13" s="52"/>
      <c r="F13" s="52"/>
      <c r="G13" s="52"/>
      <c r="H13" s="38"/>
      <c r="I13" s="39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 x14ac:dyDescent="0.25">
      <c r="A14" s="29">
        <v>4</v>
      </c>
      <c r="B14" s="47" t="s">
        <v>204</v>
      </c>
      <c r="C14" s="48" t="s">
        <v>1345</v>
      </c>
      <c r="D14" s="53" t="s">
        <v>34</v>
      </c>
      <c r="E14" s="50">
        <v>13.8</v>
      </c>
      <c r="F14" s="30"/>
      <c r="G14" s="30"/>
      <c r="H14" s="50">
        <f>G14+F14</f>
        <v>0</v>
      </c>
      <c r="I14" s="31">
        <f>ROUND(E14*H14,2)</f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42" customFormat="1" x14ac:dyDescent="0.25">
      <c r="A15" s="36"/>
      <c r="B15" s="37"/>
      <c r="C15" s="55" t="s">
        <v>33</v>
      </c>
      <c r="D15" s="51"/>
      <c r="E15" s="52"/>
      <c r="F15" s="52"/>
      <c r="G15" s="52"/>
      <c r="H15" s="38"/>
      <c r="I15" s="39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x14ac:dyDescent="0.25">
      <c r="A16" s="29">
        <v>5</v>
      </c>
      <c r="B16" s="47" t="s">
        <v>205</v>
      </c>
      <c r="C16" s="48" t="s">
        <v>1365</v>
      </c>
      <c r="D16" s="53" t="s">
        <v>34</v>
      </c>
      <c r="E16" s="50">
        <v>6.9</v>
      </c>
      <c r="F16" s="30"/>
      <c r="G16" s="30"/>
      <c r="H16" s="50">
        <f>G16+F16</f>
        <v>0</v>
      </c>
      <c r="I16" s="31">
        <f>ROUND(E16*H16,2)</f>
        <v>0</v>
      </c>
      <c r="J16" s="22">
        <v>21</v>
      </c>
      <c r="K16" s="17"/>
      <c r="L16" s="17"/>
      <c r="M16" s="17"/>
      <c r="N16" s="17"/>
      <c r="O16" s="17"/>
      <c r="P16" s="17"/>
      <c r="Q16" s="17"/>
      <c r="R16" s="17"/>
      <c r="S16" s="17"/>
      <c r="T16" s="17" t="s">
        <v>17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42" customFormat="1" ht="20.399999999999999" x14ac:dyDescent="0.25">
      <c r="A17" s="36"/>
      <c r="B17" s="37"/>
      <c r="C17" s="55" t="s">
        <v>1398</v>
      </c>
      <c r="D17" s="51"/>
      <c r="E17" s="52"/>
      <c r="F17" s="52"/>
      <c r="G17" s="52"/>
      <c r="H17" s="38"/>
      <c r="I17" s="39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</row>
    <row r="18" spans="1:47" x14ac:dyDescent="0.25">
      <c r="A18" s="29">
        <v>6</v>
      </c>
      <c r="B18" s="47" t="s">
        <v>1004</v>
      </c>
      <c r="C18" s="48" t="s">
        <v>1364</v>
      </c>
      <c r="D18" s="53" t="s">
        <v>34</v>
      </c>
      <c r="E18" s="50">
        <v>6.9</v>
      </c>
      <c r="F18" s="30"/>
      <c r="G18" s="30"/>
      <c r="H18" s="50">
        <f>G18+F18</f>
        <v>0</v>
      </c>
      <c r="I18" s="31">
        <f>ROUND(E18*H18,2)</f>
        <v>0</v>
      </c>
      <c r="J18" s="22">
        <v>21</v>
      </c>
      <c r="K18" s="17"/>
      <c r="L18" s="17"/>
      <c r="M18" s="17"/>
      <c r="N18" s="17"/>
      <c r="O18" s="17"/>
      <c r="P18" s="17"/>
      <c r="Q18" s="17"/>
      <c r="R18" s="17"/>
      <c r="S18" s="17"/>
      <c r="T18" s="17" t="s">
        <v>17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42" customFormat="1" x14ac:dyDescent="0.25">
      <c r="A19" s="36"/>
      <c r="B19" s="37"/>
      <c r="C19" s="55" t="s">
        <v>33</v>
      </c>
      <c r="D19" s="51"/>
      <c r="E19" s="52"/>
      <c r="F19" s="52"/>
      <c r="G19" s="52"/>
      <c r="H19" s="38"/>
      <c r="I19" s="39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 x14ac:dyDescent="0.25">
      <c r="A20" s="29">
        <v>7</v>
      </c>
      <c r="B20" s="47" t="s">
        <v>1005</v>
      </c>
      <c r="C20" s="48" t="s">
        <v>1366</v>
      </c>
      <c r="D20" s="53" t="s">
        <v>34</v>
      </c>
      <c r="E20" s="50">
        <v>6.9</v>
      </c>
      <c r="F20" s="30"/>
      <c r="G20" s="30"/>
      <c r="H20" s="50">
        <f>G20+F20</f>
        <v>0</v>
      </c>
      <c r="I20" s="31">
        <f>ROUND(E20*H20,2)</f>
        <v>0</v>
      </c>
      <c r="J20" s="22">
        <v>21</v>
      </c>
      <c r="K20" s="17"/>
      <c r="L20" s="17"/>
      <c r="M20" s="17"/>
      <c r="N20" s="17"/>
      <c r="O20" s="17"/>
      <c r="P20" s="17"/>
      <c r="Q20" s="17"/>
      <c r="R20" s="17"/>
      <c r="S20" s="17"/>
      <c r="T20" s="17" t="s">
        <v>17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42" customFormat="1" x14ac:dyDescent="0.25">
      <c r="A21" s="36"/>
      <c r="B21" s="37"/>
      <c r="C21" s="55" t="s">
        <v>33</v>
      </c>
      <c r="D21" s="51"/>
      <c r="E21" s="52"/>
      <c r="F21" s="52"/>
      <c r="G21" s="52"/>
      <c r="H21" s="38"/>
      <c r="I21" s="39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</row>
    <row r="22" spans="1:47" x14ac:dyDescent="0.25">
      <c r="A22" s="23" t="s">
        <v>15</v>
      </c>
      <c r="B22" s="24" t="s">
        <v>206</v>
      </c>
      <c r="C22" s="49" t="s">
        <v>215</v>
      </c>
      <c r="D22" s="25"/>
      <c r="E22" s="26"/>
      <c r="F22" s="26"/>
      <c r="G22" s="26"/>
      <c r="H22" s="27"/>
      <c r="I22" s="28">
        <f>SUMIF(T23:T29,"&lt;&gt;NOR",I23:I29)</f>
        <v>0</v>
      </c>
      <c r="J22" s="43"/>
      <c r="T22" t="s">
        <v>16</v>
      </c>
    </row>
    <row r="23" spans="1:47" x14ac:dyDescent="0.25">
      <c r="A23" s="29">
        <v>1</v>
      </c>
      <c r="B23" s="47" t="s">
        <v>207</v>
      </c>
      <c r="C23" s="48" t="s">
        <v>216</v>
      </c>
      <c r="D23" s="53" t="s">
        <v>71</v>
      </c>
      <c r="E23" s="50">
        <v>2</v>
      </c>
      <c r="F23" s="30"/>
      <c r="G23" s="30"/>
      <c r="H23" s="50">
        <f t="shared" ref="H23:H29" si="0">G23+F23</f>
        <v>0</v>
      </c>
      <c r="I23" s="31">
        <f t="shared" ref="I23:I29" si="1">ROUND(E23*H23,2)</f>
        <v>0</v>
      </c>
      <c r="J23" s="22">
        <v>21</v>
      </c>
      <c r="K23" s="17"/>
      <c r="L23" s="17"/>
      <c r="M23" s="17"/>
      <c r="N23" s="17"/>
      <c r="O23" s="17"/>
      <c r="P23" s="17"/>
      <c r="Q23" s="17"/>
      <c r="R23" s="17"/>
      <c r="S23" s="17"/>
      <c r="T23" s="17" t="s">
        <v>17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x14ac:dyDescent="0.25">
      <c r="A24" s="29">
        <v>2</v>
      </c>
      <c r="B24" s="47" t="s">
        <v>208</v>
      </c>
      <c r="C24" s="48" t="s">
        <v>217</v>
      </c>
      <c r="D24" s="53" t="s">
        <v>71</v>
      </c>
      <c r="E24" s="50">
        <v>55</v>
      </c>
      <c r="F24" s="30"/>
      <c r="G24" s="30"/>
      <c r="H24" s="50">
        <f t="shared" si="0"/>
        <v>0</v>
      </c>
      <c r="I24" s="31">
        <f t="shared" si="1"/>
        <v>0</v>
      </c>
      <c r="J24" s="22">
        <v>21</v>
      </c>
      <c r="K24" s="17"/>
      <c r="L24" s="17"/>
      <c r="M24" s="17"/>
      <c r="N24" s="17"/>
      <c r="O24" s="17"/>
      <c r="P24" s="17"/>
      <c r="Q24" s="17"/>
      <c r="R24" s="17"/>
      <c r="S24" s="17"/>
      <c r="T24" s="17" t="s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x14ac:dyDescent="0.25">
      <c r="A25" s="29">
        <v>3</v>
      </c>
      <c r="B25" s="47" t="s">
        <v>1006</v>
      </c>
      <c r="C25" s="48" t="s">
        <v>218</v>
      </c>
      <c r="D25" s="53" t="s">
        <v>71</v>
      </c>
      <c r="E25" s="50">
        <v>0.5</v>
      </c>
      <c r="F25" s="30"/>
      <c r="G25" s="30"/>
      <c r="H25" s="50">
        <f t="shared" si="0"/>
        <v>0</v>
      </c>
      <c r="I25" s="31">
        <f t="shared" si="1"/>
        <v>0</v>
      </c>
      <c r="J25" s="22">
        <v>21</v>
      </c>
      <c r="K25" s="17"/>
      <c r="L25" s="17"/>
      <c r="M25" s="17"/>
      <c r="N25" s="17"/>
      <c r="O25" s="17"/>
      <c r="P25" s="17"/>
      <c r="Q25" s="17"/>
      <c r="R25" s="17"/>
      <c r="S25" s="17"/>
      <c r="T25" s="17" t="s">
        <v>17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x14ac:dyDescent="0.25">
      <c r="A26" s="29">
        <v>4</v>
      </c>
      <c r="B26" s="47" t="s">
        <v>1007</v>
      </c>
      <c r="C26" s="48" t="s">
        <v>219</v>
      </c>
      <c r="D26" s="53" t="s">
        <v>72</v>
      </c>
      <c r="E26" s="50">
        <v>1</v>
      </c>
      <c r="F26" s="30"/>
      <c r="G26" s="30"/>
      <c r="H26" s="50">
        <f t="shared" si="0"/>
        <v>0</v>
      </c>
      <c r="I26" s="31">
        <f t="shared" si="1"/>
        <v>0</v>
      </c>
      <c r="J26" s="22">
        <v>21</v>
      </c>
      <c r="K26" s="17"/>
      <c r="L26" s="17"/>
      <c r="M26" s="17"/>
      <c r="N26" s="17"/>
      <c r="O26" s="17"/>
      <c r="P26" s="17"/>
      <c r="Q26" s="17"/>
      <c r="R26" s="17"/>
      <c r="S26" s="17"/>
      <c r="T26" s="17" t="s">
        <v>17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x14ac:dyDescent="0.25">
      <c r="A27" s="29">
        <v>5</v>
      </c>
      <c r="B27" s="47" t="s">
        <v>1008</v>
      </c>
      <c r="C27" s="48" t="s">
        <v>220</v>
      </c>
      <c r="D27" s="53" t="s">
        <v>72</v>
      </c>
      <c r="E27" s="50">
        <v>1</v>
      </c>
      <c r="F27" s="30"/>
      <c r="G27" s="30"/>
      <c r="H27" s="50">
        <f t="shared" si="0"/>
        <v>0</v>
      </c>
      <c r="I27" s="31">
        <f t="shared" si="1"/>
        <v>0</v>
      </c>
      <c r="J27" s="22">
        <v>21</v>
      </c>
      <c r="K27" s="17"/>
      <c r="L27" s="17"/>
      <c r="M27" s="17"/>
      <c r="N27" s="17"/>
      <c r="O27" s="17"/>
      <c r="P27" s="17"/>
      <c r="Q27" s="17"/>
      <c r="R27" s="17"/>
      <c r="S27" s="17"/>
      <c r="T27" s="17" t="s">
        <v>17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ht="21" x14ac:dyDescent="0.25">
      <c r="A28" s="29">
        <v>6</v>
      </c>
      <c r="B28" s="47" t="s">
        <v>1362</v>
      </c>
      <c r="C28" s="48" t="s">
        <v>221</v>
      </c>
      <c r="D28" s="53" t="s">
        <v>72</v>
      </c>
      <c r="E28" s="50">
        <v>1</v>
      </c>
      <c r="F28" s="30"/>
      <c r="G28" s="30"/>
      <c r="H28" s="50">
        <f t="shared" si="0"/>
        <v>0</v>
      </c>
      <c r="I28" s="31">
        <f t="shared" si="1"/>
        <v>0</v>
      </c>
      <c r="J28" s="22">
        <v>21</v>
      </c>
      <c r="K28" s="17"/>
      <c r="L28" s="17"/>
      <c r="M28" s="17"/>
      <c r="N28" s="17"/>
      <c r="O28" s="17"/>
      <c r="P28" s="17"/>
      <c r="Q28" s="17"/>
      <c r="R28" s="17"/>
      <c r="S28" s="17"/>
      <c r="T28" s="17" t="s">
        <v>17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ht="21" x14ac:dyDescent="0.25">
      <c r="A29" s="29">
        <v>7</v>
      </c>
      <c r="B29" s="47" t="s">
        <v>1363</v>
      </c>
      <c r="C29" s="48" t="s">
        <v>222</v>
      </c>
      <c r="D29" s="53" t="s">
        <v>71</v>
      </c>
      <c r="E29" s="50">
        <v>55</v>
      </c>
      <c r="F29" s="30"/>
      <c r="G29" s="30"/>
      <c r="H29" s="50">
        <f t="shared" si="0"/>
        <v>0</v>
      </c>
      <c r="I29" s="31">
        <f t="shared" si="1"/>
        <v>0</v>
      </c>
      <c r="J29" s="22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 t="s">
        <v>17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x14ac:dyDescent="0.25">
      <c r="A30" s="23" t="s">
        <v>15</v>
      </c>
      <c r="B30" s="24" t="s">
        <v>209</v>
      </c>
      <c r="C30" s="49" t="s">
        <v>125</v>
      </c>
      <c r="D30" s="25"/>
      <c r="E30" s="26"/>
      <c r="F30" s="26"/>
      <c r="G30" s="26"/>
      <c r="H30" s="27"/>
      <c r="I30" s="28">
        <f>SUMIF(T31:T35,"&lt;&gt;NOR",I31:I35)</f>
        <v>0</v>
      </c>
      <c r="J30" s="43"/>
      <c r="T30" t="s">
        <v>16</v>
      </c>
    </row>
    <row r="31" spans="1:47" x14ac:dyDescent="0.25">
      <c r="A31" s="29">
        <v>1</v>
      </c>
      <c r="B31" s="47" t="s">
        <v>210</v>
      </c>
      <c r="C31" s="48" t="s">
        <v>224</v>
      </c>
      <c r="D31" s="53" t="s">
        <v>31</v>
      </c>
      <c r="E31" s="50">
        <v>1</v>
      </c>
      <c r="F31" s="30"/>
      <c r="G31" s="30"/>
      <c r="H31" s="50">
        <f>G31+F31</f>
        <v>0</v>
      </c>
      <c r="I31" s="31">
        <f>ROUND(E31*H31,2)</f>
        <v>0</v>
      </c>
      <c r="J31" s="22">
        <v>21</v>
      </c>
      <c r="K31" s="17"/>
      <c r="L31" s="17"/>
      <c r="M31" s="17"/>
      <c r="N31" s="17"/>
      <c r="O31" s="17"/>
      <c r="P31" s="17"/>
      <c r="Q31" s="17"/>
      <c r="R31" s="17"/>
      <c r="S31" s="17"/>
      <c r="T31" s="17" t="s">
        <v>17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x14ac:dyDescent="0.25">
      <c r="A32" s="29">
        <v>2</v>
      </c>
      <c r="B32" s="47" t="s">
        <v>211</v>
      </c>
      <c r="C32" s="48" t="s">
        <v>223</v>
      </c>
      <c r="D32" s="53" t="s">
        <v>31</v>
      </c>
      <c r="E32" s="50">
        <v>1</v>
      </c>
      <c r="F32" s="30"/>
      <c r="G32" s="30"/>
      <c r="H32" s="50">
        <f>G32+F32</f>
        <v>0</v>
      </c>
      <c r="I32" s="31">
        <f>ROUND(E32*H32,2)</f>
        <v>0</v>
      </c>
      <c r="J32" s="22">
        <v>21</v>
      </c>
      <c r="K32" s="17"/>
      <c r="L32" s="17"/>
      <c r="M32" s="17"/>
      <c r="N32" s="17"/>
      <c r="O32" s="17"/>
      <c r="P32" s="17"/>
      <c r="Q32" s="17"/>
      <c r="R32" s="17"/>
      <c r="S32" s="17"/>
      <c r="T32" s="17" t="s">
        <v>17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x14ac:dyDescent="0.25">
      <c r="A33" s="29">
        <v>3</v>
      </c>
      <c r="B33" s="47" t="s">
        <v>212</v>
      </c>
      <c r="C33" s="48" t="s">
        <v>225</v>
      </c>
      <c r="D33" s="53" t="s">
        <v>31</v>
      </c>
      <c r="E33" s="50">
        <v>1</v>
      </c>
      <c r="F33" s="30"/>
      <c r="G33" s="30"/>
      <c r="H33" s="50">
        <f>G33+F33</f>
        <v>0</v>
      </c>
      <c r="I33" s="31">
        <f>ROUND(E33*H33,2)</f>
        <v>0</v>
      </c>
      <c r="J33" s="22">
        <v>21</v>
      </c>
      <c r="K33" s="17"/>
      <c r="L33" s="17"/>
      <c r="M33" s="17"/>
      <c r="N33" s="17"/>
      <c r="O33" s="17"/>
      <c r="P33" s="17"/>
      <c r="Q33" s="17"/>
      <c r="R33" s="17"/>
      <c r="S33" s="17"/>
      <c r="T33" s="17" t="s">
        <v>17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x14ac:dyDescent="0.25">
      <c r="A34" s="29">
        <v>4</v>
      </c>
      <c r="B34" s="47" t="s">
        <v>213</v>
      </c>
      <c r="C34" s="48" t="s">
        <v>354</v>
      </c>
      <c r="D34" s="53" t="s">
        <v>31</v>
      </c>
      <c r="E34" s="50">
        <v>1</v>
      </c>
      <c r="F34" s="30"/>
      <c r="G34" s="30"/>
      <c r="H34" s="50">
        <f>G34+F34</f>
        <v>0</v>
      </c>
      <c r="I34" s="31">
        <f>ROUND(E34*H34,2)</f>
        <v>0</v>
      </c>
      <c r="J34" s="22">
        <v>21</v>
      </c>
      <c r="K34" s="17"/>
      <c r="L34" s="17"/>
      <c r="M34" s="17"/>
      <c r="N34" s="17"/>
      <c r="O34" s="17"/>
      <c r="P34" s="17"/>
      <c r="Q34" s="17"/>
      <c r="R34" s="17"/>
      <c r="S34" s="17"/>
      <c r="T34" s="17" t="s">
        <v>17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x14ac:dyDescent="0.25">
      <c r="A35" s="60">
        <v>5</v>
      </c>
      <c r="B35" s="61" t="s">
        <v>214</v>
      </c>
      <c r="C35" s="48" t="s">
        <v>355</v>
      </c>
      <c r="D35" s="62" t="s">
        <v>31</v>
      </c>
      <c r="E35" s="63">
        <v>1</v>
      </c>
      <c r="F35" s="64"/>
      <c r="G35" s="64"/>
      <c r="H35" s="63">
        <f>G35+F35</f>
        <v>0</v>
      </c>
      <c r="I35" s="65">
        <f>ROUND(E35*H35,2)</f>
        <v>0</v>
      </c>
      <c r="J35" s="22">
        <v>21</v>
      </c>
      <c r="K35" s="17"/>
      <c r="L35" s="17"/>
      <c r="M35" s="17"/>
      <c r="N35" s="17"/>
      <c r="O35" s="17"/>
      <c r="P35" s="17"/>
      <c r="Q35" s="17"/>
      <c r="R35" s="17"/>
      <c r="S35" s="17"/>
      <c r="T35" s="17" t="s">
        <v>17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x14ac:dyDescent="0.25">
      <c r="A36" s="46"/>
      <c r="B36" s="2"/>
      <c r="C36" s="33"/>
      <c r="D36" s="4"/>
      <c r="E36" s="46"/>
      <c r="F36" s="46"/>
      <c r="G36" s="46"/>
      <c r="H36" s="46"/>
      <c r="I36" s="46"/>
      <c r="J36" s="46"/>
      <c r="R36">
        <v>15</v>
      </c>
      <c r="S36">
        <v>21</v>
      </c>
    </row>
    <row r="37" spans="1:47" x14ac:dyDescent="0.25">
      <c r="A37" s="18"/>
      <c r="B37" s="19" t="s">
        <v>4</v>
      </c>
      <c r="C37" s="34"/>
      <c r="D37" s="20"/>
      <c r="E37" s="21"/>
      <c r="F37" s="21"/>
      <c r="G37" s="21"/>
      <c r="H37" s="21"/>
      <c r="I37" s="32">
        <f>I22+I30+I7</f>
        <v>0</v>
      </c>
      <c r="J37" s="46"/>
      <c r="R37">
        <f>SUMIF(J22:J29,R36,I22:I29)</f>
        <v>0</v>
      </c>
      <c r="S37">
        <f>SUMIF(J22:J29,S36,I22:I29)</f>
        <v>0</v>
      </c>
      <c r="T37" t="s">
        <v>18</v>
      </c>
    </row>
    <row r="38" spans="1:47" x14ac:dyDescent="0.25">
      <c r="A38" s="46"/>
      <c r="B38" s="2"/>
      <c r="C38" s="33"/>
      <c r="D38" s="4"/>
      <c r="E38" s="46"/>
      <c r="F38" s="46"/>
      <c r="G38" s="46"/>
      <c r="H38" s="46"/>
      <c r="I38" s="46"/>
      <c r="J38" s="46"/>
    </row>
    <row r="39" spans="1:47" x14ac:dyDescent="0.25">
      <c r="A39" s="46"/>
      <c r="B39" s="2"/>
      <c r="C39" s="33"/>
      <c r="D39" s="4"/>
      <c r="E39" s="46"/>
      <c r="F39" s="46"/>
      <c r="G39" s="46"/>
      <c r="H39" s="46"/>
      <c r="I39" s="46"/>
      <c r="J39" s="46"/>
    </row>
    <row r="40" spans="1:47" x14ac:dyDescent="0.25">
      <c r="A40" s="264" t="s">
        <v>19</v>
      </c>
      <c r="B40" s="264"/>
      <c r="C40" s="265"/>
      <c r="D40" s="4"/>
      <c r="E40" s="46"/>
      <c r="F40" s="46"/>
      <c r="G40" s="46"/>
      <c r="H40" s="46"/>
      <c r="I40" s="46"/>
      <c r="J40" s="46"/>
    </row>
    <row r="41" spans="1:47" x14ac:dyDescent="0.25">
      <c r="A41" s="243"/>
      <c r="B41" s="244"/>
      <c r="C41" s="245"/>
      <c r="D41" s="244"/>
      <c r="E41" s="244"/>
      <c r="F41" s="244"/>
      <c r="G41" s="244"/>
      <c r="H41" s="244"/>
      <c r="I41" s="246"/>
      <c r="J41" s="46"/>
      <c r="T41" t="s">
        <v>20</v>
      </c>
    </row>
    <row r="42" spans="1:47" x14ac:dyDescent="0.25">
      <c r="A42" s="247"/>
      <c r="B42" s="248"/>
      <c r="C42" s="249"/>
      <c r="D42" s="248"/>
      <c r="E42" s="248"/>
      <c r="F42" s="248"/>
      <c r="G42" s="248"/>
      <c r="H42" s="248"/>
      <c r="I42" s="250"/>
      <c r="J42" s="46"/>
    </row>
    <row r="43" spans="1:47" x14ac:dyDescent="0.25">
      <c r="A43" s="247"/>
      <c r="B43" s="248"/>
      <c r="C43" s="249"/>
      <c r="D43" s="248"/>
      <c r="E43" s="248"/>
      <c r="F43" s="248"/>
      <c r="G43" s="248"/>
      <c r="H43" s="248"/>
      <c r="I43" s="250"/>
      <c r="J43" s="46"/>
    </row>
    <row r="44" spans="1:47" x14ac:dyDescent="0.25">
      <c r="A44" s="247"/>
      <c r="B44" s="248"/>
      <c r="C44" s="249"/>
      <c r="D44" s="248"/>
      <c r="E44" s="248"/>
      <c r="F44" s="248"/>
      <c r="G44" s="248"/>
      <c r="H44" s="248"/>
      <c r="I44" s="250"/>
      <c r="J44" s="46"/>
    </row>
    <row r="45" spans="1:47" x14ac:dyDescent="0.25">
      <c r="A45" s="251"/>
      <c r="B45" s="252"/>
      <c r="C45" s="253"/>
      <c r="D45" s="252"/>
      <c r="E45" s="252"/>
      <c r="F45" s="252"/>
      <c r="G45" s="252"/>
      <c r="H45" s="252"/>
      <c r="I45" s="254"/>
      <c r="J45" s="46"/>
    </row>
    <row r="46" spans="1:47" x14ac:dyDescent="0.25">
      <c r="A46" s="46"/>
      <c r="B46" s="2"/>
      <c r="C46" s="33"/>
      <c r="D46" s="4"/>
      <c r="E46" s="46"/>
      <c r="F46" s="46"/>
      <c r="G46" s="46"/>
      <c r="H46" s="46"/>
      <c r="I46" s="46"/>
      <c r="J46" s="46"/>
    </row>
    <row r="47" spans="1:47" x14ac:dyDescent="0.25">
      <c r="C47" s="35"/>
      <c r="D47" s="9"/>
      <c r="T47" t="s">
        <v>21</v>
      </c>
    </row>
    <row r="48" spans="1:47" x14ac:dyDescent="0.25">
      <c r="D48" s="9"/>
    </row>
    <row r="49" spans="4:4" x14ac:dyDescent="0.25">
      <c r="D49" s="9"/>
    </row>
    <row r="50" spans="4:4" x14ac:dyDescent="0.25">
      <c r="D50" s="9"/>
    </row>
    <row r="51" spans="4:4" x14ac:dyDescent="0.25">
      <c r="D51" s="9"/>
    </row>
    <row r="52" spans="4:4" x14ac:dyDescent="0.25">
      <c r="D52" s="9"/>
    </row>
    <row r="53" spans="4:4" x14ac:dyDescent="0.25">
      <c r="D53" s="9"/>
    </row>
    <row r="54" spans="4:4" x14ac:dyDescent="0.25">
      <c r="D54" s="9"/>
    </row>
    <row r="55" spans="4:4" x14ac:dyDescent="0.25">
      <c r="D55" s="9"/>
    </row>
    <row r="56" spans="4:4" x14ac:dyDescent="0.25">
      <c r="D56" s="9"/>
    </row>
    <row r="57" spans="4:4" x14ac:dyDescent="0.25">
      <c r="D57" s="9"/>
    </row>
    <row r="58" spans="4:4" x14ac:dyDescent="0.25">
      <c r="D58" s="9"/>
    </row>
    <row r="59" spans="4:4" x14ac:dyDescent="0.25">
      <c r="D59" s="9"/>
    </row>
    <row r="60" spans="4:4" x14ac:dyDescent="0.25">
      <c r="D60" s="9"/>
    </row>
    <row r="61" spans="4:4" x14ac:dyDescent="0.25">
      <c r="D61" s="9"/>
    </row>
    <row r="62" spans="4:4" x14ac:dyDescent="0.25">
      <c r="D62" s="9"/>
    </row>
    <row r="63" spans="4:4" x14ac:dyDescent="0.25">
      <c r="D63" s="9"/>
    </row>
    <row r="64" spans="4:4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</sheetData>
  <mergeCells count="6">
    <mergeCell ref="A41:I45"/>
    <mergeCell ref="A1:I1"/>
    <mergeCell ref="C2:I2"/>
    <mergeCell ref="C3:I3"/>
    <mergeCell ref="C4:I4"/>
    <mergeCell ref="A40:C4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/>
  </sheetPr>
  <dimension ref="A1:AU4984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56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56" t="s">
        <v>193</v>
      </c>
      <c r="C3" s="259" t="s">
        <v>523</v>
      </c>
      <c r="D3" s="259"/>
      <c r="E3" s="259"/>
      <c r="F3" s="259"/>
      <c r="G3" s="259"/>
      <c r="H3" s="259"/>
      <c r="I3" s="260"/>
      <c r="P3" s="8" t="s">
        <v>6</v>
      </c>
      <c r="T3" t="s">
        <v>7</v>
      </c>
    </row>
    <row r="4" spans="1:47" ht="24.9" customHeight="1" x14ac:dyDescent="0.25">
      <c r="A4" s="11" t="s">
        <v>3</v>
      </c>
      <c r="B4" s="57" t="s">
        <v>38</v>
      </c>
      <c r="C4" s="261" t="s">
        <v>523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195</v>
      </c>
      <c r="C7" s="49" t="s">
        <v>524</v>
      </c>
      <c r="D7" s="25"/>
      <c r="E7" s="26"/>
      <c r="F7" s="26"/>
      <c r="G7" s="26"/>
      <c r="H7" s="27"/>
      <c r="I7" s="28">
        <f>SUMIF(T8:T33,"&lt;&gt;NOR",I8:I33)</f>
        <v>0</v>
      </c>
      <c r="J7" s="43"/>
      <c r="T7" t="s">
        <v>16</v>
      </c>
    </row>
    <row r="8" spans="1:47" ht="21" x14ac:dyDescent="0.25">
      <c r="A8" s="29">
        <v>1</v>
      </c>
      <c r="B8" s="47" t="s">
        <v>196</v>
      </c>
      <c r="C8" s="48" t="s">
        <v>521</v>
      </c>
      <c r="D8" s="53" t="s">
        <v>32</v>
      </c>
      <c r="E8" s="50">
        <v>20</v>
      </c>
      <c r="F8" s="30"/>
      <c r="G8" s="30"/>
      <c r="H8" s="50">
        <f>G8+F8</f>
        <v>0</v>
      </c>
      <c r="I8" s="31">
        <f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42" customFormat="1" x14ac:dyDescent="0.25">
      <c r="A9" s="36"/>
      <c r="B9" s="37"/>
      <c r="C9" s="55" t="s">
        <v>519</v>
      </c>
      <c r="D9" s="51"/>
      <c r="E9" s="52"/>
      <c r="F9" s="52"/>
      <c r="G9" s="52"/>
      <c r="H9" s="38"/>
      <c r="I9" s="39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</row>
    <row r="10" spans="1:47" ht="21" x14ac:dyDescent="0.25">
      <c r="A10" s="29">
        <v>2</v>
      </c>
      <c r="B10" s="47" t="s">
        <v>197</v>
      </c>
      <c r="C10" s="48" t="s">
        <v>520</v>
      </c>
      <c r="D10" s="53" t="s">
        <v>32</v>
      </c>
      <c r="E10" s="50">
        <v>10</v>
      </c>
      <c r="F10" s="30"/>
      <c r="G10" s="30"/>
      <c r="H10" s="50">
        <f>G10+F10</f>
        <v>0</v>
      </c>
      <c r="I10" s="31">
        <f>ROUND(E10*H10,2)</f>
        <v>0</v>
      </c>
      <c r="J10" s="22">
        <v>21</v>
      </c>
      <c r="K10" s="17"/>
      <c r="L10" s="17"/>
      <c r="M10" s="17"/>
      <c r="N10" s="17"/>
      <c r="O10" s="17"/>
      <c r="P10" s="17"/>
      <c r="Q10" s="17"/>
      <c r="R10" s="17"/>
      <c r="S10" s="17"/>
      <c r="T10" s="17" t="s">
        <v>17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42" customFormat="1" x14ac:dyDescent="0.25">
      <c r="A11" s="36"/>
      <c r="B11" s="37"/>
      <c r="C11" s="55" t="s">
        <v>519</v>
      </c>
      <c r="D11" s="51"/>
      <c r="E11" s="52"/>
      <c r="F11" s="52"/>
      <c r="G11" s="52"/>
      <c r="H11" s="38"/>
      <c r="I11" s="39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7" ht="21" x14ac:dyDescent="0.25">
      <c r="A12" s="29">
        <v>3</v>
      </c>
      <c r="B12" s="47" t="s">
        <v>1270</v>
      </c>
      <c r="C12" s="48" t="s">
        <v>522</v>
      </c>
      <c r="D12" s="53" t="s">
        <v>32</v>
      </c>
      <c r="E12" s="50">
        <v>6</v>
      </c>
      <c r="F12" s="30"/>
      <c r="G12" s="30"/>
      <c r="H12" s="50">
        <f>G12+F12</f>
        <v>0</v>
      </c>
      <c r="I12" s="31">
        <f>ROUND(E12*H12,2)</f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42" customFormat="1" x14ac:dyDescent="0.25">
      <c r="A13" s="36"/>
      <c r="B13" s="37"/>
      <c r="C13" s="55" t="s">
        <v>519</v>
      </c>
      <c r="D13" s="51"/>
      <c r="E13" s="52"/>
      <c r="F13" s="52"/>
      <c r="G13" s="52"/>
      <c r="H13" s="38"/>
      <c r="I13" s="39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 ht="21" x14ac:dyDescent="0.25">
      <c r="A14" s="29">
        <v>4</v>
      </c>
      <c r="B14" s="47" t="s">
        <v>1271</v>
      </c>
      <c r="C14" s="48" t="s">
        <v>616</v>
      </c>
      <c r="D14" s="53" t="s">
        <v>32</v>
      </c>
      <c r="E14" s="50">
        <v>61</v>
      </c>
      <c r="F14" s="30"/>
      <c r="G14" s="30"/>
      <c r="H14" s="50">
        <f>G14+F14</f>
        <v>0</v>
      </c>
      <c r="I14" s="31">
        <f>ROUND(E14*H14,2)</f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42" customFormat="1" x14ac:dyDescent="0.25">
      <c r="A15" s="36"/>
      <c r="B15" s="37"/>
      <c r="C15" s="54" t="s">
        <v>578</v>
      </c>
      <c r="D15" s="51"/>
      <c r="E15" s="52"/>
      <c r="F15" s="52"/>
      <c r="G15" s="52"/>
      <c r="H15" s="38"/>
      <c r="I15" s="39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ht="21" x14ac:dyDescent="0.25">
      <c r="A16" s="29">
        <v>5</v>
      </c>
      <c r="B16" s="47" t="s">
        <v>1272</v>
      </c>
      <c r="C16" s="48" t="s">
        <v>617</v>
      </c>
      <c r="D16" s="53" t="s">
        <v>72</v>
      </c>
      <c r="E16" s="50">
        <v>35</v>
      </c>
      <c r="F16" s="30"/>
      <c r="G16" s="30"/>
      <c r="H16" s="50">
        <f>G16+F16</f>
        <v>0</v>
      </c>
      <c r="I16" s="31">
        <f>ROUND(E16*H16,2)</f>
        <v>0</v>
      </c>
      <c r="J16" s="22">
        <v>21</v>
      </c>
      <c r="K16" s="17"/>
      <c r="L16" s="17"/>
      <c r="M16" s="17"/>
      <c r="N16" s="17"/>
      <c r="O16" s="17"/>
      <c r="P16" s="17"/>
      <c r="Q16" s="17"/>
      <c r="R16" s="17"/>
      <c r="S16" s="17"/>
      <c r="T16" s="17" t="s">
        <v>17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ht="21" x14ac:dyDescent="0.25">
      <c r="A17" s="29">
        <v>6</v>
      </c>
      <c r="B17" s="47" t="s">
        <v>1273</v>
      </c>
      <c r="C17" s="48" t="s">
        <v>618</v>
      </c>
      <c r="D17" s="53" t="s">
        <v>72</v>
      </c>
      <c r="E17" s="50">
        <v>35</v>
      </c>
      <c r="F17" s="30"/>
      <c r="G17" s="30"/>
      <c r="H17" s="50">
        <f>G17+F17</f>
        <v>0</v>
      </c>
      <c r="I17" s="31">
        <f>ROUND(E17*H17,2)</f>
        <v>0</v>
      </c>
      <c r="J17" s="22">
        <v>21</v>
      </c>
      <c r="K17" s="17"/>
      <c r="L17" s="17"/>
      <c r="M17" s="17"/>
      <c r="N17" s="17"/>
      <c r="O17" s="17"/>
      <c r="P17" s="17"/>
      <c r="Q17" s="17"/>
      <c r="R17" s="17"/>
      <c r="S17" s="17"/>
      <c r="T17" s="17" t="s">
        <v>17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ht="21" x14ac:dyDescent="0.25">
      <c r="A18" s="29">
        <v>7</v>
      </c>
      <c r="B18" s="47" t="s">
        <v>1274</v>
      </c>
      <c r="C18" s="48" t="s">
        <v>1269</v>
      </c>
      <c r="D18" s="53" t="s">
        <v>32</v>
      </c>
      <c r="E18" s="50">
        <v>61</v>
      </c>
      <c r="F18" s="30"/>
      <c r="G18" s="30"/>
      <c r="H18" s="50">
        <f>G18+F18</f>
        <v>0</v>
      </c>
      <c r="I18" s="31">
        <f>ROUND(E18*H18,2)</f>
        <v>0</v>
      </c>
      <c r="J18" s="22">
        <v>21</v>
      </c>
      <c r="K18" s="17"/>
      <c r="L18" s="17"/>
      <c r="M18" s="17"/>
      <c r="N18" s="17"/>
      <c r="O18" s="17"/>
      <c r="P18" s="17"/>
      <c r="Q18" s="17"/>
      <c r="R18" s="17"/>
      <c r="S18" s="17"/>
      <c r="T18" s="17" t="s">
        <v>17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42" customFormat="1" x14ac:dyDescent="0.25">
      <c r="A19" s="36"/>
      <c r="B19" s="37"/>
      <c r="C19" s="55" t="s">
        <v>578</v>
      </c>
      <c r="D19" s="51"/>
      <c r="E19" s="52"/>
      <c r="F19" s="52"/>
      <c r="G19" s="52"/>
      <c r="H19" s="38"/>
      <c r="I19" s="39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 x14ac:dyDescent="0.25">
      <c r="A20" s="29">
        <v>8</v>
      </c>
      <c r="B20" s="47" t="s">
        <v>1275</v>
      </c>
      <c r="C20" s="48" t="s">
        <v>1260</v>
      </c>
      <c r="D20" s="53" t="s">
        <v>32</v>
      </c>
      <c r="E20" s="50">
        <v>26.4</v>
      </c>
      <c r="F20" s="30"/>
      <c r="G20" s="30"/>
      <c r="H20" s="50">
        <f>G20+F20</f>
        <v>0</v>
      </c>
      <c r="I20" s="31">
        <f>ROUND(E20*H20,2)</f>
        <v>0</v>
      </c>
      <c r="J20" s="22">
        <v>21</v>
      </c>
      <c r="K20" s="17"/>
      <c r="L20" s="17"/>
      <c r="M20" s="17"/>
      <c r="N20" s="17"/>
      <c r="O20" s="17"/>
      <c r="P20" s="17"/>
      <c r="Q20" s="17"/>
      <c r="R20" s="17"/>
      <c r="S20" s="17"/>
      <c r="T20" s="17" t="s">
        <v>17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42" customFormat="1" ht="20.399999999999999" x14ac:dyDescent="0.25">
      <c r="A21" s="36"/>
      <c r="B21" s="37"/>
      <c r="C21" s="55" t="s">
        <v>1261</v>
      </c>
      <c r="D21" s="51"/>
      <c r="E21" s="52"/>
      <c r="F21" s="52"/>
      <c r="G21" s="52"/>
      <c r="H21" s="38"/>
      <c r="I21" s="39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</row>
    <row r="22" spans="1:47" x14ac:dyDescent="0.25">
      <c r="A22" s="29">
        <v>9</v>
      </c>
      <c r="B22" s="47" t="s">
        <v>1276</v>
      </c>
      <c r="C22" s="48" t="s">
        <v>1265</v>
      </c>
      <c r="D22" s="53" t="s">
        <v>32</v>
      </c>
      <c r="E22" s="50">
        <v>26.4</v>
      </c>
      <c r="F22" s="30"/>
      <c r="G22" s="30"/>
      <c r="H22" s="50">
        <f>G22+F22</f>
        <v>0</v>
      </c>
      <c r="I22" s="31">
        <f>ROUND(E22*H22,2)</f>
        <v>0</v>
      </c>
      <c r="J22" s="22">
        <v>21</v>
      </c>
      <c r="K22" s="17"/>
      <c r="L22" s="17"/>
      <c r="M22" s="17"/>
      <c r="N22" s="17"/>
      <c r="O22" s="17"/>
      <c r="P22" s="17"/>
      <c r="Q22" s="17"/>
      <c r="R22" s="17"/>
      <c r="S22" s="17"/>
      <c r="T22" s="17" t="s">
        <v>17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42" customFormat="1" ht="20.399999999999999" x14ac:dyDescent="0.25">
      <c r="A23" s="36"/>
      <c r="B23" s="37"/>
      <c r="C23" s="55" t="s">
        <v>1261</v>
      </c>
      <c r="D23" s="51"/>
      <c r="E23" s="52"/>
      <c r="F23" s="52"/>
      <c r="G23" s="52"/>
      <c r="H23" s="38"/>
      <c r="I23" s="39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47" x14ac:dyDescent="0.25">
      <c r="A24" s="29">
        <v>10</v>
      </c>
      <c r="B24" s="47" t="s">
        <v>1277</v>
      </c>
      <c r="C24" s="48" t="s">
        <v>1266</v>
      </c>
      <c r="D24" s="53" t="s">
        <v>32</v>
      </c>
      <c r="E24" s="50">
        <v>26.4</v>
      </c>
      <c r="F24" s="30"/>
      <c r="G24" s="30"/>
      <c r="H24" s="50">
        <f>G24+F24</f>
        <v>0</v>
      </c>
      <c r="I24" s="31">
        <f>ROUND(E24*H24,2)</f>
        <v>0</v>
      </c>
      <c r="J24" s="22">
        <v>21</v>
      </c>
      <c r="K24" s="17"/>
      <c r="L24" s="17"/>
      <c r="M24" s="17"/>
      <c r="N24" s="17"/>
      <c r="O24" s="17"/>
      <c r="P24" s="17"/>
      <c r="Q24" s="17"/>
      <c r="R24" s="17"/>
      <c r="S24" s="17"/>
      <c r="T24" s="17" t="s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42" customFormat="1" ht="20.399999999999999" x14ac:dyDescent="0.25">
      <c r="A25" s="36"/>
      <c r="B25" s="37"/>
      <c r="C25" s="55" t="s">
        <v>1261</v>
      </c>
      <c r="D25" s="51"/>
      <c r="E25" s="52"/>
      <c r="F25" s="52"/>
      <c r="G25" s="52"/>
      <c r="H25" s="38"/>
      <c r="I25" s="39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</row>
    <row r="26" spans="1:47" x14ac:dyDescent="0.25">
      <c r="A26" s="29">
        <v>11</v>
      </c>
      <c r="B26" s="47" t="s">
        <v>1278</v>
      </c>
      <c r="C26" s="48" t="s">
        <v>1262</v>
      </c>
      <c r="D26" s="53" t="s">
        <v>34</v>
      </c>
      <c r="E26" s="50">
        <v>8.8000000000000007</v>
      </c>
      <c r="F26" s="30"/>
      <c r="G26" s="30"/>
      <c r="H26" s="50">
        <f>G26+F26</f>
        <v>0</v>
      </c>
      <c r="I26" s="31">
        <f>ROUND(E26*H26,2)</f>
        <v>0</v>
      </c>
      <c r="J26" s="22">
        <v>21</v>
      </c>
      <c r="K26" s="17"/>
      <c r="L26" s="17"/>
      <c r="M26" s="17"/>
      <c r="N26" s="17"/>
      <c r="O26" s="17"/>
      <c r="P26" s="17"/>
      <c r="Q26" s="17"/>
      <c r="R26" s="17"/>
      <c r="S26" s="17"/>
      <c r="T26" s="17" t="s">
        <v>17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42" customFormat="1" x14ac:dyDescent="0.25">
      <c r="A27" s="36"/>
      <c r="B27" s="37"/>
      <c r="C27" s="55" t="s">
        <v>578</v>
      </c>
      <c r="D27" s="51"/>
      <c r="E27" s="52"/>
      <c r="F27" s="52"/>
      <c r="G27" s="52"/>
      <c r="H27" s="38"/>
      <c r="I27" s="39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</row>
    <row r="28" spans="1:47" x14ac:dyDescent="0.25">
      <c r="A28" s="29">
        <v>12</v>
      </c>
      <c r="B28" s="47" t="s">
        <v>1279</v>
      </c>
      <c r="C28" s="48" t="s">
        <v>1263</v>
      </c>
      <c r="D28" s="53" t="s">
        <v>531</v>
      </c>
      <c r="E28" s="50">
        <v>45.1</v>
      </c>
      <c r="F28" s="30"/>
      <c r="G28" s="30"/>
      <c r="H28" s="50">
        <f>G28+F28</f>
        <v>0</v>
      </c>
      <c r="I28" s="31">
        <f>ROUND(E28*H28,2)</f>
        <v>0</v>
      </c>
      <c r="J28" s="22">
        <v>21</v>
      </c>
      <c r="K28" s="17"/>
      <c r="L28" s="17"/>
      <c r="M28" s="17"/>
      <c r="N28" s="17"/>
      <c r="O28" s="17"/>
      <c r="P28" s="17"/>
      <c r="Q28" s="17"/>
      <c r="R28" s="17"/>
      <c r="S28" s="17"/>
      <c r="T28" s="17" t="s">
        <v>17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42" customFormat="1" x14ac:dyDescent="0.25">
      <c r="A29" s="36"/>
      <c r="B29" s="37"/>
      <c r="C29" s="55" t="s">
        <v>578</v>
      </c>
      <c r="D29" s="51"/>
      <c r="E29" s="52"/>
      <c r="F29" s="52"/>
      <c r="G29" s="52"/>
      <c r="H29" s="38"/>
      <c r="I29" s="39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</row>
    <row r="30" spans="1:47" x14ac:dyDescent="0.25">
      <c r="A30" s="29">
        <v>13</v>
      </c>
      <c r="B30" s="47" t="s">
        <v>1280</v>
      </c>
      <c r="C30" s="48" t="s">
        <v>1264</v>
      </c>
      <c r="D30" s="53" t="s">
        <v>34</v>
      </c>
      <c r="E30" s="50">
        <v>6.6</v>
      </c>
      <c r="F30" s="30"/>
      <c r="G30" s="30"/>
      <c r="H30" s="50">
        <f>G30+F30</f>
        <v>0</v>
      </c>
      <c r="I30" s="31">
        <f>ROUND(E30*H30,2)</f>
        <v>0</v>
      </c>
      <c r="J30" s="22">
        <v>21</v>
      </c>
      <c r="K30" s="17"/>
      <c r="L30" s="17"/>
      <c r="M30" s="17"/>
      <c r="N30" s="17"/>
      <c r="O30" s="17"/>
      <c r="P30" s="17"/>
      <c r="Q30" s="17"/>
      <c r="R30" s="17"/>
      <c r="S30" s="17"/>
      <c r="T30" s="17" t="s">
        <v>17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s="42" customFormat="1" x14ac:dyDescent="0.25">
      <c r="A31" s="36"/>
      <c r="B31" s="37"/>
      <c r="C31" s="55" t="s">
        <v>578</v>
      </c>
      <c r="D31" s="51"/>
      <c r="E31" s="52"/>
      <c r="F31" s="52"/>
      <c r="G31" s="52"/>
      <c r="H31" s="38"/>
      <c r="I31" s="39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47" ht="21" x14ac:dyDescent="0.25">
      <c r="A32" s="29">
        <v>14</v>
      </c>
      <c r="B32" s="47" t="s">
        <v>1281</v>
      </c>
      <c r="C32" s="48" t="s">
        <v>1268</v>
      </c>
      <c r="D32" s="53" t="s">
        <v>32</v>
      </c>
      <c r="E32" s="50">
        <v>57.5</v>
      </c>
      <c r="F32" s="30"/>
      <c r="G32" s="30"/>
      <c r="H32" s="50">
        <f>G32+F32</f>
        <v>0</v>
      </c>
      <c r="I32" s="31">
        <f>ROUND(E32*H32,2)</f>
        <v>0</v>
      </c>
      <c r="J32" s="22">
        <v>21</v>
      </c>
      <c r="K32" s="17"/>
      <c r="L32" s="17"/>
      <c r="M32" s="17"/>
      <c r="N32" s="17"/>
      <c r="O32" s="17"/>
      <c r="P32" s="17"/>
      <c r="Q32" s="17"/>
      <c r="R32" s="17"/>
      <c r="S32" s="17"/>
      <c r="T32" s="17" t="s">
        <v>17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42" customFormat="1" ht="20.399999999999999" x14ac:dyDescent="0.25">
      <c r="A33" s="36"/>
      <c r="B33" s="37"/>
      <c r="C33" s="55" t="s">
        <v>1267</v>
      </c>
      <c r="D33" s="51"/>
      <c r="E33" s="52"/>
      <c r="F33" s="52"/>
      <c r="G33" s="52"/>
      <c r="H33" s="38"/>
      <c r="I33" s="39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</row>
    <row r="34" spans="1:47" x14ac:dyDescent="0.25">
      <c r="A34" s="23" t="s">
        <v>15</v>
      </c>
      <c r="B34" s="24" t="s">
        <v>198</v>
      </c>
      <c r="C34" s="49" t="s">
        <v>528</v>
      </c>
      <c r="D34" s="25"/>
      <c r="E34" s="26"/>
      <c r="F34" s="26"/>
      <c r="G34" s="26"/>
      <c r="H34" s="27"/>
      <c r="I34" s="28">
        <f>SUMIF(T35:T35,"&lt;&gt;NOR",I35:I35)</f>
        <v>0</v>
      </c>
      <c r="J34" s="43"/>
      <c r="T34" t="s">
        <v>16</v>
      </c>
    </row>
    <row r="35" spans="1:47" ht="21" x14ac:dyDescent="0.25">
      <c r="A35" s="60">
        <v>1</v>
      </c>
      <c r="B35" s="61" t="s">
        <v>199</v>
      </c>
      <c r="C35" s="48" t="s">
        <v>1282</v>
      </c>
      <c r="D35" s="62" t="s">
        <v>34</v>
      </c>
      <c r="E35" s="63">
        <f>67.2+19.6+1.7</f>
        <v>88.500000000000014</v>
      </c>
      <c r="F35" s="64"/>
      <c r="G35" s="64"/>
      <c r="H35" s="63">
        <f>G35+F35</f>
        <v>0</v>
      </c>
      <c r="I35" s="65">
        <f>ROUND(E35*H35,2)</f>
        <v>0</v>
      </c>
      <c r="J35" s="22">
        <v>21</v>
      </c>
      <c r="K35" s="17"/>
      <c r="L35" s="17"/>
      <c r="M35" s="17"/>
      <c r="N35" s="17"/>
      <c r="O35" s="17"/>
      <c r="P35" s="17"/>
      <c r="Q35" s="17"/>
      <c r="R35" s="17"/>
      <c r="S35" s="17"/>
      <c r="T35" s="17" t="s">
        <v>17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x14ac:dyDescent="0.25">
      <c r="A36" s="23" t="s">
        <v>15</v>
      </c>
      <c r="B36" s="24" t="s">
        <v>1283</v>
      </c>
      <c r="C36" s="49" t="s">
        <v>125</v>
      </c>
      <c r="D36" s="25"/>
      <c r="E36" s="26"/>
      <c r="F36" s="26"/>
      <c r="G36" s="26"/>
      <c r="H36" s="27"/>
      <c r="I36" s="28">
        <f>SUMIF(T37:T37,"&lt;&gt;NOR",I37:I37)</f>
        <v>0</v>
      </c>
      <c r="J36" s="43"/>
      <c r="T36" t="s">
        <v>16</v>
      </c>
    </row>
    <row r="37" spans="1:47" x14ac:dyDescent="0.25">
      <c r="A37" s="60">
        <v>1</v>
      </c>
      <c r="B37" s="61" t="s">
        <v>207</v>
      </c>
      <c r="C37" s="48" t="s">
        <v>1284</v>
      </c>
      <c r="D37" s="62" t="s">
        <v>31</v>
      </c>
      <c r="E37" s="63">
        <v>1</v>
      </c>
      <c r="F37" s="64"/>
      <c r="G37" s="64"/>
      <c r="H37" s="63">
        <f>G37+F37</f>
        <v>0</v>
      </c>
      <c r="I37" s="65">
        <f>ROUND(E37*H37,2)</f>
        <v>0</v>
      </c>
      <c r="J37" s="22">
        <v>21</v>
      </c>
      <c r="K37" s="17"/>
      <c r="L37" s="17"/>
      <c r="M37" s="17"/>
      <c r="N37" s="17"/>
      <c r="O37" s="17"/>
      <c r="P37" s="17"/>
      <c r="Q37" s="17"/>
      <c r="R37" s="17"/>
      <c r="S37" s="17"/>
      <c r="T37" s="17" t="s">
        <v>17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x14ac:dyDescent="0.25">
      <c r="A38" s="58"/>
      <c r="B38" s="2"/>
      <c r="C38" s="33"/>
      <c r="D38" s="4"/>
      <c r="E38" s="58"/>
      <c r="F38" s="58"/>
      <c r="G38" s="58"/>
      <c r="H38" s="58"/>
      <c r="I38" s="58"/>
      <c r="J38" s="58"/>
      <c r="R38">
        <v>15</v>
      </c>
      <c r="S38">
        <v>21</v>
      </c>
    </row>
    <row r="39" spans="1:47" x14ac:dyDescent="0.25">
      <c r="A39" s="18"/>
      <c r="B39" s="19" t="s">
        <v>4</v>
      </c>
      <c r="C39" s="34"/>
      <c r="D39" s="20"/>
      <c r="E39" s="21"/>
      <c r="F39" s="21"/>
      <c r="G39" s="21"/>
      <c r="H39" s="21"/>
      <c r="I39" s="32">
        <f>I7+I34+I36</f>
        <v>0</v>
      </c>
      <c r="J39" s="58"/>
      <c r="R39" t="e">
        <f>SUMIF(#REF!,R38,#REF!)</f>
        <v>#REF!</v>
      </c>
      <c r="S39" t="e">
        <f>SUMIF(#REF!,S38,#REF!)</f>
        <v>#REF!</v>
      </c>
      <c r="T39" t="s">
        <v>18</v>
      </c>
    </row>
    <row r="40" spans="1:47" x14ac:dyDescent="0.25">
      <c r="A40" s="58"/>
      <c r="B40" s="2"/>
      <c r="C40" s="33"/>
      <c r="D40" s="4"/>
      <c r="E40" s="58"/>
      <c r="F40" s="58"/>
      <c r="G40" s="58"/>
      <c r="H40" s="58"/>
      <c r="I40" s="58"/>
      <c r="J40" s="58"/>
    </row>
    <row r="41" spans="1:47" x14ac:dyDescent="0.25">
      <c r="A41" s="58"/>
      <c r="B41" s="2"/>
      <c r="C41" s="33"/>
      <c r="D41" s="4"/>
      <c r="E41" s="58"/>
      <c r="F41" s="58"/>
      <c r="G41" s="58"/>
      <c r="H41" s="58"/>
      <c r="I41" s="58"/>
      <c r="J41" s="58"/>
    </row>
    <row r="42" spans="1:47" x14ac:dyDescent="0.25">
      <c r="A42" s="264" t="s">
        <v>19</v>
      </c>
      <c r="B42" s="264"/>
      <c r="C42" s="265"/>
      <c r="D42" s="4"/>
      <c r="E42" s="58"/>
      <c r="F42" s="58"/>
      <c r="G42" s="58"/>
      <c r="H42" s="58"/>
      <c r="I42" s="58"/>
      <c r="J42" s="58"/>
    </row>
    <row r="43" spans="1:47" x14ac:dyDescent="0.25">
      <c r="A43" s="243"/>
      <c r="B43" s="244"/>
      <c r="C43" s="245"/>
      <c r="D43" s="244"/>
      <c r="E43" s="244"/>
      <c r="F43" s="244"/>
      <c r="G43" s="244"/>
      <c r="H43" s="244"/>
      <c r="I43" s="246"/>
      <c r="J43" s="58"/>
      <c r="T43" t="s">
        <v>20</v>
      </c>
    </row>
    <row r="44" spans="1:47" x14ac:dyDescent="0.25">
      <c r="A44" s="247"/>
      <c r="B44" s="248"/>
      <c r="C44" s="249"/>
      <c r="D44" s="248"/>
      <c r="E44" s="248"/>
      <c r="F44" s="248"/>
      <c r="G44" s="248"/>
      <c r="H44" s="248"/>
      <c r="I44" s="250"/>
      <c r="J44" s="58"/>
    </row>
    <row r="45" spans="1:47" x14ac:dyDescent="0.25">
      <c r="A45" s="247"/>
      <c r="B45" s="248"/>
      <c r="C45" s="249"/>
      <c r="D45" s="248"/>
      <c r="E45" s="248"/>
      <c r="F45" s="248"/>
      <c r="G45" s="248"/>
      <c r="H45" s="248"/>
      <c r="I45" s="250"/>
      <c r="J45" s="58"/>
    </row>
    <row r="46" spans="1:47" x14ac:dyDescent="0.25">
      <c r="A46" s="247"/>
      <c r="B46" s="248"/>
      <c r="C46" s="249"/>
      <c r="D46" s="248"/>
      <c r="E46" s="248"/>
      <c r="F46" s="248"/>
      <c r="G46" s="248"/>
      <c r="H46" s="248"/>
      <c r="I46" s="250"/>
      <c r="J46" s="58"/>
    </row>
    <row r="47" spans="1:47" x14ac:dyDescent="0.25">
      <c r="A47" s="251"/>
      <c r="B47" s="252"/>
      <c r="C47" s="253"/>
      <c r="D47" s="252"/>
      <c r="E47" s="252"/>
      <c r="F47" s="252"/>
      <c r="G47" s="252"/>
      <c r="H47" s="252"/>
      <c r="I47" s="254"/>
      <c r="J47" s="58"/>
    </row>
    <row r="48" spans="1:47" x14ac:dyDescent="0.25">
      <c r="A48" s="58"/>
      <c r="B48" s="2"/>
      <c r="C48" s="33"/>
      <c r="D48" s="4"/>
      <c r="E48" s="58"/>
      <c r="F48" s="58"/>
      <c r="G48" s="58"/>
      <c r="H48" s="58"/>
      <c r="I48" s="58"/>
      <c r="J48" s="58"/>
    </row>
    <row r="49" spans="3:20" x14ac:dyDescent="0.25">
      <c r="C49" s="35"/>
      <c r="D49" s="9"/>
      <c r="T49" t="s">
        <v>21</v>
      </c>
    </row>
    <row r="50" spans="3:20" x14ac:dyDescent="0.25">
      <c r="D50" s="9"/>
    </row>
    <row r="51" spans="3:20" x14ac:dyDescent="0.25">
      <c r="D51" s="9"/>
    </row>
    <row r="52" spans="3:20" x14ac:dyDescent="0.25">
      <c r="D52" s="9"/>
    </row>
    <row r="53" spans="3:20" x14ac:dyDescent="0.25">
      <c r="D53" s="9"/>
    </row>
    <row r="54" spans="3:20" x14ac:dyDescent="0.25">
      <c r="D54" s="9"/>
    </row>
    <row r="55" spans="3:20" x14ac:dyDescent="0.25">
      <c r="D55" s="9"/>
    </row>
    <row r="56" spans="3:20" x14ac:dyDescent="0.25">
      <c r="D56" s="9"/>
    </row>
    <row r="57" spans="3:20" x14ac:dyDescent="0.25">
      <c r="D57" s="9"/>
    </row>
    <row r="58" spans="3:20" x14ac:dyDescent="0.25">
      <c r="D58" s="9"/>
    </row>
    <row r="59" spans="3:20" x14ac:dyDescent="0.25">
      <c r="D59" s="9"/>
    </row>
    <row r="60" spans="3:20" x14ac:dyDescent="0.25">
      <c r="D60" s="9"/>
    </row>
    <row r="61" spans="3:20" x14ac:dyDescent="0.25">
      <c r="D61" s="9"/>
    </row>
    <row r="62" spans="3:20" x14ac:dyDescent="0.25">
      <c r="D62" s="9"/>
    </row>
    <row r="63" spans="3:20" x14ac:dyDescent="0.25">
      <c r="D63" s="9"/>
    </row>
    <row r="64" spans="3:20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  <row r="4983" spans="4:4" x14ac:dyDescent="0.25">
      <c r="D4983" s="9"/>
    </row>
    <row r="4984" spans="4:4" x14ac:dyDescent="0.25">
      <c r="D4984" s="9"/>
    </row>
  </sheetData>
  <mergeCells count="6">
    <mergeCell ref="A43:I47"/>
    <mergeCell ref="A1:I1"/>
    <mergeCell ref="C2:I2"/>
    <mergeCell ref="C3:I3"/>
    <mergeCell ref="C4:I4"/>
    <mergeCell ref="A42:C4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  <colBreaks count="1" manualBreakCount="1">
    <brk id="9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view="pageBreakPreview" zoomScale="60" zoomScaleNormal="100" workbookViewId="0">
      <selection activeCell="N11" sqref="N11"/>
    </sheetView>
  </sheetViews>
  <sheetFormatPr defaultRowHeight="13.2" x14ac:dyDescent="0.25"/>
  <sheetData>
    <row r="1" spans="1:7" x14ac:dyDescent="0.25">
      <c r="A1" s="155" t="s">
        <v>1428</v>
      </c>
    </row>
    <row r="2" spans="1:7" ht="66" customHeight="1" x14ac:dyDescent="0.25">
      <c r="A2" s="204" t="s">
        <v>1429</v>
      </c>
      <c r="B2" s="204"/>
      <c r="C2" s="204"/>
      <c r="D2" s="204"/>
      <c r="E2" s="204"/>
      <c r="F2" s="204"/>
      <c r="G2" s="204"/>
    </row>
    <row r="3" spans="1:7" x14ac:dyDescent="0.25">
      <c r="A3" s="155" t="s">
        <v>1432</v>
      </c>
    </row>
    <row r="4" spans="1:7" ht="87" customHeight="1" x14ac:dyDescent="0.25">
      <c r="A4" s="204" t="s">
        <v>1430</v>
      </c>
      <c r="B4" s="204"/>
      <c r="C4" s="204"/>
      <c r="D4" s="204"/>
      <c r="E4" s="204"/>
      <c r="F4" s="204"/>
      <c r="G4" s="204"/>
    </row>
    <row r="5" spans="1:7" ht="50.4" customHeight="1" x14ac:dyDescent="0.25">
      <c r="A5" s="204" t="s">
        <v>1431</v>
      </c>
      <c r="B5" s="204"/>
      <c r="C5" s="204"/>
      <c r="D5" s="204"/>
      <c r="E5" s="204"/>
      <c r="F5" s="204"/>
      <c r="G5" s="204"/>
    </row>
  </sheetData>
  <mergeCells count="3">
    <mergeCell ref="A2:G2"/>
    <mergeCell ref="A4:G4"/>
    <mergeCell ref="A5:G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showGridLines="0" view="pageBreakPreview" topLeftCell="B1" zoomScaleNormal="100" zoomScaleSheetLayoutView="100" workbookViewId="0">
      <selection activeCell="N11" sqref="N11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6" customWidth="1"/>
    <col min="6" max="6" width="11.44140625" customWidth="1"/>
    <col min="7" max="7" width="12.6640625" style="184" customWidth="1"/>
    <col min="8" max="8" width="12.6640625" customWidth="1"/>
    <col min="9" max="9" width="12.6640625" style="184" customWidth="1"/>
    <col min="10" max="10" width="7.77734375" style="184" customWidth="1"/>
  </cols>
  <sheetData>
    <row r="1" spans="1:10" ht="33.75" customHeight="1" x14ac:dyDescent="0.25">
      <c r="A1" s="80" t="s">
        <v>1304</v>
      </c>
      <c r="B1" s="205" t="s">
        <v>1305</v>
      </c>
      <c r="C1" s="206"/>
      <c r="D1" s="206"/>
      <c r="E1" s="206"/>
      <c r="F1" s="206"/>
      <c r="G1" s="206"/>
      <c r="H1" s="206"/>
      <c r="I1" s="206"/>
      <c r="J1" s="207"/>
    </row>
    <row r="2" spans="1:10" ht="36" customHeight="1" x14ac:dyDescent="0.25">
      <c r="A2" s="81"/>
      <c r="B2" s="82" t="s">
        <v>1306</v>
      </c>
      <c r="C2" s="83"/>
      <c r="D2" s="215" t="s">
        <v>22</v>
      </c>
      <c r="E2" s="215"/>
      <c r="F2" s="215"/>
      <c r="G2" s="215"/>
      <c r="H2" s="215"/>
      <c r="I2" s="215"/>
      <c r="J2" s="216"/>
    </row>
    <row r="3" spans="1:10" ht="27" hidden="1" customHeight="1" x14ac:dyDescent="0.25">
      <c r="A3" s="81"/>
      <c r="B3" s="84"/>
      <c r="C3" s="83"/>
      <c r="D3" s="85"/>
      <c r="E3" s="208"/>
      <c r="F3" s="209"/>
      <c r="G3" s="209"/>
      <c r="H3" s="209"/>
      <c r="I3" s="209"/>
      <c r="J3" s="210"/>
    </row>
    <row r="4" spans="1:10" ht="23.25" customHeight="1" x14ac:dyDescent="0.25">
      <c r="A4" s="81"/>
      <c r="B4" s="86"/>
      <c r="C4" s="87"/>
      <c r="D4" s="88"/>
      <c r="E4" s="211"/>
      <c r="F4" s="211"/>
      <c r="G4" s="211"/>
      <c r="H4" s="211"/>
      <c r="I4" s="211"/>
      <c r="J4" s="212"/>
    </row>
    <row r="5" spans="1:10" ht="16.2" customHeight="1" x14ac:dyDescent="0.25">
      <c r="A5" s="81"/>
      <c r="B5" s="89" t="s">
        <v>1307</v>
      </c>
      <c r="C5" s="90"/>
      <c r="D5" s="91" t="s">
        <v>1336</v>
      </c>
      <c r="E5" s="92"/>
      <c r="F5" s="92"/>
      <c r="G5" s="92"/>
      <c r="H5" s="93" t="s">
        <v>1308</v>
      </c>
      <c r="I5" s="187" t="s">
        <v>1340</v>
      </c>
      <c r="J5" s="94"/>
    </row>
    <row r="6" spans="1:10" ht="15.75" customHeight="1" x14ac:dyDescent="0.25">
      <c r="A6" s="81"/>
      <c r="B6" s="95"/>
      <c r="C6" s="92"/>
      <c r="D6" s="91" t="s">
        <v>1337</v>
      </c>
      <c r="E6" s="92"/>
      <c r="F6" s="92"/>
      <c r="G6" s="92"/>
      <c r="H6" s="93" t="s">
        <v>1309</v>
      </c>
      <c r="I6" s="91" t="s">
        <v>1341</v>
      </c>
      <c r="J6" s="94"/>
    </row>
    <row r="7" spans="1:10" ht="15.75" customHeight="1" x14ac:dyDescent="0.25">
      <c r="A7" s="81"/>
      <c r="B7" s="96"/>
      <c r="C7" s="97" t="s">
        <v>1338</v>
      </c>
      <c r="D7" s="98" t="s">
        <v>1339</v>
      </c>
      <c r="E7" s="99"/>
      <c r="F7" s="99"/>
      <c r="G7" s="99"/>
      <c r="H7" s="100"/>
      <c r="I7" s="99"/>
      <c r="J7" s="101"/>
    </row>
    <row r="8" spans="1:10" ht="24" hidden="1" customHeight="1" x14ac:dyDescent="0.25">
      <c r="A8" s="81"/>
      <c r="B8" s="89" t="s">
        <v>1310</v>
      </c>
      <c r="C8" s="90"/>
      <c r="D8" s="102"/>
      <c r="E8" s="90"/>
      <c r="F8" s="90"/>
      <c r="G8" s="103"/>
      <c r="H8" s="93" t="s">
        <v>1308</v>
      </c>
      <c r="I8" s="91"/>
      <c r="J8" s="94"/>
    </row>
    <row r="9" spans="1:10" ht="15.75" hidden="1" customHeight="1" x14ac:dyDescent="0.25">
      <c r="A9" s="81"/>
      <c r="B9" s="81"/>
      <c r="C9" s="90"/>
      <c r="D9" s="102"/>
      <c r="E9" s="90"/>
      <c r="F9" s="90"/>
      <c r="G9" s="103"/>
      <c r="H9" s="93" t="s">
        <v>1309</v>
      </c>
      <c r="I9" s="91"/>
      <c r="J9" s="94"/>
    </row>
    <row r="10" spans="1:10" ht="15.75" hidden="1" customHeight="1" x14ac:dyDescent="0.25">
      <c r="A10" s="81"/>
      <c r="B10" s="104"/>
      <c r="C10" s="97"/>
      <c r="D10" s="105"/>
      <c r="E10" s="106"/>
      <c r="F10" s="106"/>
      <c r="G10" s="107"/>
      <c r="H10" s="107"/>
      <c r="I10" s="108"/>
      <c r="J10" s="101"/>
    </row>
    <row r="11" spans="1:10" ht="18.600000000000001" customHeight="1" x14ac:dyDescent="0.25">
      <c r="A11" s="81"/>
      <c r="B11" s="89" t="s">
        <v>1311</v>
      </c>
      <c r="C11" s="90"/>
      <c r="D11" s="213"/>
      <c r="E11" s="213"/>
      <c r="F11" s="213"/>
      <c r="G11" s="213"/>
      <c r="H11" s="93" t="s">
        <v>1308</v>
      </c>
      <c r="I11" s="109"/>
      <c r="J11" s="94"/>
    </row>
    <row r="12" spans="1:10" ht="15.75" customHeight="1" x14ac:dyDescent="0.25">
      <c r="A12" s="81"/>
      <c r="B12" s="95"/>
      <c r="C12" s="92"/>
      <c r="D12" s="214"/>
      <c r="E12" s="214"/>
      <c r="F12" s="214"/>
      <c r="G12" s="214"/>
      <c r="H12" s="93" t="s">
        <v>1309</v>
      </c>
      <c r="I12" s="110"/>
      <c r="J12" s="94"/>
    </row>
    <row r="13" spans="1:10" ht="15.75" customHeight="1" x14ac:dyDescent="0.25">
      <c r="A13" s="81"/>
      <c r="B13" s="96"/>
      <c r="C13" s="111"/>
      <c r="D13" s="222"/>
      <c r="E13" s="222"/>
      <c r="F13" s="222"/>
      <c r="G13" s="222"/>
      <c r="H13" s="112"/>
      <c r="I13" s="99"/>
      <c r="J13" s="101"/>
    </row>
    <row r="14" spans="1:10" ht="24" hidden="1" customHeight="1" x14ac:dyDescent="0.25">
      <c r="A14" s="81"/>
      <c r="B14" s="113" t="s">
        <v>1312</v>
      </c>
      <c r="C14" s="114"/>
      <c r="D14" s="115" t="s">
        <v>1313</v>
      </c>
      <c r="E14" s="116"/>
      <c r="F14" s="116"/>
      <c r="G14" s="116"/>
      <c r="H14" s="117"/>
      <c r="I14" s="116"/>
      <c r="J14" s="118"/>
    </row>
    <row r="15" spans="1:10" ht="33" customHeight="1" x14ac:dyDescent="0.25">
      <c r="A15" s="81"/>
      <c r="B15" s="122" t="s">
        <v>1314</v>
      </c>
      <c r="C15" s="120"/>
      <c r="D15" s="121"/>
      <c r="E15" s="123"/>
      <c r="F15" s="124"/>
      <c r="G15" s="76"/>
      <c r="H15" s="76"/>
      <c r="I15" s="76"/>
      <c r="J15" s="125"/>
    </row>
    <row r="16" spans="1:10" ht="23.25" customHeight="1" x14ac:dyDescent="0.25">
      <c r="A16" s="81">
        <f>ZakladDPHSni*SazbaDPH1/100</f>
        <v>0</v>
      </c>
      <c r="B16" s="119" t="s">
        <v>1315</v>
      </c>
      <c r="C16" s="120"/>
      <c r="D16" s="121"/>
      <c r="E16" s="126">
        <v>15</v>
      </c>
      <c r="F16" s="124" t="s">
        <v>1316</v>
      </c>
      <c r="G16" s="218">
        <f>ZakladDPHSniVypocet</f>
        <v>0</v>
      </c>
      <c r="H16" s="219"/>
      <c r="I16" s="219"/>
      <c r="J16" s="125" t="str">
        <f t="shared" ref="J16:J21" si="0">Mena</f>
        <v>CZK</v>
      </c>
    </row>
    <row r="17" spans="1:10" ht="23.25" customHeight="1" x14ac:dyDescent="0.25">
      <c r="A17" s="81">
        <f>(A16-INT(A16))*100</f>
        <v>0</v>
      </c>
      <c r="B17" s="119" t="s">
        <v>1317</v>
      </c>
      <c r="C17" s="120"/>
      <c r="D17" s="121"/>
      <c r="E17" s="126">
        <f>SazbaDPH1</f>
        <v>15</v>
      </c>
      <c r="F17" s="124" t="s">
        <v>1316</v>
      </c>
      <c r="G17" s="220">
        <f>IF(A17&gt;50, ROUNDUP(A16, 0), ROUNDDOWN(A16, 0))</f>
        <v>0</v>
      </c>
      <c r="H17" s="221"/>
      <c r="I17" s="221"/>
      <c r="J17" s="125" t="str">
        <f t="shared" si="0"/>
        <v>CZK</v>
      </c>
    </row>
    <row r="18" spans="1:10" ht="23.25" customHeight="1" x14ac:dyDescent="0.25">
      <c r="A18" s="81">
        <f>ZakladDPHZakl*SazbaDPH2/100</f>
        <v>0</v>
      </c>
      <c r="B18" s="119" t="s">
        <v>1318</v>
      </c>
      <c r="C18" s="120"/>
      <c r="D18" s="121"/>
      <c r="E18" s="126">
        <v>21</v>
      </c>
      <c r="F18" s="124" t="s">
        <v>1316</v>
      </c>
      <c r="G18" s="218">
        <f>ZakladDPHZaklVypocet</f>
        <v>0</v>
      </c>
      <c r="H18" s="219"/>
      <c r="I18" s="219"/>
      <c r="J18" s="125" t="str">
        <f t="shared" si="0"/>
        <v>CZK</v>
      </c>
    </row>
    <row r="19" spans="1:10" ht="23.25" customHeight="1" x14ac:dyDescent="0.25">
      <c r="A19" s="81">
        <f>(A18-INT(A18))*100</f>
        <v>0</v>
      </c>
      <c r="B19" s="127" t="s">
        <v>1319</v>
      </c>
      <c r="C19" s="128"/>
      <c r="D19" s="129"/>
      <c r="E19" s="130">
        <f>SazbaDPH2</f>
        <v>21</v>
      </c>
      <c r="F19" s="131" t="s">
        <v>1316</v>
      </c>
      <c r="G19" s="223">
        <f>IF(A19&gt;50, ROUNDUP(A18, 0), ROUNDDOWN(A18, 0))</f>
        <v>0</v>
      </c>
      <c r="H19" s="224"/>
      <c r="I19" s="224"/>
      <c r="J19" s="132" t="str">
        <f t="shared" si="0"/>
        <v>CZK</v>
      </c>
    </row>
    <row r="20" spans="1:10" ht="23.25" customHeight="1" thickBot="1" x14ac:dyDescent="0.3">
      <c r="A20" s="81">
        <f>ZakladDPHSni+DPHSni+ZakladDPHZakl+DPHZakl</f>
        <v>0</v>
      </c>
      <c r="B20" s="133" t="s">
        <v>1320</v>
      </c>
      <c r="C20" s="134"/>
      <c r="D20" s="135"/>
      <c r="E20" s="134"/>
      <c r="F20" s="136"/>
      <c r="G20" s="225">
        <f>CenaCelkem-(ZakladDPHSni+DPHSni+ZakladDPHZakl+DPHZakl)</f>
        <v>0</v>
      </c>
      <c r="H20" s="225"/>
      <c r="I20" s="225"/>
      <c r="J20" s="137" t="str">
        <f t="shared" si="0"/>
        <v>CZK</v>
      </c>
    </row>
    <row r="21" spans="1:10" ht="27.75" hidden="1" customHeight="1" thickBot="1" x14ac:dyDescent="0.3">
      <c r="A21" s="81"/>
      <c r="B21" s="138" t="s">
        <v>1321</v>
      </c>
      <c r="C21" s="139"/>
      <c r="D21" s="139"/>
      <c r="E21" s="140"/>
      <c r="F21" s="141"/>
      <c r="G21" s="226">
        <f>ZakladDPHSniVypocet+ZakladDPHZaklVypocet</f>
        <v>0</v>
      </c>
      <c r="H21" s="226"/>
      <c r="I21" s="226"/>
      <c r="J21" s="142" t="str">
        <f t="shared" si="0"/>
        <v>CZK</v>
      </c>
    </row>
    <row r="22" spans="1:10" ht="27.75" customHeight="1" thickBot="1" x14ac:dyDescent="0.3">
      <c r="A22" s="81">
        <f>(A20-INT(A20))*100</f>
        <v>0</v>
      </c>
      <c r="B22" s="138" t="s">
        <v>1322</v>
      </c>
      <c r="C22" s="143"/>
      <c r="D22" s="143"/>
      <c r="E22" s="143"/>
      <c r="F22" s="143"/>
      <c r="G22" s="227">
        <f>IF(A22&gt;50, ROUNDUP(A20, 0), ROUNDDOWN(A20, 0))</f>
        <v>0</v>
      </c>
      <c r="H22" s="227"/>
      <c r="I22" s="227"/>
      <c r="J22" s="144" t="s">
        <v>1323</v>
      </c>
    </row>
    <row r="23" spans="1:10" ht="12.75" customHeight="1" x14ac:dyDescent="0.25">
      <c r="A23" s="81"/>
      <c r="B23" s="81"/>
      <c r="C23" s="90"/>
      <c r="D23" s="90"/>
      <c r="E23" s="90"/>
      <c r="F23" s="90"/>
      <c r="G23" s="103"/>
      <c r="H23" s="90"/>
      <c r="I23" s="103"/>
      <c r="J23" s="145"/>
    </row>
    <row r="24" spans="1:10" ht="30" customHeight="1" x14ac:dyDescent="0.25">
      <c r="A24" s="81"/>
      <c r="B24" s="81"/>
      <c r="C24" s="90"/>
      <c r="D24" s="90"/>
      <c r="E24" s="90"/>
      <c r="F24" s="90"/>
      <c r="G24" s="103"/>
      <c r="H24" s="90"/>
      <c r="I24" s="103"/>
      <c r="J24" s="145"/>
    </row>
    <row r="25" spans="1:10" ht="18.75" customHeight="1" x14ac:dyDescent="0.25">
      <c r="A25" s="81"/>
      <c r="B25" s="146"/>
      <c r="C25" s="147" t="s">
        <v>1324</v>
      </c>
      <c r="D25" s="228"/>
      <c r="E25" s="228"/>
      <c r="F25" s="147" t="s">
        <v>1325</v>
      </c>
      <c r="G25" s="148"/>
      <c r="H25" s="149"/>
      <c r="I25" s="148"/>
      <c r="J25" s="145"/>
    </row>
    <row r="26" spans="1:10" ht="47.25" customHeight="1" x14ac:dyDescent="0.25">
      <c r="A26" s="81"/>
      <c r="B26" s="81"/>
      <c r="C26" s="90"/>
      <c r="D26" s="90"/>
      <c r="E26" s="90"/>
      <c r="F26" s="90"/>
      <c r="G26" s="103"/>
      <c r="H26" s="90"/>
      <c r="I26" s="103"/>
      <c r="J26" s="145"/>
    </row>
    <row r="27" spans="1:10" s="155" customFormat="1" ht="18.75" customHeight="1" x14ac:dyDescent="0.25">
      <c r="A27" s="150"/>
      <c r="B27" s="150"/>
      <c r="C27" s="151"/>
      <c r="D27" s="217"/>
      <c r="E27" s="217"/>
      <c r="F27" s="151"/>
      <c r="G27" s="152"/>
      <c r="H27" s="153"/>
      <c r="I27" s="152"/>
      <c r="J27" s="154"/>
    </row>
    <row r="28" spans="1:10" ht="12.75" customHeight="1" x14ac:dyDescent="0.25">
      <c r="A28" s="81"/>
      <c r="B28" s="81"/>
      <c r="C28" s="90"/>
      <c r="D28" s="231" t="s">
        <v>1326</v>
      </c>
      <c r="E28" s="231"/>
      <c r="F28" s="90"/>
      <c r="G28" s="103"/>
      <c r="H28" s="156" t="s">
        <v>1327</v>
      </c>
      <c r="I28" s="103"/>
      <c r="J28" s="145"/>
    </row>
    <row r="29" spans="1:10" ht="13.5" customHeight="1" thickBot="1" x14ac:dyDescent="0.3">
      <c r="A29" s="157"/>
      <c r="B29" s="157"/>
      <c r="C29" s="158"/>
      <c r="D29" s="158"/>
      <c r="E29" s="158"/>
      <c r="F29" s="158"/>
      <c r="G29" s="159"/>
      <c r="H29" s="158"/>
      <c r="I29" s="159"/>
      <c r="J29" s="160"/>
    </row>
    <row r="30" spans="1:10" ht="27" customHeight="1" x14ac:dyDescent="0.25">
      <c r="B30" s="161" t="s">
        <v>1328</v>
      </c>
      <c r="C30" s="162"/>
      <c r="D30" s="162"/>
      <c r="E30" s="162"/>
      <c r="F30" s="163"/>
      <c r="G30" s="163"/>
      <c r="H30" s="163"/>
      <c r="I30" s="163"/>
      <c r="J30" s="162"/>
    </row>
    <row r="31" spans="1:10" ht="25.5" customHeight="1" x14ac:dyDescent="0.25">
      <c r="A31" s="164" t="s">
        <v>1329</v>
      </c>
      <c r="B31" s="165" t="s">
        <v>1330</v>
      </c>
      <c r="C31" s="166" t="s">
        <v>1331</v>
      </c>
      <c r="D31" s="167"/>
      <c r="E31" s="167"/>
      <c r="F31" s="168" t="str">
        <f>B16</f>
        <v>Základ pro sníženou DPH</v>
      </c>
      <c r="G31" s="168" t="str">
        <f>B18</f>
        <v>Základ pro základní DPH</v>
      </c>
      <c r="H31" s="169" t="s">
        <v>1332</v>
      </c>
      <c r="I31" s="169" t="s">
        <v>1333</v>
      </c>
      <c r="J31" s="170" t="s">
        <v>1316</v>
      </c>
    </row>
    <row r="32" spans="1:10" ht="25.5" hidden="1" customHeight="1" x14ac:dyDescent="0.25">
      <c r="A32" s="164">
        <v>1</v>
      </c>
      <c r="B32" s="171" t="s">
        <v>1334</v>
      </c>
      <c r="C32" s="232"/>
      <c r="D32" s="233"/>
      <c r="E32" s="233"/>
      <c r="F32" s="172">
        <v>0</v>
      </c>
      <c r="G32" s="173">
        <v>12998039.700000001</v>
      </c>
      <c r="H32" s="174">
        <f t="shared" ref="H32" si="1">(F32*SazbaDPH1/100)+(G32*SazbaDPH2/100)</f>
        <v>2729588.3370000003</v>
      </c>
      <c r="I32" s="174">
        <f t="shared" ref="I32:I34" si="2">F32+G32+H32</f>
        <v>15727628.037</v>
      </c>
      <c r="J32" s="175" t="str">
        <f t="shared" ref="J32" si="3">IF(CenaCelkemVypocet=0,"",I32/CenaCelkemVypocet*100)</f>
        <v/>
      </c>
    </row>
    <row r="33" spans="1:10" ht="25.5" customHeight="1" x14ac:dyDescent="0.25">
      <c r="A33" s="164">
        <v>2</v>
      </c>
      <c r="B33" s="176" t="s">
        <v>492</v>
      </c>
      <c r="C33" s="234" t="s">
        <v>1287</v>
      </c>
      <c r="D33" s="235"/>
      <c r="E33" s="235"/>
      <c r="F33" s="177">
        <v>0</v>
      </c>
      <c r="G33" s="178">
        <f>SUM(G34)</f>
        <v>0</v>
      </c>
      <c r="H33" s="178">
        <f>SUM(H34)</f>
        <v>0</v>
      </c>
      <c r="I33" s="178">
        <f>SUM(I34)</f>
        <v>0</v>
      </c>
      <c r="J33" s="196" t="str">
        <f t="shared" ref="J33:J53" si="4">IF(CenaCelkemVypocet=0,"",I33/CenaCelkemVypocet)</f>
        <v/>
      </c>
    </row>
    <row r="34" spans="1:10" ht="25.5" customHeight="1" x14ac:dyDescent="0.25">
      <c r="A34" s="164">
        <v>3</v>
      </c>
      <c r="B34" s="180" t="s">
        <v>38</v>
      </c>
      <c r="C34" s="236" t="s">
        <v>1287</v>
      </c>
      <c r="D34" s="237"/>
      <c r="E34" s="237"/>
      <c r="F34" s="181">
        <v>0</v>
      </c>
      <c r="G34" s="182">
        <f>'SO 00 - 01'!I39</f>
        <v>0</v>
      </c>
      <c r="H34" s="182">
        <f>(F34*SazbaDPH1/100)+(G34*SazbaDPH2/100)</f>
        <v>0</v>
      </c>
      <c r="I34" s="182">
        <f t="shared" si="2"/>
        <v>0</v>
      </c>
      <c r="J34" s="197" t="str">
        <f t="shared" si="4"/>
        <v/>
      </c>
    </row>
    <row r="35" spans="1:10" ht="25.5" customHeight="1" x14ac:dyDescent="0.25">
      <c r="A35" s="183">
        <v>2</v>
      </c>
      <c r="B35" s="189" t="s">
        <v>37</v>
      </c>
      <c r="C35" s="238" t="s">
        <v>24</v>
      </c>
      <c r="D35" s="239"/>
      <c r="E35" s="239"/>
      <c r="F35" s="190">
        <f>SUM(F36:F43)</f>
        <v>0</v>
      </c>
      <c r="G35" s="190">
        <f>SUM(G36:G43)</f>
        <v>0</v>
      </c>
      <c r="H35" s="190">
        <f>SUM(H36:H43)</f>
        <v>0</v>
      </c>
      <c r="I35" s="190">
        <f>SUM(I36:I43)</f>
        <v>0</v>
      </c>
      <c r="J35" s="196" t="str">
        <f t="shared" si="4"/>
        <v/>
      </c>
    </row>
    <row r="36" spans="1:10" ht="25.5" customHeight="1" x14ac:dyDescent="0.25">
      <c r="A36" s="164">
        <v>3</v>
      </c>
      <c r="B36" s="191" t="s">
        <v>38</v>
      </c>
      <c r="C36" s="229" t="s">
        <v>24</v>
      </c>
      <c r="D36" s="230"/>
      <c r="E36" s="230"/>
      <c r="F36" s="192">
        <v>0</v>
      </c>
      <c r="G36" s="193">
        <f>'SO 01 - 01'!I383</f>
        <v>0</v>
      </c>
      <c r="H36" s="182">
        <f t="shared" ref="H36:H43" si="5">(F36*SazbaDPH1/100)+(G36*SazbaDPH2/100)</f>
        <v>0</v>
      </c>
      <c r="I36" s="182">
        <f t="shared" ref="I36:I43" si="6">F36+G36+H36</f>
        <v>0</v>
      </c>
      <c r="J36" s="197" t="str">
        <f t="shared" si="4"/>
        <v/>
      </c>
    </row>
    <row r="37" spans="1:10" ht="25.5" customHeight="1" x14ac:dyDescent="0.25">
      <c r="A37" s="164">
        <v>3</v>
      </c>
      <c r="B37" s="191" t="s">
        <v>748</v>
      </c>
      <c r="C37" s="229" t="s">
        <v>772</v>
      </c>
      <c r="D37" s="230"/>
      <c r="E37" s="230"/>
      <c r="F37" s="192">
        <v>0</v>
      </c>
      <c r="G37" s="193">
        <f>'SO 01 - 02'!I51</f>
        <v>0</v>
      </c>
      <c r="H37" s="182">
        <f t="shared" si="5"/>
        <v>0</v>
      </c>
      <c r="I37" s="182">
        <f t="shared" si="6"/>
        <v>0</v>
      </c>
      <c r="J37" s="197" t="str">
        <f t="shared" si="4"/>
        <v/>
      </c>
    </row>
    <row r="38" spans="1:10" ht="25.5" customHeight="1" x14ac:dyDescent="0.25">
      <c r="A38" s="164">
        <v>3</v>
      </c>
      <c r="B38" s="191" t="s">
        <v>747</v>
      </c>
      <c r="C38" s="229" t="s">
        <v>1399</v>
      </c>
      <c r="D38" s="230"/>
      <c r="E38" s="230"/>
      <c r="F38" s="192">
        <v>0</v>
      </c>
      <c r="G38" s="193">
        <f>'SO 01 - 03'!I95</f>
        <v>0</v>
      </c>
      <c r="H38" s="182">
        <f t="shared" si="5"/>
        <v>0</v>
      </c>
      <c r="I38" s="182">
        <f t="shared" si="6"/>
        <v>0</v>
      </c>
      <c r="J38" s="197" t="str">
        <f t="shared" si="4"/>
        <v/>
      </c>
    </row>
    <row r="39" spans="1:10" ht="25.5" customHeight="1" x14ac:dyDescent="0.25">
      <c r="A39" s="164">
        <v>3</v>
      </c>
      <c r="B39" s="191" t="s">
        <v>292</v>
      </c>
      <c r="C39" s="229" t="s">
        <v>1400</v>
      </c>
      <c r="D39" s="230"/>
      <c r="E39" s="230"/>
      <c r="F39" s="192">
        <v>0</v>
      </c>
      <c r="G39" s="193">
        <f>'SO 01 - 04'!I51</f>
        <v>0</v>
      </c>
      <c r="H39" s="182">
        <f t="shared" si="5"/>
        <v>0</v>
      </c>
      <c r="I39" s="182">
        <f t="shared" si="6"/>
        <v>0</v>
      </c>
      <c r="J39" s="197" t="str">
        <f t="shared" si="4"/>
        <v/>
      </c>
    </row>
    <row r="40" spans="1:10" ht="25.5" customHeight="1" x14ac:dyDescent="0.25">
      <c r="A40" s="164">
        <v>3</v>
      </c>
      <c r="B40" s="191" t="s">
        <v>291</v>
      </c>
      <c r="C40" s="229" t="s">
        <v>293</v>
      </c>
      <c r="D40" s="230"/>
      <c r="E40" s="230"/>
      <c r="F40" s="192">
        <v>0</v>
      </c>
      <c r="G40" s="193">
        <f>'SO 01 - 05'!I52</f>
        <v>0</v>
      </c>
      <c r="H40" s="182">
        <f t="shared" si="5"/>
        <v>0</v>
      </c>
      <c r="I40" s="182">
        <f t="shared" si="6"/>
        <v>0</v>
      </c>
      <c r="J40" s="197" t="str">
        <f t="shared" si="4"/>
        <v/>
      </c>
    </row>
    <row r="41" spans="1:10" ht="25.5" customHeight="1" x14ac:dyDescent="0.25">
      <c r="A41" s="164">
        <v>3</v>
      </c>
      <c r="B41" s="191" t="s">
        <v>290</v>
      </c>
      <c r="C41" s="229" t="s">
        <v>1401</v>
      </c>
      <c r="D41" s="230"/>
      <c r="E41" s="230"/>
      <c r="F41" s="192">
        <v>0</v>
      </c>
      <c r="G41" s="193">
        <f>'SO 01 - 06'!I115</f>
        <v>0</v>
      </c>
      <c r="H41" s="182">
        <f t="shared" si="5"/>
        <v>0</v>
      </c>
      <c r="I41" s="182">
        <f t="shared" si="6"/>
        <v>0</v>
      </c>
      <c r="J41" s="197" t="str">
        <f t="shared" si="4"/>
        <v/>
      </c>
    </row>
    <row r="42" spans="1:10" ht="25.5" customHeight="1" x14ac:dyDescent="0.25">
      <c r="A42" s="164">
        <v>3</v>
      </c>
      <c r="B42" s="191" t="s">
        <v>470</v>
      </c>
      <c r="C42" s="229" t="s">
        <v>1402</v>
      </c>
      <c r="D42" s="230"/>
      <c r="E42" s="230"/>
      <c r="F42" s="192">
        <v>0</v>
      </c>
      <c r="G42" s="193">
        <f>'SO 01 - 07'!I31</f>
        <v>0</v>
      </c>
      <c r="H42" s="182">
        <f t="shared" si="5"/>
        <v>0</v>
      </c>
      <c r="I42" s="182">
        <f t="shared" si="6"/>
        <v>0</v>
      </c>
      <c r="J42" s="197" t="str">
        <f t="shared" si="4"/>
        <v/>
      </c>
    </row>
    <row r="43" spans="1:10" ht="25.5" customHeight="1" x14ac:dyDescent="0.25">
      <c r="A43" s="164">
        <v>3</v>
      </c>
      <c r="B43" s="194" t="s">
        <v>469</v>
      </c>
      <c r="C43" s="229" t="s">
        <v>471</v>
      </c>
      <c r="D43" s="230"/>
      <c r="E43" s="230"/>
      <c r="F43" s="192">
        <v>0</v>
      </c>
      <c r="G43" s="193">
        <f>'SO 01 - 08'!I23</f>
        <v>0</v>
      </c>
      <c r="H43" s="182">
        <f t="shared" si="5"/>
        <v>0</v>
      </c>
      <c r="I43" s="182">
        <f t="shared" si="6"/>
        <v>0</v>
      </c>
      <c r="J43" s="197" t="str">
        <f t="shared" si="4"/>
        <v/>
      </c>
    </row>
    <row r="44" spans="1:10" ht="25.5" customHeight="1" x14ac:dyDescent="0.25">
      <c r="A44" s="164">
        <v>2</v>
      </c>
      <c r="B44" s="189" t="s">
        <v>960</v>
      </c>
      <c r="C44" s="238" t="s">
        <v>1403</v>
      </c>
      <c r="D44" s="239"/>
      <c r="E44" s="239"/>
      <c r="F44" s="195">
        <v>0</v>
      </c>
      <c r="G44" s="190">
        <f>SUM(G45)</f>
        <v>0</v>
      </c>
      <c r="H44" s="190">
        <f>SUM(H45)</f>
        <v>0</v>
      </c>
      <c r="I44" s="190">
        <f>SUM(I45)</f>
        <v>0</v>
      </c>
      <c r="J44" s="196" t="str">
        <f t="shared" si="4"/>
        <v/>
      </c>
    </row>
    <row r="45" spans="1:10" ht="25.5" customHeight="1" x14ac:dyDescent="0.25">
      <c r="A45" s="164">
        <v>3</v>
      </c>
      <c r="B45" s="191" t="s">
        <v>38</v>
      </c>
      <c r="C45" s="229" t="s">
        <v>962</v>
      </c>
      <c r="D45" s="230"/>
      <c r="E45" s="230"/>
      <c r="F45" s="192">
        <v>0</v>
      </c>
      <c r="G45" s="193">
        <f>'SO 02 - 01'!I53</f>
        <v>0</v>
      </c>
      <c r="H45" s="193">
        <f>(F45*SazbaDPH1/100)+(G45*SazbaDPH2/100)</f>
        <v>0</v>
      </c>
      <c r="I45" s="193">
        <f t="shared" ref="I45" si="7">F45+G45+H45</f>
        <v>0</v>
      </c>
      <c r="J45" s="197" t="str">
        <f t="shared" si="4"/>
        <v/>
      </c>
    </row>
    <row r="46" spans="1:10" ht="25.5" customHeight="1" x14ac:dyDescent="0.25">
      <c r="A46" s="164">
        <v>2</v>
      </c>
      <c r="B46" s="189" t="s">
        <v>974</v>
      </c>
      <c r="C46" s="238" t="s">
        <v>474</v>
      </c>
      <c r="D46" s="239"/>
      <c r="E46" s="239"/>
      <c r="F46" s="195">
        <v>0</v>
      </c>
      <c r="G46" s="190">
        <f>SUM(G47)</f>
        <v>0</v>
      </c>
      <c r="H46" s="190">
        <f>SUM(H47)</f>
        <v>0</v>
      </c>
      <c r="I46" s="190">
        <f>SUM(I47)</f>
        <v>0</v>
      </c>
      <c r="J46" s="196" t="str">
        <f t="shared" si="4"/>
        <v/>
      </c>
    </row>
    <row r="47" spans="1:10" ht="25.5" customHeight="1" x14ac:dyDescent="0.25">
      <c r="A47" s="164">
        <v>3</v>
      </c>
      <c r="B47" s="191" t="s">
        <v>38</v>
      </c>
      <c r="C47" s="229" t="s">
        <v>477</v>
      </c>
      <c r="D47" s="230"/>
      <c r="E47" s="230"/>
      <c r="F47" s="192">
        <v>0</v>
      </c>
      <c r="G47" s="193">
        <f>'SO 03 - 01'!I52</f>
        <v>0</v>
      </c>
      <c r="H47" s="193">
        <f>(F47*SazbaDPH1/100)+(G47*SazbaDPH2/100)</f>
        <v>0</v>
      </c>
      <c r="I47" s="193">
        <f t="shared" ref="I47" si="8">F47+G47+H47</f>
        <v>0</v>
      </c>
      <c r="J47" s="197" t="str">
        <f t="shared" si="4"/>
        <v/>
      </c>
    </row>
    <row r="48" spans="1:10" ht="25.5" customHeight="1" x14ac:dyDescent="0.25">
      <c r="A48" s="164">
        <v>2</v>
      </c>
      <c r="B48" s="189" t="s">
        <v>997</v>
      </c>
      <c r="C48" s="238" t="s">
        <v>475</v>
      </c>
      <c r="D48" s="239"/>
      <c r="E48" s="239"/>
      <c r="F48" s="195">
        <v>0</v>
      </c>
      <c r="G48" s="190">
        <f>SUM(G49)</f>
        <v>0</v>
      </c>
      <c r="H48" s="190">
        <f>SUM(H49)</f>
        <v>0</v>
      </c>
      <c r="I48" s="190">
        <f>SUM(I49)</f>
        <v>0</v>
      </c>
      <c r="J48" s="196" t="str">
        <f t="shared" si="4"/>
        <v/>
      </c>
    </row>
    <row r="49" spans="1:10" ht="25.5" customHeight="1" x14ac:dyDescent="0.25">
      <c r="A49" s="164">
        <v>3</v>
      </c>
      <c r="B49" s="191" t="s">
        <v>38</v>
      </c>
      <c r="C49" s="229" t="s">
        <v>477</v>
      </c>
      <c r="D49" s="230"/>
      <c r="E49" s="230"/>
      <c r="F49" s="192">
        <v>0</v>
      </c>
      <c r="G49" s="193">
        <f>'SO 04 - 01'!I32</f>
        <v>0</v>
      </c>
      <c r="H49" s="193">
        <f>(F49*SazbaDPH1/100)+(G49*SazbaDPH2/100)</f>
        <v>0</v>
      </c>
      <c r="I49" s="193">
        <f t="shared" ref="I49" si="9">F49+G49+H49</f>
        <v>0</v>
      </c>
      <c r="J49" s="197" t="str">
        <f t="shared" si="4"/>
        <v/>
      </c>
    </row>
    <row r="50" spans="1:10" ht="25.5" customHeight="1" x14ac:dyDescent="0.25">
      <c r="A50" s="164">
        <v>2</v>
      </c>
      <c r="B50" s="189" t="s">
        <v>194</v>
      </c>
      <c r="C50" s="238" t="s">
        <v>476</v>
      </c>
      <c r="D50" s="239"/>
      <c r="E50" s="239"/>
      <c r="F50" s="195">
        <v>0</v>
      </c>
      <c r="G50" s="190">
        <f>SUM(G51)</f>
        <v>0</v>
      </c>
      <c r="H50" s="190">
        <f>SUM(H51)</f>
        <v>0</v>
      </c>
      <c r="I50" s="190">
        <f>SUM(I51)</f>
        <v>0</v>
      </c>
      <c r="J50" s="196" t="str">
        <f t="shared" si="4"/>
        <v/>
      </c>
    </row>
    <row r="51" spans="1:10" ht="25.5" customHeight="1" x14ac:dyDescent="0.25">
      <c r="A51" s="164">
        <v>3</v>
      </c>
      <c r="B51" s="191" t="s">
        <v>38</v>
      </c>
      <c r="C51" s="229" t="s">
        <v>476</v>
      </c>
      <c r="D51" s="230"/>
      <c r="E51" s="230"/>
      <c r="F51" s="192">
        <v>0</v>
      </c>
      <c r="G51" s="193">
        <f>'SO 05 - 01'!I37</f>
        <v>0</v>
      </c>
      <c r="H51" s="193">
        <f>(F51*SazbaDPH1/100)+(G51*SazbaDPH2/100)</f>
        <v>0</v>
      </c>
      <c r="I51" s="193">
        <f t="shared" ref="I51" si="10">F51+G51+H51</f>
        <v>0</v>
      </c>
      <c r="J51" s="197" t="str">
        <f t="shared" si="4"/>
        <v/>
      </c>
    </row>
    <row r="52" spans="1:10" ht="25.5" customHeight="1" x14ac:dyDescent="0.25">
      <c r="A52" s="164">
        <v>2</v>
      </c>
      <c r="B52" s="189" t="s">
        <v>193</v>
      </c>
      <c r="C52" s="238" t="s">
        <v>523</v>
      </c>
      <c r="D52" s="239"/>
      <c r="E52" s="239"/>
      <c r="F52" s="195">
        <v>0</v>
      </c>
      <c r="G52" s="190">
        <f>SUM(G53)</f>
        <v>0</v>
      </c>
      <c r="H52" s="190">
        <f>SUM(H53)</f>
        <v>0</v>
      </c>
      <c r="I52" s="190">
        <f>SUM(I53)</f>
        <v>0</v>
      </c>
      <c r="J52" s="196" t="str">
        <f t="shared" si="4"/>
        <v/>
      </c>
    </row>
    <row r="53" spans="1:10" ht="25.5" customHeight="1" x14ac:dyDescent="0.25">
      <c r="A53" s="164">
        <v>3</v>
      </c>
      <c r="B53" s="191" t="s">
        <v>38</v>
      </c>
      <c r="C53" s="229" t="s">
        <v>523</v>
      </c>
      <c r="D53" s="230"/>
      <c r="E53" s="230"/>
      <c r="F53" s="192">
        <v>0</v>
      </c>
      <c r="G53" s="193">
        <f>'SO 06 - 01'!I39</f>
        <v>0</v>
      </c>
      <c r="H53" s="193">
        <f>(F53*SazbaDPH1/100)+(G53*SazbaDPH2/100)</f>
        <v>0</v>
      </c>
      <c r="I53" s="193">
        <f t="shared" ref="I53" si="11">F53+G53+H53</f>
        <v>0</v>
      </c>
      <c r="J53" s="197" t="str">
        <f t="shared" si="4"/>
        <v/>
      </c>
    </row>
    <row r="54" spans="1:10" ht="25.5" customHeight="1" x14ac:dyDescent="0.25">
      <c r="A54" s="164"/>
      <c r="B54" s="240" t="s">
        <v>1335</v>
      </c>
      <c r="C54" s="241"/>
      <c r="D54" s="241"/>
      <c r="E54" s="242"/>
      <c r="F54" s="188"/>
      <c r="G54" s="198">
        <f>G52+G50+G48+G46+G44+G35+G33</f>
        <v>0</v>
      </c>
      <c r="H54" s="198">
        <f>H52+H50+H48+H46+H44+H35+H33</f>
        <v>0</v>
      </c>
      <c r="I54" s="198">
        <f>I52+I50+I48+I46+I44+I35+I33</f>
        <v>0</v>
      </c>
      <c r="J54" s="199">
        <v>1</v>
      </c>
    </row>
    <row r="55" spans="1:10" x14ac:dyDescent="0.25">
      <c r="F55" s="179"/>
      <c r="G55" s="185"/>
      <c r="H55" s="179"/>
      <c r="I55" s="185"/>
      <c r="J55" s="186"/>
    </row>
    <row r="56" spans="1:10" x14ac:dyDescent="0.25">
      <c r="F56" s="179"/>
      <c r="G56" s="185"/>
      <c r="H56" s="179"/>
      <c r="I56" s="185"/>
      <c r="J56" s="186"/>
    </row>
    <row r="57" spans="1:10" x14ac:dyDescent="0.25">
      <c r="F57" s="179"/>
      <c r="G57" s="185"/>
      <c r="H57" s="179"/>
      <c r="I57" s="185"/>
      <c r="J57" s="186"/>
    </row>
  </sheetData>
  <mergeCells count="40">
    <mergeCell ref="B54:E54"/>
    <mergeCell ref="C44:E44"/>
    <mergeCell ref="C45:E45"/>
    <mergeCell ref="C46:E46"/>
    <mergeCell ref="C47:E47"/>
    <mergeCell ref="C52:E52"/>
    <mergeCell ref="C53:E53"/>
    <mergeCell ref="C50:E50"/>
    <mergeCell ref="C51:E51"/>
    <mergeCell ref="C48:E48"/>
    <mergeCell ref="C49:E49"/>
    <mergeCell ref="C43:E43"/>
    <mergeCell ref="C42:E42"/>
    <mergeCell ref="D28:E28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D27:E27"/>
    <mergeCell ref="G16:I16"/>
    <mergeCell ref="G17:I17"/>
    <mergeCell ref="G18:I18"/>
    <mergeCell ref="D13:G13"/>
    <mergeCell ref="G19:I19"/>
    <mergeCell ref="G20:I20"/>
    <mergeCell ref="G21:I21"/>
    <mergeCell ref="G22:I22"/>
    <mergeCell ref="D25:E25"/>
    <mergeCell ref="B1:J1"/>
    <mergeCell ref="E3:J3"/>
    <mergeCell ref="E4:J4"/>
    <mergeCell ref="D11:G11"/>
    <mergeCell ref="D12:G12"/>
    <mergeCell ref="D2:J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6" fitToHeight="9999" orientation="portrait" r:id="rId1"/>
  <headerFooter>
    <oddFooter>Stránka &amp;P z &amp;N</oddFooter>
  </headerFooter>
  <rowBreaks count="1" manualBreakCount="1">
    <brk id="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outlinePr summaryBelow="0"/>
  </sheetPr>
  <dimension ref="A1:AU4984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56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56" t="s">
        <v>492</v>
      </c>
      <c r="C3" s="259" t="s">
        <v>1287</v>
      </c>
      <c r="D3" s="259"/>
      <c r="E3" s="259"/>
      <c r="F3" s="259"/>
      <c r="G3" s="259"/>
      <c r="H3" s="259"/>
      <c r="I3" s="260"/>
      <c r="P3" s="8" t="s">
        <v>6</v>
      </c>
      <c r="T3" t="s">
        <v>7</v>
      </c>
    </row>
    <row r="4" spans="1:47" ht="24.9" customHeight="1" x14ac:dyDescent="0.25">
      <c r="A4" s="11" t="s">
        <v>3</v>
      </c>
      <c r="B4" s="57" t="s">
        <v>38</v>
      </c>
      <c r="C4" s="261" t="s">
        <v>1287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502</v>
      </c>
      <c r="C7" s="49" t="s">
        <v>516</v>
      </c>
      <c r="D7" s="25"/>
      <c r="E7" s="26"/>
      <c r="F7" s="26"/>
      <c r="G7" s="26"/>
      <c r="H7" s="27"/>
      <c r="I7" s="28">
        <f>SUMIF(T8:T15,"&lt;&gt;NOR",I8:I15)</f>
        <v>0</v>
      </c>
      <c r="J7" s="43"/>
      <c r="T7" t="s">
        <v>16</v>
      </c>
    </row>
    <row r="8" spans="1:47" x14ac:dyDescent="0.25">
      <c r="A8" s="29">
        <v>1</v>
      </c>
      <c r="B8" s="47" t="s">
        <v>504</v>
      </c>
      <c r="C8" s="48" t="s">
        <v>494</v>
      </c>
      <c r="D8" s="53" t="s">
        <v>72</v>
      </c>
      <c r="E8" s="50">
        <v>1</v>
      </c>
      <c r="F8" s="30"/>
      <c r="G8" s="30"/>
      <c r="H8" s="50">
        <f>G8+F8</f>
        <v>0</v>
      </c>
      <c r="I8" s="31">
        <f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x14ac:dyDescent="0.25">
      <c r="A9" s="29">
        <v>2</v>
      </c>
      <c r="B9" s="47" t="s">
        <v>505</v>
      </c>
      <c r="C9" s="48" t="s">
        <v>495</v>
      </c>
      <c r="D9" s="53" t="s">
        <v>72</v>
      </c>
      <c r="E9" s="50">
        <v>1</v>
      </c>
      <c r="F9" s="30"/>
      <c r="G9" s="30"/>
      <c r="H9" s="50">
        <f>G9+F9</f>
        <v>0</v>
      </c>
      <c r="I9" s="31">
        <f>ROUND(E9*H9,2)</f>
        <v>0</v>
      </c>
      <c r="J9" s="22">
        <v>21</v>
      </c>
      <c r="K9" s="17"/>
      <c r="L9" s="17"/>
      <c r="M9" s="17"/>
      <c r="N9" s="17"/>
      <c r="O9" s="17"/>
      <c r="P9" s="17"/>
      <c r="Q9" s="17"/>
      <c r="R9" s="17"/>
      <c r="S9" s="17"/>
      <c r="T9" s="17" t="s">
        <v>17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x14ac:dyDescent="0.25">
      <c r="A10" s="29">
        <v>3</v>
      </c>
      <c r="B10" s="47" t="s">
        <v>506</v>
      </c>
      <c r="C10" s="67" t="s">
        <v>497</v>
      </c>
      <c r="D10" s="53" t="s">
        <v>72</v>
      </c>
      <c r="E10" s="50">
        <v>1</v>
      </c>
      <c r="F10" s="30"/>
      <c r="G10" s="30"/>
      <c r="H10" s="50">
        <f>G10+F10</f>
        <v>0</v>
      </c>
      <c r="I10" s="31">
        <f>ROUND(E10*H10,2)</f>
        <v>0</v>
      </c>
      <c r="J10" s="22">
        <v>21</v>
      </c>
      <c r="K10" s="17"/>
      <c r="L10" s="17"/>
      <c r="M10" s="17"/>
      <c r="N10" s="17"/>
      <c r="O10" s="17"/>
      <c r="P10" s="17"/>
      <c r="Q10" s="17"/>
      <c r="R10" s="17"/>
      <c r="S10" s="17"/>
      <c r="T10" s="17" t="s">
        <v>17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42" customFormat="1" x14ac:dyDescent="0.25">
      <c r="A11" s="36"/>
      <c r="B11" s="37"/>
      <c r="C11" s="55" t="s">
        <v>498</v>
      </c>
      <c r="D11" s="51"/>
      <c r="E11" s="52"/>
      <c r="F11" s="52"/>
      <c r="G11" s="52"/>
      <c r="H11" s="38"/>
      <c r="I11" s="39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7" x14ac:dyDescent="0.25">
      <c r="A12" s="29">
        <v>4</v>
      </c>
      <c r="B12" s="47" t="s">
        <v>507</v>
      </c>
      <c r="C12" s="67" t="s">
        <v>496</v>
      </c>
      <c r="D12" s="53" t="s">
        <v>72</v>
      </c>
      <c r="E12" s="50">
        <v>1</v>
      </c>
      <c r="F12" s="30"/>
      <c r="G12" s="30"/>
      <c r="H12" s="50">
        <f>G12+F12</f>
        <v>0</v>
      </c>
      <c r="I12" s="31">
        <f>ROUND(E12*H12,2)</f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42" customFormat="1" x14ac:dyDescent="0.25">
      <c r="A13" s="36"/>
      <c r="B13" s="37"/>
      <c r="C13" s="55" t="s">
        <v>498</v>
      </c>
      <c r="D13" s="51"/>
      <c r="E13" s="52"/>
      <c r="F13" s="52"/>
      <c r="G13" s="52"/>
      <c r="H13" s="38"/>
      <c r="I13" s="39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 x14ac:dyDescent="0.25">
      <c r="A14" s="29">
        <v>5</v>
      </c>
      <c r="B14" s="47" t="s">
        <v>508</v>
      </c>
      <c r="C14" s="48" t="s">
        <v>499</v>
      </c>
      <c r="D14" s="53" t="s">
        <v>71</v>
      </c>
      <c r="E14" s="50">
        <v>8</v>
      </c>
      <c r="F14" s="30"/>
      <c r="G14" s="30"/>
      <c r="H14" s="50">
        <f>G14+F14</f>
        <v>0</v>
      </c>
      <c r="I14" s="31">
        <f>ROUND(E14*H14,2)</f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42" customFormat="1" x14ac:dyDescent="0.25">
      <c r="A15" s="36"/>
      <c r="B15" s="37"/>
      <c r="C15" s="55" t="s">
        <v>498</v>
      </c>
      <c r="D15" s="51"/>
      <c r="E15" s="52"/>
      <c r="F15" s="52"/>
      <c r="G15" s="52"/>
      <c r="H15" s="38"/>
      <c r="I15" s="39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x14ac:dyDescent="0.25">
      <c r="A16" s="23" t="s">
        <v>15</v>
      </c>
      <c r="B16" s="24" t="s">
        <v>503</v>
      </c>
      <c r="C16" s="49" t="s">
        <v>514</v>
      </c>
      <c r="D16" s="25"/>
      <c r="E16" s="26"/>
      <c r="F16" s="26"/>
      <c r="G16" s="26"/>
      <c r="H16" s="27"/>
      <c r="I16" s="28">
        <f>SUMIF(T17:T22,"&lt;&gt;NOR",I17:I22)</f>
        <v>0</v>
      </c>
      <c r="J16" s="43"/>
      <c r="T16" t="s">
        <v>16</v>
      </c>
    </row>
    <row r="17" spans="1:47" x14ac:dyDescent="0.25">
      <c r="A17" s="29">
        <v>1</v>
      </c>
      <c r="B17" s="47" t="s">
        <v>509</v>
      </c>
      <c r="C17" s="48" t="s">
        <v>501</v>
      </c>
      <c r="D17" s="53" t="s">
        <v>32</v>
      </c>
      <c r="E17" s="50">
        <v>22</v>
      </c>
      <c r="F17" s="30"/>
      <c r="G17" s="30"/>
      <c r="H17" s="50">
        <f>G17+F17</f>
        <v>0</v>
      </c>
      <c r="I17" s="31">
        <f>ROUND(E17*H17,2)</f>
        <v>0</v>
      </c>
      <c r="J17" s="22">
        <v>21</v>
      </c>
      <c r="K17" s="17"/>
      <c r="L17" s="17"/>
      <c r="M17" s="17"/>
      <c r="N17" s="17"/>
      <c r="O17" s="17"/>
      <c r="P17" s="17"/>
      <c r="Q17" s="17"/>
      <c r="R17" s="17"/>
      <c r="S17" s="17"/>
      <c r="T17" s="17" t="s">
        <v>17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42" customFormat="1" x14ac:dyDescent="0.25">
      <c r="A18" s="36"/>
      <c r="B18" s="37"/>
      <c r="C18" s="55" t="s">
        <v>498</v>
      </c>
      <c r="D18" s="51"/>
      <c r="E18" s="52"/>
      <c r="F18" s="52"/>
      <c r="G18" s="52"/>
      <c r="H18" s="38"/>
      <c r="I18" s="39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</row>
    <row r="19" spans="1:47" x14ac:dyDescent="0.25">
      <c r="A19" s="29">
        <v>2</v>
      </c>
      <c r="B19" s="47" t="s">
        <v>510</v>
      </c>
      <c r="C19" s="48" t="s">
        <v>500</v>
      </c>
      <c r="D19" s="53" t="s">
        <v>71</v>
      </c>
      <c r="E19" s="50">
        <v>52</v>
      </c>
      <c r="F19" s="30"/>
      <c r="G19" s="30"/>
      <c r="H19" s="50">
        <f>G19+F19</f>
        <v>0</v>
      </c>
      <c r="I19" s="31">
        <f>ROUND(E19*H19,2)</f>
        <v>0</v>
      </c>
      <c r="J19" s="22">
        <v>21</v>
      </c>
      <c r="K19" s="17"/>
      <c r="L19" s="17"/>
      <c r="M19" s="17"/>
      <c r="N19" s="17"/>
      <c r="O19" s="17"/>
      <c r="P19" s="17"/>
      <c r="Q19" s="17"/>
      <c r="R19" s="17"/>
      <c r="S19" s="17"/>
      <c r="T19" s="17" t="s">
        <v>17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42" customFormat="1" x14ac:dyDescent="0.25">
      <c r="A20" s="36"/>
      <c r="B20" s="37"/>
      <c r="C20" s="55" t="s">
        <v>498</v>
      </c>
      <c r="D20" s="51"/>
      <c r="E20" s="52"/>
      <c r="F20" s="52"/>
      <c r="G20" s="52"/>
      <c r="H20" s="38"/>
      <c r="I20" s="39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</row>
    <row r="21" spans="1:47" x14ac:dyDescent="0.25">
      <c r="A21" s="29">
        <v>3</v>
      </c>
      <c r="B21" s="47" t="s">
        <v>512</v>
      </c>
      <c r="C21" s="48" t="s">
        <v>513</v>
      </c>
      <c r="D21" s="53" t="s">
        <v>31</v>
      </c>
      <c r="E21" s="50">
        <v>1</v>
      </c>
      <c r="F21" s="30"/>
      <c r="G21" s="30"/>
      <c r="H21" s="50">
        <f>G21+F21</f>
        <v>0</v>
      </c>
      <c r="I21" s="31">
        <f>ROUND(E21*H21,2)</f>
        <v>0</v>
      </c>
      <c r="J21" s="22">
        <v>21</v>
      </c>
      <c r="K21" s="17"/>
      <c r="L21" s="17"/>
      <c r="M21" s="17"/>
      <c r="N21" s="17"/>
      <c r="O21" s="17"/>
      <c r="P21" s="17"/>
      <c r="Q21" s="17"/>
      <c r="R21" s="17"/>
      <c r="S21" s="17"/>
      <c r="T21" s="17" t="s">
        <v>17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42" customFormat="1" ht="20.399999999999999" x14ac:dyDescent="0.25">
      <c r="A22" s="36"/>
      <c r="B22" s="37"/>
      <c r="C22" s="55" t="s">
        <v>526</v>
      </c>
      <c r="D22" s="51"/>
      <c r="E22" s="52"/>
      <c r="F22" s="52"/>
      <c r="G22" s="52"/>
      <c r="H22" s="38"/>
      <c r="I22" s="39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</row>
    <row r="23" spans="1:47" x14ac:dyDescent="0.25">
      <c r="A23" s="23" t="s">
        <v>15</v>
      </c>
      <c r="B23" s="24" t="s">
        <v>511</v>
      </c>
      <c r="C23" s="49" t="s">
        <v>515</v>
      </c>
      <c r="D23" s="25"/>
      <c r="E23" s="26"/>
      <c r="F23" s="26"/>
      <c r="G23" s="26"/>
      <c r="H23" s="27"/>
      <c r="I23" s="28">
        <f>SUMIF(T24:T27,"&lt;&gt;NOR",I24:I27)</f>
        <v>0</v>
      </c>
      <c r="J23" s="43"/>
      <c r="T23" t="s">
        <v>16</v>
      </c>
    </row>
    <row r="24" spans="1:47" x14ac:dyDescent="0.25">
      <c r="A24" s="29">
        <v>1</v>
      </c>
      <c r="B24" s="47" t="s">
        <v>509</v>
      </c>
      <c r="C24" s="48" t="s">
        <v>1285</v>
      </c>
      <c r="D24" s="53" t="s">
        <v>72</v>
      </c>
      <c r="E24" s="50">
        <v>3</v>
      </c>
      <c r="F24" s="30"/>
      <c r="G24" s="30"/>
      <c r="H24" s="50">
        <f>G24+F24</f>
        <v>0</v>
      </c>
      <c r="I24" s="31">
        <f>ROUND(E24*H24,2)</f>
        <v>0</v>
      </c>
      <c r="J24" s="22">
        <v>21</v>
      </c>
      <c r="K24" s="17"/>
      <c r="L24" s="17"/>
      <c r="M24" s="17"/>
      <c r="N24" s="17"/>
      <c r="O24" s="17"/>
      <c r="P24" s="17"/>
      <c r="Q24" s="17"/>
      <c r="R24" s="17"/>
      <c r="S24" s="17"/>
      <c r="T24" s="17" t="s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42" customFormat="1" x14ac:dyDescent="0.25">
      <c r="A25" s="36"/>
      <c r="B25" s="37"/>
      <c r="C25" s="55" t="s">
        <v>493</v>
      </c>
      <c r="D25" s="51"/>
      <c r="E25" s="52"/>
      <c r="F25" s="52"/>
      <c r="G25" s="52"/>
      <c r="H25" s="38"/>
      <c r="I25" s="39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</row>
    <row r="26" spans="1:47" x14ac:dyDescent="0.25">
      <c r="A26" s="29">
        <v>2</v>
      </c>
      <c r="B26" s="47" t="s">
        <v>510</v>
      </c>
      <c r="C26" s="48" t="s">
        <v>1286</v>
      </c>
      <c r="D26" s="53" t="s">
        <v>72</v>
      </c>
      <c r="E26" s="50">
        <v>1</v>
      </c>
      <c r="F26" s="30"/>
      <c r="G26" s="30"/>
      <c r="H26" s="50">
        <f>G26+F26</f>
        <v>0</v>
      </c>
      <c r="I26" s="31">
        <f>ROUND(E26*H26,2)</f>
        <v>0</v>
      </c>
      <c r="J26" s="22">
        <v>21</v>
      </c>
      <c r="K26" s="17"/>
      <c r="L26" s="17"/>
      <c r="M26" s="17"/>
      <c r="N26" s="17"/>
      <c r="O26" s="17"/>
      <c r="P26" s="17"/>
      <c r="Q26" s="17"/>
      <c r="R26" s="17"/>
      <c r="S26" s="17"/>
      <c r="T26" s="17" t="s">
        <v>17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42" customFormat="1" x14ac:dyDescent="0.25">
      <c r="A27" s="36"/>
      <c r="B27" s="37"/>
      <c r="C27" s="55" t="s">
        <v>493</v>
      </c>
      <c r="D27" s="51"/>
      <c r="E27" s="52"/>
      <c r="F27" s="52"/>
      <c r="G27" s="52"/>
      <c r="H27" s="38"/>
      <c r="I27" s="39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</row>
    <row r="28" spans="1:47" x14ac:dyDescent="0.25">
      <c r="A28" s="23" t="s">
        <v>15</v>
      </c>
      <c r="B28" s="24" t="s">
        <v>517</v>
      </c>
      <c r="C28" s="49" t="s">
        <v>1297</v>
      </c>
      <c r="D28" s="25"/>
      <c r="E28" s="26"/>
      <c r="F28" s="26"/>
      <c r="G28" s="26"/>
      <c r="H28" s="27"/>
      <c r="I28" s="28">
        <f>SUMIF(T29:T30,"&lt;&gt;NOR",I29:I30)</f>
        <v>0</v>
      </c>
      <c r="J28" s="43"/>
      <c r="T28" t="s">
        <v>16</v>
      </c>
    </row>
    <row r="29" spans="1:47" x14ac:dyDescent="0.25">
      <c r="A29" s="29">
        <v>1</v>
      </c>
      <c r="B29" s="47" t="s">
        <v>518</v>
      </c>
      <c r="C29" s="48" t="s">
        <v>525</v>
      </c>
      <c r="D29" s="53" t="s">
        <v>31</v>
      </c>
      <c r="E29" s="50">
        <v>1</v>
      </c>
      <c r="F29" s="30"/>
      <c r="G29" s="30"/>
      <c r="H29" s="50">
        <f>G29+F29</f>
        <v>0</v>
      </c>
      <c r="I29" s="31">
        <f>ROUND(E29*H29,2)</f>
        <v>0</v>
      </c>
      <c r="J29" s="22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 t="s">
        <v>17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42" customFormat="1" x14ac:dyDescent="0.25">
      <c r="A30" s="36"/>
      <c r="B30" s="37"/>
      <c r="C30" s="55" t="s">
        <v>527</v>
      </c>
      <c r="D30" s="51"/>
      <c r="E30" s="52"/>
      <c r="F30" s="52"/>
      <c r="G30" s="52"/>
      <c r="H30" s="38"/>
      <c r="I30" s="39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</row>
    <row r="31" spans="1:47" x14ac:dyDescent="0.25">
      <c r="A31" s="23" t="s">
        <v>15</v>
      </c>
      <c r="B31" s="24" t="s">
        <v>1292</v>
      </c>
      <c r="C31" s="49" t="s">
        <v>1296</v>
      </c>
      <c r="D31" s="25"/>
      <c r="E31" s="26"/>
      <c r="F31" s="26"/>
      <c r="G31" s="26"/>
      <c r="H31" s="27"/>
      <c r="I31" s="28">
        <f>SUMIF(T32:T37,"&lt;&gt;NOR",I32:I37)</f>
        <v>0</v>
      </c>
      <c r="J31" s="43"/>
      <c r="T31" t="s">
        <v>16</v>
      </c>
    </row>
    <row r="32" spans="1:47" ht="21" x14ac:dyDescent="0.25">
      <c r="A32" s="29">
        <v>1</v>
      </c>
      <c r="B32" s="47" t="s">
        <v>1300</v>
      </c>
      <c r="C32" s="48" t="s">
        <v>1293</v>
      </c>
      <c r="D32" s="53" t="s">
        <v>31</v>
      </c>
      <c r="E32" s="50">
        <v>1</v>
      </c>
      <c r="F32" s="30"/>
      <c r="G32" s="30"/>
      <c r="H32" s="50">
        <f>G32+F32</f>
        <v>0</v>
      </c>
      <c r="I32" s="31">
        <f>ROUND(E32*H32,2)</f>
        <v>0</v>
      </c>
      <c r="J32" s="22">
        <v>21</v>
      </c>
      <c r="K32" s="17"/>
      <c r="L32" s="17"/>
      <c r="M32" s="17"/>
      <c r="N32" s="17"/>
      <c r="O32" s="17"/>
      <c r="P32" s="17"/>
      <c r="Q32" s="17"/>
      <c r="R32" s="17"/>
      <c r="S32" s="17"/>
      <c r="T32" s="17" t="s">
        <v>17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42" customFormat="1" ht="23.4" customHeight="1" x14ac:dyDescent="0.25">
      <c r="A33" s="36"/>
      <c r="B33" s="37"/>
      <c r="C33" s="55" t="s">
        <v>1303</v>
      </c>
      <c r="D33" s="51"/>
      <c r="E33" s="52"/>
      <c r="F33" s="52"/>
      <c r="G33" s="52"/>
      <c r="H33" s="38"/>
      <c r="I33" s="39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</row>
    <row r="34" spans="1:47" x14ac:dyDescent="0.25">
      <c r="A34" s="29">
        <v>2</v>
      </c>
      <c r="B34" s="47" t="s">
        <v>1301</v>
      </c>
      <c r="C34" s="48" t="s">
        <v>1294</v>
      </c>
      <c r="D34" s="53" t="s">
        <v>31</v>
      </c>
      <c r="E34" s="50">
        <v>1</v>
      </c>
      <c r="F34" s="30"/>
      <c r="G34" s="30"/>
      <c r="H34" s="50">
        <f>G34+F34</f>
        <v>0</v>
      </c>
      <c r="I34" s="31">
        <f>ROUND(E34*H34,2)</f>
        <v>0</v>
      </c>
      <c r="J34" s="22">
        <v>21</v>
      </c>
      <c r="K34" s="17"/>
      <c r="L34" s="17"/>
      <c r="M34" s="17"/>
      <c r="N34" s="17"/>
      <c r="O34" s="17"/>
      <c r="P34" s="17"/>
      <c r="Q34" s="17"/>
      <c r="R34" s="17"/>
      <c r="S34" s="17"/>
      <c r="T34" s="17" t="s">
        <v>17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42" customFormat="1" ht="63.6" customHeight="1" x14ac:dyDescent="0.25">
      <c r="A35" s="36"/>
      <c r="B35" s="37"/>
      <c r="C35" s="55" t="s">
        <v>1295</v>
      </c>
      <c r="D35" s="51"/>
      <c r="E35" s="52"/>
      <c r="F35" s="52"/>
      <c r="G35" s="52"/>
      <c r="H35" s="38"/>
      <c r="I35" s="39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</row>
    <row r="36" spans="1:47" x14ac:dyDescent="0.25">
      <c r="A36" s="29">
        <v>3</v>
      </c>
      <c r="B36" s="47" t="s">
        <v>1302</v>
      </c>
      <c r="C36" s="67" t="s">
        <v>1298</v>
      </c>
      <c r="D36" s="53" t="s">
        <v>31</v>
      </c>
      <c r="E36" s="50">
        <v>1</v>
      </c>
      <c r="F36" s="30"/>
      <c r="G36" s="30"/>
      <c r="H36" s="50">
        <f>G36+F36</f>
        <v>0</v>
      </c>
      <c r="I36" s="31">
        <f>ROUND(E36*H36,2)</f>
        <v>0</v>
      </c>
      <c r="J36" s="22">
        <v>21</v>
      </c>
      <c r="K36" s="17"/>
      <c r="L36" s="17"/>
      <c r="M36" s="17"/>
      <c r="N36" s="17"/>
      <c r="O36" s="17"/>
      <c r="P36" s="17"/>
      <c r="Q36" s="17"/>
      <c r="R36" s="17"/>
      <c r="S36" s="17"/>
      <c r="T36" s="17" t="s">
        <v>17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42" customFormat="1" x14ac:dyDescent="0.25">
      <c r="A37" s="36"/>
      <c r="B37" s="37"/>
      <c r="C37" s="55" t="s">
        <v>1299</v>
      </c>
      <c r="D37" s="51"/>
      <c r="E37" s="52"/>
      <c r="F37" s="52"/>
      <c r="G37" s="52"/>
      <c r="H37" s="38"/>
      <c r="I37" s="39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</row>
    <row r="38" spans="1:47" x14ac:dyDescent="0.25">
      <c r="A38" s="58"/>
      <c r="B38" s="2"/>
      <c r="C38" s="33"/>
      <c r="D38" s="4"/>
      <c r="E38" s="58"/>
      <c r="F38" s="58"/>
      <c r="G38" s="58"/>
      <c r="H38" s="58"/>
      <c r="I38" s="58"/>
      <c r="J38" s="58"/>
      <c r="R38">
        <v>15</v>
      </c>
      <c r="S38">
        <v>21</v>
      </c>
    </row>
    <row r="39" spans="1:47" x14ac:dyDescent="0.25">
      <c r="A39" s="18"/>
      <c r="B39" s="19" t="s">
        <v>4</v>
      </c>
      <c r="C39" s="34"/>
      <c r="D39" s="20"/>
      <c r="E39" s="21"/>
      <c r="F39" s="21"/>
      <c r="G39" s="21"/>
      <c r="H39" s="21"/>
      <c r="I39" s="32">
        <f>I7+I28+I23+I16+I31</f>
        <v>0</v>
      </c>
      <c r="J39" s="58"/>
      <c r="R39">
        <f>SUMIF(J7:J15,R38,I7:I15)</f>
        <v>0</v>
      </c>
      <c r="S39">
        <f>SUMIF(J7:J15,S38,I7:I15)</f>
        <v>0</v>
      </c>
      <c r="T39" t="s">
        <v>18</v>
      </c>
    </row>
    <row r="40" spans="1:47" x14ac:dyDescent="0.25">
      <c r="A40" s="58"/>
      <c r="B40" s="2"/>
      <c r="C40" s="33"/>
      <c r="D40" s="4"/>
      <c r="E40" s="58"/>
      <c r="F40" s="58"/>
      <c r="G40" s="58"/>
      <c r="H40" s="58"/>
      <c r="I40" s="58"/>
      <c r="J40" s="58"/>
    </row>
    <row r="41" spans="1:47" x14ac:dyDescent="0.25">
      <c r="A41" s="58"/>
      <c r="B41" s="2"/>
      <c r="C41" s="33"/>
      <c r="D41" s="4"/>
      <c r="E41" s="58"/>
      <c r="F41" s="58"/>
      <c r="G41" s="58"/>
      <c r="H41" s="58"/>
      <c r="I41" s="58"/>
      <c r="J41" s="58"/>
    </row>
    <row r="42" spans="1:47" x14ac:dyDescent="0.25">
      <c r="A42" s="264" t="s">
        <v>19</v>
      </c>
      <c r="B42" s="264"/>
      <c r="C42" s="265"/>
      <c r="D42" s="4"/>
      <c r="E42" s="58"/>
      <c r="F42" s="58"/>
      <c r="G42" s="58"/>
      <c r="H42" s="58"/>
      <c r="I42" s="58"/>
      <c r="J42" s="58"/>
    </row>
    <row r="43" spans="1:47" x14ac:dyDescent="0.25">
      <c r="A43" s="243"/>
      <c r="B43" s="244"/>
      <c r="C43" s="245"/>
      <c r="D43" s="244"/>
      <c r="E43" s="244"/>
      <c r="F43" s="244"/>
      <c r="G43" s="244"/>
      <c r="H43" s="244"/>
      <c r="I43" s="246"/>
      <c r="J43" s="58"/>
      <c r="T43" t="s">
        <v>20</v>
      </c>
    </row>
    <row r="44" spans="1:47" x14ac:dyDescent="0.25">
      <c r="A44" s="247"/>
      <c r="B44" s="248"/>
      <c r="C44" s="249"/>
      <c r="D44" s="248"/>
      <c r="E44" s="248"/>
      <c r="F44" s="248"/>
      <c r="G44" s="248"/>
      <c r="H44" s="248"/>
      <c r="I44" s="250"/>
      <c r="J44" s="58"/>
    </row>
    <row r="45" spans="1:47" x14ac:dyDescent="0.25">
      <c r="A45" s="247"/>
      <c r="B45" s="248"/>
      <c r="C45" s="249"/>
      <c r="D45" s="248"/>
      <c r="E45" s="248"/>
      <c r="F45" s="248"/>
      <c r="G45" s="248"/>
      <c r="H45" s="248"/>
      <c r="I45" s="250"/>
      <c r="J45" s="58"/>
    </row>
    <row r="46" spans="1:47" x14ac:dyDescent="0.25">
      <c r="A46" s="247"/>
      <c r="B46" s="248"/>
      <c r="C46" s="249"/>
      <c r="D46" s="248"/>
      <c r="E46" s="248"/>
      <c r="F46" s="248"/>
      <c r="G46" s="248"/>
      <c r="H46" s="248"/>
      <c r="I46" s="250"/>
      <c r="J46" s="58"/>
    </row>
    <row r="47" spans="1:47" x14ac:dyDescent="0.25">
      <c r="A47" s="251"/>
      <c r="B47" s="252"/>
      <c r="C47" s="253"/>
      <c r="D47" s="252"/>
      <c r="E47" s="252"/>
      <c r="F47" s="252"/>
      <c r="G47" s="252"/>
      <c r="H47" s="252"/>
      <c r="I47" s="254"/>
      <c r="J47" s="58"/>
    </row>
    <row r="48" spans="1:47" x14ac:dyDescent="0.25">
      <c r="A48" s="58"/>
      <c r="B48" s="2"/>
      <c r="C48" s="33"/>
      <c r="D48" s="4"/>
      <c r="E48" s="58"/>
      <c r="F48" s="58"/>
      <c r="G48" s="58"/>
      <c r="H48" s="58"/>
      <c r="I48" s="58"/>
      <c r="J48" s="58"/>
    </row>
    <row r="49" spans="3:20" x14ac:dyDescent="0.25">
      <c r="C49" s="35"/>
      <c r="D49" s="9"/>
      <c r="T49" t="s">
        <v>21</v>
      </c>
    </row>
    <row r="50" spans="3:20" x14ac:dyDescent="0.25">
      <c r="D50" s="9"/>
    </row>
    <row r="51" spans="3:20" x14ac:dyDescent="0.25">
      <c r="D51" s="9"/>
    </row>
    <row r="52" spans="3:20" x14ac:dyDescent="0.25">
      <c r="D52" s="9"/>
    </row>
    <row r="53" spans="3:20" x14ac:dyDescent="0.25">
      <c r="D53" s="9"/>
    </row>
    <row r="54" spans="3:20" x14ac:dyDescent="0.25">
      <c r="D54" s="9"/>
    </row>
    <row r="55" spans="3:20" x14ac:dyDescent="0.25">
      <c r="D55" s="9"/>
    </row>
    <row r="56" spans="3:20" x14ac:dyDescent="0.25">
      <c r="D56" s="9"/>
    </row>
    <row r="57" spans="3:20" x14ac:dyDescent="0.25">
      <c r="D57" s="9"/>
    </row>
    <row r="58" spans="3:20" x14ac:dyDescent="0.25">
      <c r="D58" s="9"/>
    </row>
    <row r="59" spans="3:20" x14ac:dyDescent="0.25">
      <c r="D59" s="9"/>
    </row>
    <row r="60" spans="3:20" x14ac:dyDescent="0.25">
      <c r="D60" s="9"/>
    </row>
    <row r="61" spans="3:20" x14ac:dyDescent="0.25">
      <c r="D61" s="9"/>
    </row>
    <row r="62" spans="3:20" x14ac:dyDescent="0.25">
      <c r="D62" s="9"/>
    </row>
    <row r="63" spans="3:20" x14ac:dyDescent="0.25">
      <c r="D63" s="9"/>
    </row>
    <row r="64" spans="3:20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  <row r="4983" spans="4:4" x14ac:dyDescent="0.25">
      <c r="D4983" s="9"/>
    </row>
    <row r="4984" spans="4:4" x14ac:dyDescent="0.25">
      <c r="D4984" s="9"/>
    </row>
  </sheetData>
  <mergeCells count="6">
    <mergeCell ref="A43:I47"/>
    <mergeCell ref="A1:I1"/>
    <mergeCell ref="C2:I2"/>
    <mergeCell ref="C3:I3"/>
    <mergeCell ref="C4:I4"/>
    <mergeCell ref="A42:C4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outlinePr summaryBelow="0"/>
  </sheetPr>
  <dimension ref="A1:AU5328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6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6" t="s">
        <v>37</v>
      </c>
      <c r="C3" s="259" t="s">
        <v>24</v>
      </c>
      <c r="D3" s="266"/>
      <c r="E3" s="266"/>
      <c r="F3" s="266"/>
      <c r="G3" s="266"/>
      <c r="H3" s="266"/>
      <c r="I3" s="267"/>
      <c r="P3" s="8" t="s">
        <v>6</v>
      </c>
      <c r="T3" t="s">
        <v>7</v>
      </c>
    </row>
    <row r="4" spans="1:47" ht="24.9" customHeight="1" x14ac:dyDescent="0.25">
      <c r="A4" s="11" t="s">
        <v>3</v>
      </c>
      <c r="B4" s="12" t="s">
        <v>38</v>
      </c>
      <c r="C4" s="261" t="s">
        <v>24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1039</v>
      </c>
      <c r="C7" s="49" t="s">
        <v>23</v>
      </c>
      <c r="D7" s="25"/>
      <c r="E7" s="26"/>
      <c r="F7" s="26"/>
      <c r="G7" s="26"/>
      <c r="H7" s="27"/>
      <c r="I7" s="28">
        <f>SUMIF(T8:T22,"&lt;&gt;NOR",I8:I22)</f>
        <v>0</v>
      </c>
      <c r="J7" s="43"/>
      <c r="T7" t="s">
        <v>16</v>
      </c>
    </row>
    <row r="8" spans="1:47" x14ac:dyDescent="0.25">
      <c r="A8" s="29">
        <v>1</v>
      </c>
      <c r="B8" s="47" t="s">
        <v>1055</v>
      </c>
      <c r="C8" s="48" t="s">
        <v>25</v>
      </c>
      <c r="D8" s="53" t="s">
        <v>31</v>
      </c>
      <c r="E8" s="50">
        <v>1</v>
      </c>
      <c r="F8" s="30"/>
      <c r="G8" s="30"/>
      <c r="H8" s="50">
        <f>G8+F8</f>
        <v>0</v>
      </c>
      <c r="I8" s="31">
        <f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x14ac:dyDescent="0.25">
      <c r="A9" s="29">
        <v>2</v>
      </c>
      <c r="B9" s="47" t="s">
        <v>1056</v>
      </c>
      <c r="C9" s="48" t="s">
        <v>26</v>
      </c>
      <c r="D9" s="53" t="s">
        <v>31</v>
      </c>
      <c r="E9" s="50">
        <v>1</v>
      </c>
      <c r="F9" s="30"/>
      <c r="G9" s="30"/>
      <c r="H9" s="50">
        <f>G9+F9</f>
        <v>0</v>
      </c>
      <c r="I9" s="31">
        <f>ROUND(E9*H9,2)</f>
        <v>0</v>
      </c>
      <c r="J9" s="22">
        <v>21</v>
      </c>
      <c r="K9" s="17"/>
      <c r="L9" s="17"/>
      <c r="M9" s="17"/>
      <c r="N9" s="17"/>
      <c r="O9" s="17"/>
      <c r="P9" s="17"/>
      <c r="Q9" s="17"/>
      <c r="R9" s="17"/>
      <c r="S9" s="17"/>
      <c r="T9" s="17" t="s">
        <v>17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ht="21" x14ac:dyDescent="0.25">
      <c r="A10" s="29">
        <v>3</v>
      </c>
      <c r="B10" s="47" t="s">
        <v>1057</v>
      </c>
      <c r="C10" s="48" t="s">
        <v>27</v>
      </c>
      <c r="D10" s="53" t="s">
        <v>32</v>
      </c>
      <c r="E10" s="50">
        <v>336</v>
      </c>
      <c r="F10" s="30"/>
      <c r="G10" s="30"/>
      <c r="H10" s="50">
        <f>G10+F10</f>
        <v>0</v>
      </c>
      <c r="I10" s="31">
        <f>ROUND(E10*H10,2)</f>
        <v>0</v>
      </c>
      <c r="J10" s="22">
        <v>21</v>
      </c>
      <c r="K10" s="17"/>
      <c r="L10" s="17"/>
      <c r="M10" s="17"/>
      <c r="N10" s="17"/>
      <c r="O10" s="17"/>
      <c r="P10" s="17"/>
      <c r="Q10" s="17"/>
      <c r="R10" s="17"/>
      <c r="S10" s="17"/>
      <c r="T10" s="17" t="s">
        <v>17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42" customFormat="1" x14ac:dyDescent="0.25">
      <c r="A11" s="36"/>
      <c r="B11" s="37"/>
      <c r="C11" s="55" t="s">
        <v>33</v>
      </c>
      <c r="D11" s="51"/>
      <c r="E11" s="52"/>
      <c r="F11" s="52"/>
      <c r="G11" s="52"/>
      <c r="H11" s="38"/>
      <c r="I11" s="39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</row>
    <row r="12" spans="1:47" x14ac:dyDescent="0.25">
      <c r="A12" s="29">
        <v>4</v>
      </c>
      <c r="B12" s="47" t="s">
        <v>1058</v>
      </c>
      <c r="C12" s="48" t="s">
        <v>28</v>
      </c>
      <c r="D12" s="53" t="s">
        <v>34</v>
      </c>
      <c r="E12" s="50">
        <v>4.7</v>
      </c>
      <c r="F12" s="30"/>
      <c r="G12" s="30"/>
      <c r="H12" s="50">
        <f>G12+F12</f>
        <v>0</v>
      </c>
      <c r="I12" s="31">
        <f>ROUND(E12*H12,2)</f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42" customFormat="1" ht="31.2" x14ac:dyDescent="0.25">
      <c r="A13" s="36"/>
      <c r="B13" s="37"/>
      <c r="C13" s="54" t="s">
        <v>35</v>
      </c>
      <c r="D13" s="51"/>
      <c r="E13" s="52"/>
      <c r="F13" s="52"/>
      <c r="G13" s="52"/>
      <c r="H13" s="38"/>
      <c r="I13" s="39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47" x14ac:dyDescent="0.25">
      <c r="A14" s="29">
        <v>5</v>
      </c>
      <c r="B14" s="47" t="s">
        <v>1059</v>
      </c>
      <c r="C14" s="48" t="s">
        <v>29</v>
      </c>
      <c r="D14" s="53" t="s">
        <v>34</v>
      </c>
      <c r="E14" s="50">
        <v>62.6</v>
      </c>
      <c r="F14" s="30"/>
      <c r="G14" s="30"/>
      <c r="H14" s="50">
        <f>G14+F14</f>
        <v>0</v>
      </c>
      <c r="I14" s="31">
        <f>ROUND(E14*H14,2)</f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42" customFormat="1" x14ac:dyDescent="0.25">
      <c r="A15" s="36"/>
      <c r="B15" s="37"/>
      <c r="C15" s="55" t="s">
        <v>33</v>
      </c>
      <c r="D15" s="51"/>
      <c r="E15" s="52"/>
      <c r="F15" s="52"/>
      <c r="G15" s="52"/>
      <c r="H15" s="38"/>
      <c r="I15" s="39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ht="21" x14ac:dyDescent="0.25">
      <c r="A16" s="29">
        <v>6</v>
      </c>
      <c r="B16" s="47" t="s">
        <v>1060</v>
      </c>
      <c r="C16" s="48" t="s">
        <v>36</v>
      </c>
      <c r="D16" s="53" t="s">
        <v>31</v>
      </c>
      <c r="E16" s="50">
        <v>1</v>
      </c>
      <c r="F16" s="30"/>
      <c r="G16" s="30"/>
      <c r="H16" s="50">
        <f>G16+F16</f>
        <v>0</v>
      </c>
      <c r="I16" s="31">
        <f>ROUND(E16*H16,2)</f>
        <v>0</v>
      </c>
      <c r="J16" s="22">
        <v>21</v>
      </c>
      <c r="K16" s="17"/>
      <c r="L16" s="17"/>
      <c r="M16" s="17"/>
      <c r="N16" s="17"/>
      <c r="O16" s="17"/>
      <c r="P16" s="17"/>
      <c r="Q16" s="17"/>
      <c r="R16" s="17"/>
      <c r="S16" s="17"/>
      <c r="T16" s="17" t="s">
        <v>17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x14ac:dyDescent="0.25">
      <c r="A17" s="29">
        <v>7</v>
      </c>
      <c r="B17" s="47" t="s">
        <v>1061</v>
      </c>
      <c r="C17" s="48" t="s">
        <v>30</v>
      </c>
      <c r="D17" s="53" t="s">
        <v>34</v>
      </c>
      <c r="E17" s="50">
        <v>2</v>
      </c>
      <c r="F17" s="30"/>
      <c r="G17" s="30"/>
      <c r="H17" s="50">
        <f>G17+F17</f>
        <v>0</v>
      </c>
      <c r="I17" s="31">
        <f>ROUND(E17*H17,2)</f>
        <v>0</v>
      </c>
      <c r="J17" s="22">
        <v>21</v>
      </c>
      <c r="K17" s="17"/>
      <c r="L17" s="17"/>
      <c r="M17" s="17"/>
      <c r="N17" s="17"/>
      <c r="O17" s="17"/>
      <c r="P17" s="17"/>
      <c r="Q17" s="17"/>
      <c r="R17" s="17"/>
      <c r="S17" s="17"/>
      <c r="T17" s="17" t="s">
        <v>17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42" customFormat="1" x14ac:dyDescent="0.25">
      <c r="A18" s="36"/>
      <c r="B18" s="37"/>
      <c r="C18" s="55" t="s">
        <v>33</v>
      </c>
      <c r="D18" s="51"/>
      <c r="E18" s="52"/>
      <c r="F18" s="52"/>
      <c r="G18" s="52"/>
      <c r="H18" s="38"/>
      <c r="I18" s="39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</row>
    <row r="19" spans="1:47" x14ac:dyDescent="0.25">
      <c r="A19" s="29">
        <v>8</v>
      </c>
      <c r="B19" s="47" t="s">
        <v>1342</v>
      </c>
      <c r="C19" s="48" t="s">
        <v>1343</v>
      </c>
      <c r="D19" s="53" t="s">
        <v>34</v>
      </c>
      <c r="E19" s="50">
        <v>69.3</v>
      </c>
      <c r="F19" s="30"/>
      <c r="G19" s="30"/>
      <c r="H19" s="50">
        <f>G19+F19</f>
        <v>0</v>
      </c>
      <c r="I19" s="31">
        <f>ROUND(E19*H19,2)</f>
        <v>0</v>
      </c>
      <c r="J19" s="22">
        <v>21</v>
      </c>
      <c r="K19" s="17"/>
      <c r="L19" s="17"/>
      <c r="M19" s="17"/>
      <c r="N19" s="17"/>
      <c r="O19" s="17"/>
      <c r="P19" s="17"/>
      <c r="Q19" s="17"/>
      <c r="R19" s="17"/>
      <c r="S19" s="17"/>
      <c r="T19" s="17" t="s">
        <v>17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42" customFormat="1" x14ac:dyDescent="0.25">
      <c r="A20" s="36"/>
      <c r="B20" s="37"/>
      <c r="C20" s="55" t="s">
        <v>33</v>
      </c>
      <c r="D20" s="51"/>
      <c r="E20" s="52"/>
      <c r="F20" s="52"/>
      <c r="G20" s="52"/>
      <c r="H20" s="38"/>
      <c r="I20" s="39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</row>
    <row r="21" spans="1:47" x14ac:dyDescent="0.25">
      <c r="A21" s="29">
        <v>9</v>
      </c>
      <c r="B21" s="47" t="s">
        <v>1344</v>
      </c>
      <c r="C21" s="48" t="s">
        <v>1345</v>
      </c>
      <c r="D21" s="53" t="s">
        <v>34</v>
      </c>
      <c r="E21" s="50">
        <v>69.3</v>
      </c>
      <c r="F21" s="30"/>
      <c r="G21" s="30"/>
      <c r="H21" s="50">
        <f>G21+F21</f>
        <v>0</v>
      </c>
      <c r="I21" s="31">
        <f>ROUND(E21*H21,2)</f>
        <v>0</v>
      </c>
      <c r="J21" s="22">
        <v>21</v>
      </c>
      <c r="K21" s="17"/>
      <c r="L21" s="17"/>
      <c r="M21" s="17"/>
      <c r="N21" s="17"/>
      <c r="O21" s="17"/>
      <c r="P21" s="17"/>
      <c r="Q21" s="17"/>
      <c r="R21" s="17"/>
      <c r="S21" s="17"/>
      <c r="T21" s="17" t="s">
        <v>17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42" customFormat="1" x14ac:dyDescent="0.25">
      <c r="A22" s="36"/>
      <c r="B22" s="37"/>
      <c r="C22" s="55" t="s">
        <v>33</v>
      </c>
      <c r="D22" s="51"/>
      <c r="E22" s="52"/>
      <c r="F22" s="52"/>
      <c r="G22" s="52"/>
      <c r="H22" s="38"/>
      <c r="I22" s="39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</row>
    <row r="23" spans="1:47" x14ac:dyDescent="0.25">
      <c r="A23" s="23" t="s">
        <v>15</v>
      </c>
      <c r="B23" s="24" t="s">
        <v>1040</v>
      </c>
      <c r="C23" s="49" t="s">
        <v>39</v>
      </c>
      <c r="D23" s="25"/>
      <c r="E23" s="26"/>
      <c r="F23" s="26"/>
      <c r="G23" s="26"/>
      <c r="H23" s="27"/>
      <c r="I23" s="28">
        <f>SUMIF(T24:T71,"&lt;&gt;NOR",I24:I71)</f>
        <v>0</v>
      </c>
      <c r="J23" s="43"/>
      <c r="T23" t="s">
        <v>16</v>
      </c>
    </row>
    <row r="24" spans="1:47" x14ac:dyDescent="0.25">
      <c r="A24" s="29">
        <v>1</v>
      </c>
      <c r="B24" s="47" t="s">
        <v>1062</v>
      </c>
      <c r="C24" s="48" t="s">
        <v>40</v>
      </c>
      <c r="D24" s="53" t="s">
        <v>31</v>
      </c>
      <c r="E24" s="50">
        <v>1</v>
      </c>
      <c r="F24" s="30"/>
      <c r="G24" s="30"/>
      <c r="H24" s="50">
        <f>G24+F24</f>
        <v>0</v>
      </c>
      <c r="I24" s="31">
        <f>ROUND(E24*H24,2)</f>
        <v>0</v>
      </c>
      <c r="J24" s="22">
        <v>21</v>
      </c>
      <c r="K24" s="17"/>
      <c r="L24" s="17"/>
      <c r="M24" s="17"/>
      <c r="N24" s="17"/>
      <c r="O24" s="17"/>
      <c r="P24" s="17"/>
      <c r="Q24" s="17"/>
      <c r="R24" s="17"/>
      <c r="S24" s="17"/>
      <c r="T24" s="17" t="s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x14ac:dyDescent="0.25">
      <c r="A25" s="29">
        <v>2</v>
      </c>
      <c r="B25" s="47" t="s">
        <v>1063</v>
      </c>
      <c r="C25" s="48" t="s">
        <v>41</v>
      </c>
      <c r="D25" s="53" t="s">
        <v>34</v>
      </c>
      <c r="E25" s="50">
        <v>26.3</v>
      </c>
      <c r="F25" s="30"/>
      <c r="G25" s="30"/>
      <c r="H25" s="50">
        <f>G25+F25</f>
        <v>0</v>
      </c>
      <c r="I25" s="31">
        <f>ROUND(E25*H25,2)</f>
        <v>0</v>
      </c>
      <c r="J25" s="22">
        <v>21</v>
      </c>
      <c r="K25" s="17"/>
      <c r="L25" s="17"/>
      <c r="M25" s="17"/>
      <c r="N25" s="17"/>
      <c r="O25" s="17"/>
      <c r="P25" s="17"/>
      <c r="Q25" s="17"/>
      <c r="R25" s="17"/>
      <c r="S25" s="17"/>
      <c r="T25" s="17" t="s">
        <v>17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42" customFormat="1" x14ac:dyDescent="0.25">
      <c r="A26" s="36"/>
      <c r="B26" s="37"/>
      <c r="C26" s="54" t="s">
        <v>529</v>
      </c>
      <c r="D26" s="51"/>
      <c r="E26" s="52"/>
      <c r="F26" s="52"/>
      <c r="G26" s="52"/>
      <c r="H26" s="38"/>
      <c r="I26" s="39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</row>
    <row r="27" spans="1:47" ht="21" x14ac:dyDescent="0.25">
      <c r="A27" s="29">
        <v>3</v>
      </c>
      <c r="B27" s="47" t="s">
        <v>1064</v>
      </c>
      <c r="C27" s="48" t="s">
        <v>42</v>
      </c>
      <c r="D27" s="53" t="s">
        <v>32</v>
      </c>
      <c r="E27" s="50">
        <v>37.299999999999997</v>
      </c>
      <c r="F27" s="30"/>
      <c r="G27" s="30"/>
      <c r="H27" s="50">
        <f>G27+F27</f>
        <v>0</v>
      </c>
      <c r="I27" s="31">
        <f>ROUND(E27*H27,2)</f>
        <v>0</v>
      </c>
      <c r="J27" s="22">
        <v>21</v>
      </c>
      <c r="K27" s="17"/>
      <c r="L27" s="17"/>
      <c r="M27" s="17"/>
      <c r="N27" s="17"/>
      <c r="O27" s="17"/>
      <c r="P27" s="17"/>
      <c r="Q27" s="17"/>
      <c r="R27" s="17"/>
      <c r="S27" s="17"/>
      <c r="T27" s="17" t="s">
        <v>17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42" customFormat="1" x14ac:dyDescent="0.25">
      <c r="A28" s="36"/>
      <c r="B28" s="37"/>
      <c r="C28" s="54" t="s">
        <v>529</v>
      </c>
      <c r="D28" s="51"/>
      <c r="E28" s="52"/>
      <c r="F28" s="52"/>
      <c r="G28" s="52"/>
      <c r="H28" s="38"/>
      <c r="I28" s="39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</row>
    <row r="29" spans="1:47" x14ac:dyDescent="0.25">
      <c r="A29" s="29">
        <v>4</v>
      </c>
      <c r="B29" s="47" t="s">
        <v>1065</v>
      </c>
      <c r="C29" s="48" t="s">
        <v>43</v>
      </c>
      <c r="D29" s="53" t="s">
        <v>34</v>
      </c>
      <c r="E29" s="50">
        <v>5.4</v>
      </c>
      <c r="F29" s="30"/>
      <c r="G29" s="30"/>
      <c r="H29" s="50">
        <f>G29+F29</f>
        <v>0</v>
      </c>
      <c r="I29" s="31">
        <f>ROUND(E29*H29,2)</f>
        <v>0</v>
      </c>
      <c r="J29" s="22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 t="s">
        <v>17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42" customFormat="1" ht="21" x14ac:dyDescent="0.25">
      <c r="A30" s="36"/>
      <c r="B30" s="37"/>
      <c r="C30" s="54" t="s">
        <v>543</v>
      </c>
      <c r="D30" s="51"/>
      <c r="E30" s="52"/>
      <c r="F30" s="52"/>
      <c r="G30" s="52"/>
      <c r="H30" s="38"/>
      <c r="I30" s="39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</row>
    <row r="31" spans="1:47" ht="21" x14ac:dyDescent="0.25">
      <c r="A31" s="29">
        <v>5</v>
      </c>
      <c r="B31" s="47" t="s">
        <v>1066</v>
      </c>
      <c r="C31" s="48" t="s">
        <v>44</v>
      </c>
      <c r="D31" s="53" t="s">
        <v>34</v>
      </c>
      <c r="E31" s="50">
        <v>0.35</v>
      </c>
      <c r="F31" s="30"/>
      <c r="G31" s="30"/>
      <c r="H31" s="50">
        <f>G31+F31</f>
        <v>0</v>
      </c>
      <c r="I31" s="31">
        <f>ROUND(E31*H31,2)</f>
        <v>0</v>
      </c>
      <c r="J31" s="22">
        <v>21</v>
      </c>
      <c r="K31" s="17"/>
      <c r="L31" s="17"/>
      <c r="M31" s="17"/>
      <c r="N31" s="17"/>
      <c r="O31" s="17"/>
      <c r="P31" s="17"/>
      <c r="Q31" s="17"/>
      <c r="R31" s="17"/>
      <c r="S31" s="17"/>
      <c r="T31" s="17" t="s">
        <v>17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s="42" customFormat="1" ht="21" x14ac:dyDescent="0.25">
      <c r="A32" s="36"/>
      <c r="B32" s="37"/>
      <c r="C32" s="54" t="s">
        <v>543</v>
      </c>
      <c r="D32" s="51"/>
      <c r="E32" s="52"/>
      <c r="F32" s="52"/>
      <c r="G32" s="52"/>
      <c r="H32" s="38"/>
      <c r="I32" s="39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47" ht="21" x14ac:dyDescent="0.25">
      <c r="A33" s="29">
        <v>6</v>
      </c>
      <c r="B33" s="47" t="s">
        <v>1067</v>
      </c>
      <c r="C33" s="48" t="s">
        <v>45</v>
      </c>
      <c r="D33" s="53" t="s">
        <v>34</v>
      </c>
      <c r="E33" s="50">
        <v>2.2999999999999998</v>
      </c>
      <c r="F33" s="30"/>
      <c r="G33" s="30"/>
      <c r="H33" s="50">
        <f>G33+F33</f>
        <v>0</v>
      </c>
      <c r="I33" s="31">
        <f>ROUND(E33*H33,2)</f>
        <v>0</v>
      </c>
      <c r="J33" s="22">
        <v>21</v>
      </c>
      <c r="K33" s="17"/>
      <c r="L33" s="17"/>
      <c r="M33" s="17"/>
      <c r="N33" s="17"/>
      <c r="O33" s="17"/>
      <c r="P33" s="17"/>
      <c r="Q33" s="17"/>
      <c r="R33" s="17"/>
      <c r="S33" s="17"/>
      <c r="T33" s="17" t="s">
        <v>17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s="42" customFormat="1" ht="21" x14ac:dyDescent="0.25">
      <c r="A34" s="36"/>
      <c r="B34" s="37"/>
      <c r="C34" s="54" t="s">
        <v>543</v>
      </c>
      <c r="D34" s="51"/>
      <c r="E34" s="52"/>
      <c r="F34" s="52"/>
      <c r="G34" s="52"/>
      <c r="H34" s="38"/>
      <c r="I34" s="39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</row>
    <row r="35" spans="1:47" ht="31.2" x14ac:dyDescent="0.25">
      <c r="A35" s="29">
        <v>7</v>
      </c>
      <c r="B35" s="47" t="s">
        <v>1068</v>
      </c>
      <c r="C35" s="48" t="s">
        <v>46</v>
      </c>
      <c r="D35" s="53" t="s">
        <v>34</v>
      </c>
      <c r="E35" s="50">
        <v>5.2</v>
      </c>
      <c r="F35" s="30"/>
      <c r="G35" s="30"/>
      <c r="H35" s="50">
        <f>G35+F35</f>
        <v>0</v>
      </c>
      <c r="I35" s="31">
        <f>ROUND(E35*H35,2)</f>
        <v>0</v>
      </c>
      <c r="J35" s="22">
        <v>21</v>
      </c>
      <c r="K35" s="17"/>
      <c r="L35" s="17"/>
      <c r="M35" s="17"/>
      <c r="N35" s="17"/>
      <c r="O35" s="17"/>
      <c r="P35" s="17"/>
      <c r="Q35" s="17"/>
      <c r="R35" s="17"/>
      <c r="S35" s="17"/>
      <c r="T35" s="17" t="s">
        <v>17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42" customFormat="1" x14ac:dyDescent="0.25">
      <c r="A36" s="36"/>
      <c r="B36" s="37"/>
      <c r="C36" s="54" t="s">
        <v>529</v>
      </c>
      <c r="D36" s="51"/>
      <c r="E36" s="52"/>
      <c r="F36" s="52"/>
      <c r="G36" s="52"/>
      <c r="H36" s="38"/>
      <c r="I36" s="39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</row>
    <row r="37" spans="1:47" x14ac:dyDescent="0.25">
      <c r="A37" s="29">
        <v>8</v>
      </c>
      <c r="B37" s="47" t="s">
        <v>1069</v>
      </c>
      <c r="C37" s="48" t="s">
        <v>542</v>
      </c>
      <c r="D37" s="53" t="s">
        <v>544</v>
      </c>
      <c r="E37" s="50">
        <v>0.25</v>
      </c>
      <c r="F37" s="30"/>
      <c r="G37" s="30"/>
      <c r="H37" s="50">
        <f>G37+F37</f>
        <v>0</v>
      </c>
      <c r="I37" s="31">
        <f>ROUND(E37*H37,2)</f>
        <v>0</v>
      </c>
      <c r="J37" s="22">
        <v>21</v>
      </c>
      <c r="K37" s="17"/>
      <c r="L37" s="17"/>
      <c r="M37" s="17"/>
      <c r="N37" s="17"/>
      <c r="O37" s="17"/>
      <c r="P37" s="17"/>
      <c r="Q37" s="17"/>
      <c r="R37" s="17"/>
      <c r="S37" s="17"/>
      <c r="T37" s="17" t="s">
        <v>17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s="42" customFormat="1" x14ac:dyDescent="0.25">
      <c r="A38" s="36"/>
      <c r="B38" s="37"/>
      <c r="C38" s="54" t="s">
        <v>529</v>
      </c>
      <c r="D38" s="51"/>
      <c r="E38" s="52"/>
      <c r="F38" s="52"/>
      <c r="G38" s="52"/>
      <c r="H38" s="38"/>
      <c r="I38" s="39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</row>
    <row r="39" spans="1:47" x14ac:dyDescent="0.25">
      <c r="A39" s="29">
        <v>9</v>
      </c>
      <c r="B39" s="47" t="s">
        <v>1070</v>
      </c>
      <c r="C39" s="48" t="s">
        <v>47</v>
      </c>
      <c r="D39" s="53" t="s">
        <v>32</v>
      </c>
      <c r="E39" s="50">
        <v>204.6</v>
      </c>
      <c r="F39" s="30"/>
      <c r="G39" s="30"/>
      <c r="H39" s="50">
        <f>G39+F39</f>
        <v>0</v>
      </c>
      <c r="I39" s="31">
        <f>ROUND(E39*H39,2)</f>
        <v>0</v>
      </c>
      <c r="J39" s="22">
        <v>21</v>
      </c>
      <c r="K39" s="17"/>
      <c r="L39" s="17"/>
      <c r="M39" s="17"/>
      <c r="N39" s="17"/>
      <c r="O39" s="17"/>
      <c r="P39" s="17"/>
      <c r="Q39" s="17"/>
      <c r="R39" s="17"/>
      <c r="S39" s="17"/>
      <c r="T39" s="17" t="s">
        <v>17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s="42" customFormat="1" x14ac:dyDescent="0.25">
      <c r="A40" s="36"/>
      <c r="B40" s="37"/>
      <c r="C40" s="54" t="s">
        <v>529</v>
      </c>
      <c r="D40" s="51"/>
      <c r="E40" s="52"/>
      <c r="F40" s="52"/>
      <c r="G40" s="52"/>
      <c r="H40" s="38"/>
      <c r="I40" s="39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</row>
    <row r="41" spans="1:47" x14ac:dyDescent="0.25">
      <c r="A41" s="29">
        <v>10</v>
      </c>
      <c r="B41" s="47" t="s">
        <v>1071</v>
      </c>
      <c r="C41" s="48" t="s">
        <v>48</v>
      </c>
      <c r="D41" s="53" t="s">
        <v>34</v>
      </c>
      <c r="E41" s="50">
        <v>61.4</v>
      </c>
      <c r="F41" s="30"/>
      <c r="G41" s="30"/>
      <c r="H41" s="50">
        <f>G41+F41</f>
        <v>0</v>
      </c>
      <c r="I41" s="31">
        <f>ROUND(E41*H41,2)</f>
        <v>0</v>
      </c>
      <c r="J41" s="22">
        <v>21</v>
      </c>
      <c r="K41" s="17"/>
      <c r="L41" s="17"/>
      <c r="M41" s="17"/>
      <c r="N41" s="17"/>
      <c r="O41" s="17"/>
      <c r="P41" s="17"/>
      <c r="Q41" s="17"/>
      <c r="R41" s="17"/>
      <c r="S41" s="17"/>
      <c r="T41" s="17" t="s">
        <v>17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s="42" customFormat="1" x14ac:dyDescent="0.25">
      <c r="A42" s="36"/>
      <c r="B42" s="37"/>
      <c r="C42" s="54" t="s">
        <v>529</v>
      </c>
      <c r="D42" s="51"/>
      <c r="E42" s="52"/>
      <c r="F42" s="52"/>
      <c r="G42" s="52"/>
      <c r="H42" s="38"/>
      <c r="I42" s="39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</row>
    <row r="43" spans="1:47" x14ac:dyDescent="0.25">
      <c r="A43" s="29">
        <v>11</v>
      </c>
      <c r="B43" s="47" t="s">
        <v>1072</v>
      </c>
      <c r="C43" s="48" t="s">
        <v>49</v>
      </c>
      <c r="D43" s="53" t="s">
        <v>32</v>
      </c>
      <c r="E43" s="50">
        <v>24.4</v>
      </c>
      <c r="F43" s="30"/>
      <c r="G43" s="30"/>
      <c r="H43" s="50">
        <f>G43+F43</f>
        <v>0</v>
      </c>
      <c r="I43" s="31">
        <f>ROUND(E43*H43,2)</f>
        <v>0</v>
      </c>
      <c r="J43" s="22">
        <v>21</v>
      </c>
      <c r="K43" s="17"/>
      <c r="L43" s="17"/>
      <c r="M43" s="17"/>
      <c r="N43" s="17"/>
      <c r="O43" s="17"/>
      <c r="P43" s="17"/>
      <c r="Q43" s="17"/>
      <c r="R43" s="17"/>
      <c r="S43" s="17"/>
      <c r="T43" s="17" t="s">
        <v>17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42" customFormat="1" x14ac:dyDescent="0.25">
      <c r="A44" s="36"/>
      <c r="B44" s="37"/>
      <c r="C44" s="54" t="s">
        <v>529</v>
      </c>
      <c r="D44" s="51"/>
      <c r="E44" s="52"/>
      <c r="F44" s="52"/>
      <c r="G44" s="52"/>
      <c r="H44" s="38"/>
      <c r="I44" s="39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</row>
    <row r="45" spans="1:47" ht="21" x14ac:dyDescent="0.25">
      <c r="A45" s="29">
        <v>12</v>
      </c>
      <c r="B45" s="47" t="s">
        <v>1073</v>
      </c>
      <c r="C45" s="48" t="s">
        <v>50</v>
      </c>
      <c r="D45" s="53" t="s">
        <v>32</v>
      </c>
      <c r="E45" s="50">
        <v>301.3</v>
      </c>
      <c r="F45" s="30"/>
      <c r="G45" s="30"/>
      <c r="H45" s="50">
        <f>G45+F45</f>
        <v>0</v>
      </c>
      <c r="I45" s="31">
        <f>ROUND(E45*H45,2)</f>
        <v>0</v>
      </c>
      <c r="J45" s="22">
        <v>21</v>
      </c>
      <c r="K45" s="17"/>
      <c r="L45" s="17"/>
      <c r="M45" s="17"/>
      <c r="N45" s="17"/>
      <c r="O45" s="17"/>
      <c r="P45" s="17"/>
      <c r="Q45" s="17"/>
      <c r="R45" s="17"/>
      <c r="S45" s="17"/>
      <c r="T45" s="17" t="s">
        <v>17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42" customFormat="1" ht="20.399999999999999" x14ac:dyDescent="0.25">
      <c r="A46" s="36"/>
      <c r="B46" s="37"/>
      <c r="C46" s="55" t="s">
        <v>530</v>
      </c>
      <c r="D46" s="51"/>
      <c r="E46" s="52"/>
      <c r="F46" s="52"/>
      <c r="G46" s="52"/>
      <c r="H46" s="38"/>
      <c r="I46" s="39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</row>
    <row r="47" spans="1:47" x14ac:dyDescent="0.25">
      <c r="A47" s="29">
        <v>13</v>
      </c>
      <c r="B47" s="47" t="s">
        <v>1074</v>
      </c>
      <c r="C47" s="48" t="s">
        <v>51</v>
      </c>
      <c r="D47" s="53" t="s">
        <v>531</v>
      </c>
      <c r="E47" s="50">
        <v>82</v>
      </c>
      <c r="F47" s="30"/>
      <c r="G47" s="30"/>
      <c r="H47" s="50">
        <f>G47+F47</f>
        <v>0</v>
      </c>
      <c r="I47" s="31">
        <f>ROUND(E47*H47,2)</f>
        <v>0</v>
      </c>
      <c r="J47" s="22">
        <v>21</v>
      </c>
      <c r="K47" s="17"/>
      <c r="L47" s="17"/>
      <c r="M47" s="17"/>
      <c r="N47" s="17"/>
      <c r="O47" s="17"/>
      <c r="P47" s="17"/>
      <c r="Q47" s="17"/>
      <c r="R47" s="17"/>
      <c r="S47" s="17"/>
      <c r="T47" s="17" t="s">
        <v>17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42" customFormat="1" x14ac:dyDescent="0.25">
      <c r="A48" s="36"/>
      <c r="B48" s="37"/>
      <c r="C48" s="54" t="s">
        <v>529</v>
      </c>
      <c r="D48" s="51"/>
      <c r="E48" s="52"/>
      <c r="F48" s="52"/>
      <c r="G48" s="52"/>
      <c r="H48" s="38"/>
      <c r="I48" s="39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</row>
    <row r="49" spans="1:47" x14ac:dyDescent="0.25">
      <c r="A49" s="29">
        <v>14</v>
      </c>
      <c r="B49" s="47" t="s">
        <v>1075</v>
      </c>
      <c r="C49" s="48" t="s">
        <v>52</v>
      </c>
      <c r="D49" s="53" t="s">
        <v>531</v>
      </c>
      <c r="E49" s="50">
        <v>82</v>
      </c>
      <c r="F49" s="30"/>
      <c r="G49" s="30"/>
      <c r="H49" s="50">
        <f>G49+F49</f>
        <v>0</v>
      </c>
      <c r="I49" s="31">
        <f>ROUND(E49*H49,2)</f>
        <v>0</v>
      </c>
      <c r="J49" s="22">
        <v>21</v>
      </c>
      <c r="K49" s="17"/>
      <c r="L49" s="17"/>
      <c r="M49" s="17"/>
      <c r="N49" s="17"/>
      <c r="O49" s="17"/>
      <c r="P49" s="17"/>
      <c r="Q49" s="17"/>
      <c r="R49" s="17"/>
      <c r="S49" s="17"/>
      <c r="T49" s="17" t="s">
        <v>17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42" customFormat="1" x14ac:dyDescent="0.25">
      <c r="A50" s="36"/>
      <c r="B50" s="37"/>
      <c r="C50" s="54" t="s">
        <v>529</v>
      </c>
      <c r="D50" s="51"/>
      <c r="E50" s="52"/>
      <c r="F50" s="52"/>
      <c r="G50" s="52"/>
      <c r="H50" s="38"/>
      <c r="I50" s="39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</row>
    <row r="51" spans="1:47" ht="21" x14ac:dyDescent="0.25">
      <c r="A51" s="29">
        <v>15</v>
      </c>
      <c r="B51" s="47" t="s">
        <v>1076</v>
      </c>
      <c r="C51" s="48" t="s">
        <v>53</v>
      </c>
      <c r="D51" s="53" t="s">
        <v>32</v>
      </c>
      <c r="E51" s="50">
        <v>231.8</v>
      </c>
      <c r="F51" s="30"/>
      <c r="G51" s="30"/>
      <c r="H51" s="50">
        <f>G51+F51</f>
        <v>0</v>
      </c>
      <c r="I51" s="31">
        <f>ROUND(E51*H51,2)</f>
        <v>0</v>
      </c>
      <c r="J51" s="22">
        <v>21</v>
      </c>
      <c r="K51" s="17"/>
      <c r="L51" s="17"/>
      <c r="M51" s="17"/>
      <c r="N51" s="17"/>
      <c r="O51" s="17"/>
      <c r="P51" s="17"/>
      <c r="Q51" s="17"/>
      <c r="R51" s="17"/>
      <c r="S51" s="17"/>
      <c r="T51" s="17" t="s">
        <v>17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 s="42" customFormat="1" x14ac:dyDescent="0.25">
      <c r="A52" s="36"/>
      <c r="B52" s="37"/>
      <c r="C52" s="54" t="s">
        <v>529</v>
      </c>
      <c r="D52" s="51"/>
      <c r="E52" s="52"/>
      <c r="F52" s="52"/>
      <c r="G52" s="52"/>
      <c r="H52" s="38"/>
      <c r="I52" s="39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</row>
    <row r="53" spans="1:47" x14ac:dyDescent="0.25">
      <c r="A53" s="29">
        <v>16</v>
      </c>
      <c r="B53" s="47" t="s">
        <v>1077</v>
      </c>
      <c r="C53" s="48" t="s">
        <v>537</v>
      </c>
      <c r="D53" s="53" t="s">
        <v>32</v>
      </c>
      <c r="E53" s="50">
        <v>1.65</v>
      </c>
      <c r="F53" s="30"/>
      <c r="G53" s="30"/>
      <c r="H53" s="50">
        <f>G53+F53</f>
        <v>0</v>
      </c>
      <c r="I53" s="31">
        <f>ROUND(E53*H53,2)</f>
        <v>0</v>
      </c>
      <c r="J53" s="22">
        <v>21</v>
      </c>
      <c r="K53" s="17"/>
      <c r="L53" s="17"/>
      <c r="M53" s="17"/>
      <c r="N53" s="17"/>
      <c r="O53" s="17"/>
      <c r="P53" s="17"/>
      <c r="Q53" s="17"/>
      <c r="R53" s="17"/>
      <c r="S53" s="17"/>
      <c r="T53" s="17" t="s">
        <v>17</v>
      </c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 s="42" customFormat="1" ht="21" x14ac:dyDescent="0.25">
      <c r="A54" s="36"/>
      <c r="B54" s="37"/>
      <c r="C54" s="54" t="s">
        <v>541</v>
      </c>
      <c r="D54" s="51"/>
      <c r="E54" s="52"/>
      <c r="F54" s="52"/>
      <c r="G54" s="52"/>
      <c r="H54" s="38"/>
      <c r="I54" s="39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</row>
    <row r="55" spans="1:47" x14ac:dyDescent="0.25">
      <c r="A55" s="29">
        <v>17</v>
      </c>
      <c r="B55" s="47" t="s">
        <v>1078</v>
      </c>
      <c r="C55" s="48" t="s">
        <v>54</v>
      </c>
      <c r="D55" s="53" t="s">
        <v>32</v>
      </c>
      <c r="E55" s="50">
        <v>38.5</v>
      </c>
      <c r="F55" s="30"/>
      <c r="G55" s="30"/>
      <c r="H55" s="50">
        <f>G55+F55</f>
        <v>0</v>
      </c>
      <c r="I55" s="31">
        <f>ROUND(E55*H55,2)</f>
        <v>0</v>
      </c>
      <c r="J55" s="22">
        <v>21</v>
      </c>
      <c r="K55" s="17"/>
      <c r="L55" s="17"/>
      <c r="M55" s="17"/>
      <c r="N55" s="17"/>
      <c r="O55" s="17"/>
      <c r="P55" s="17"/>
      <c r="Q55" s="17"/>
      <c r="R55" s="17"/>
      <c r="S55" s="17"/>
      <c r="T55" s="17" t="s">
        <v>17</v>
      </c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s="42" customFormat="1" x14ac:dyDescent="0.25">
      <c r="A56" s="36"/>
      <c r="B56" s="37"/>
      <c r="C56" s="54" t="s">
        <v>529</v>
      </c>
      <c r="D56" s="51"/>
      <c r="E56" s="52"/>
      <c r="F56" s="52"/>
      <c r="G56" s="52"/>
      <c r="H56" s="38"/>
      <c r="I56" s="39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</row>
    <row r="57" spans="1:47" x14ac:dyDescent="0.25">
      <c r="A57" s="29">
        <v>18</v>
      </c>
      <c r="B57" s="47" t="s">
        <v>1079</v>
      </c>
      <c r="C57" s="48" t="s">
        <v>532</v>
      </c>
      <c r="D57" s="53" t="s">
        <v>32</v>
      </c>
      <c r="E57" s="50">
        <v>8.25</v>
      </c>
      <c r="F57" s="30"/>
      <c r="G57" s="30"/>
      <c r="H57" s="50">
        <f>G57+F57</f>
        <v>0</v>
      </c>
      <c r="I57" s="31">
        <f>ROUND(E57*H57,2)</f>
        <v>0</v>
      </c>
      <c r="J57" s="22">
        <v>21</v>
      </c>
      <c r="K57" s="17"/>
      <c r="L57" s="17"/>
      <c r="M57" s="17"/>
      <c r="N57" s="17"/>
      <c r="O57" s="17"/>
      <c r="P57" s="17"/>
      <c r="Q57" s="17"/>
      <c r="R57" s="17"/>
      <c r="S57" s="17"/>
      <c r="T57" s="17" t="s">
        <v>17</v>
      </c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s="42" customFormat="1" ht="21" x14ac:dyDescent="0.25">
      <c r="A58" s="36"/>
      <c r="B58" s="37"/>
      <c r="C58" s="54" t="s">
        <v>533</v>
      </c>
      <c r="D58" s="51"/>
      <c r="E58" s="52"/>
      <c r="F58" s="52"/>
      <c r="G58" s="52"/>
      <c r="H58" s="38"/>
      <c r="I58" s="39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</row>
    <row r="59" spans="1:47" x14ac:dyDescent="0.25">
      <c r="A59" s="29">
        <v>19</v>
      </c>
      <c r="B59" s="47" t="s">
        <v>1080</v>
      </c>
      <c r="C59" s="48" t="s">
        <v>55</v>
      </c>
      <c r="D59" s="53" t="s">
        <v>32</v>
      </c>
      <c r="E59" s="50">
        <v>20.5</v>
      </c>
      <c r="F59" s="30"/>
      <c r="G59" s="30"/>
      <c r="H59" s="50">
        <f>G59+F59</f>
        <v>0</v>
      </c>
      <c r="I59" s="31">
        <f>ROUND(E59*H59,2)</f>
        <v>0</v>
      </c>
      <c r="J59" s="22">
        <v>21</v>
      </c>
      <c r="K59" s="17"/>
      <c r="L59" s="17"/>
      <c r="M59" s="17"/>
      <c r="N59" s="17"/>
      <c r="O59" s="17"/>
      <c r="P59" s="17"/>
      <c r="Q59" s="17"/>
      <c r="R59" s="17"/>
      <c r="S59" s="17"/>
      <c r="T59" s="17" t="s">
        <v>17</v>
      </c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s="42" customFormat="1" ht="20.399999999999999" x14ac:dyDescent="0.25">
      <c r="A60" s="36"/>
      <c r="B60" s="37"/>
      <c r="C60" s="55" t="s">
        <v>534</v>
      </c>
      <c r="D60" s="51"/>
      <c r="E60" s="52"/>
      <c r="F60" s="52"/>
      <c r="G60" s="52"/>
      <c r="H60" s="38"/>
      <c r="I60" s="39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</row>
    <row r="61" spans="1:47" x14ac:dyDescent="0.25">
      <c r="A61" s="29">
        <v>20</v>
      </c>
      <c r="B61" s="47" t="s">
        <v>1082</v>
      </c>
      <c r="C61" s="48" t="s">
        <v>56</v>
      </c>
      <c r="D61" s="53" t="s">
        <v>72</v>
      </c>
      <c r="E61" s="50">
        <v>3</v>
      </c>
      <c r="F61" s="30"/>
      <c r="G61" s="30"/>
      <c r="H61" s="50">
        <f>G61+F61</f>
        <v>0</v>
      </c>
      <c r="I61" s="31">
        <f>ROUND(E61*H61,2)</f>
        <v>0</v>
      </c>
      <c r="J61" s="22">
        <v>21</v>
      </c>
      <c r="K61" s="17"/>
      <c r="L61" s="17"/>
      <c r="M61" s="17"/>
      <c r="N61" s="17"/>
      <c r="O61" s="17"/>
      <c r="P61" s="17"/>
      <c r="Q61" s="17"/>
      <c r="R61" s="17"/>
      <c r="S61" s="17"/>
      <c r="T61" s="17" t="s">
        <v>17</v>
      </c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ht="41.4" x14ac:dyDescent="0.25">
      <c r="A62" s="29">
        <v>21</v>
      </c>
      <c r="B62" s="47" t="s">
        <v>1081</v>
      </c>
      <c r="C62" s="48" t="s">
        <v>535</v>
      </c>
      <c r="D62" s="53" t="s">
        <v>32</v>
      </c>
      <c r="E62" s="50">
        <v>255</v>
      </c>
      <c r="F62" s="30"/>
      <c r="G62" s="30"/>
      <c r="H62" s="50">
        <f>G62+F62</f>
        <v>0</v>
      </c>
      <c r="I62" s="31">
        <f>ROUND(E62*H62,2)</f>
        <v>0</v>
      </c>
      <c r="J62" s="22">
        <v>21</v>
      </c>
      <c r="K62" s="17"/>
      <c r="L62" s="17"/>
      <c r="M62" s="17"/>
      <c r="N62" s="17"/>
      <c r="O62" s="17"/>
      <c r="P62" s="17"/>
      <c r="Q62" s="17"/>
      <c r="R62" s="17"/>
      <c r="S62" s="17"/>
      <c r="T62" s="17" t="s">
        <v>17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 s="42" customFormat="1" x14ac:dyDescent="0.25">
      <c r="A63" s="36"/>
      <c r="B63" s="37"/>
      <c r="C63" s="54" t="s">
        <v>529</v>
      </c>
      <c r="D63" s="51"/>
      <c r="E63" s="52"/>
      <c r="F63" s="52"/>
      <c r="G63" s="52"/>
      <c r="H63" s="38"/>
      <c r="I63" s="39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</row>
    <row r="64" spans="1:47" x14ac:dyDescent="0.25">
      <c r="A64" s="29">
        <v>22</v>
      </c>
      <c r="B64" s="47" t="s">
        <v>1083</v>
      </c>
      <c r="C64" s="48" t="s">
        <v>538</v>
      </c>
      <c r="D64" s="53" t="s">
        <v>32</v>
      </c>
      <c r="E64" s="50">
        <v>7.15</v>
      </c>
      <c r="F64" s="30"/>
      <c r="G64" s="30"/>
      <c r="H64" s="50">
        <f>G64+F64</f>
        <v>0</v>
      </c>
      <c r="I64" s="31">
        <f>ROUND(E64*H64,2)</f>
        <v>0</v>
      </c>
      <c r="J64" s="22">
        <v>21</v>
      </c>
      <c r="K64" s="17"/>
      <c r="L64" s="17"/>
      <c r="M64" s="17"/>
      <c r="N64" s="17"/>
      <c r="O64" s="17"/>
      <c r="P64" s="17"/>
      <c r="Q64" s="17"/>
      <c r="R64" s="17"/>
      <c r="S64" s="17"/>
      <c r="T64" s="17" t="s">
        <v>17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42" customFormat="1" ht="21" x14ac:dyDescent="0.25">
      <c r="A65" s="36"/>
      <c r="B65" s="37"/>
      <c r="C65" s="54" t="s">
        <v>540</v>
      </c>
      <c r="D65" s="51"/>
      <c r="E65" s="52"/>
      <c r="F65" s="52"/>
      <c r="G65" s="52"/>
      <c r="H65" s="38"/>
      <c r="I65" s="39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</row>
    <row r="66" spans="1:47" x14ac:dyDescent="0.25">
      <c r="A66" s="29">
        <v>23</v>
      </c>
      <c r="B66" s="47" t="s">
        <v>1084</v>
      </c>
      <c r="C66" s="48" t="s">
        <v>539</v>
      </c>
      <c r="D66" s="53" t="s">
        <v>32</v>
      </c>
      <c r="E66" s="50">
        <v>7.15</v>
      </c>
      <c r="F66" s="30"/>
      <c r="G66" s="30"/>
      <c r="H66" s="50">
        <f>G66+F66</f>
        <v>0</v>
      </c>
      <c r="I66" s="31">
        <f>ROUND(E66*H66,2)</f>
        <v>0</v>
      </c>
      <c r="J66" s="22">
        <v>21</v>
      </c>
      <c r="K66" s="17"/>
      <c r="L66" s="17"/>
      <c r="M66" s="17"/>
      <c r="N66" s="17"/>
      <c r="O66" s="17"/>
      <c r="P66" s="17"/>
      <c r="Q66" s="17"/>
      <c r="R66" s="17"/>
      <c r="S66" s="17"/>
      <c r="T66" s="17" t="s">
        <v>17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42" customFormat="1" ht="21" x14ac:dyDescent="0.25">
      <c r="A67" s="36"/>
      <c r="B67" s="37"/>
      <c r="C67" s="54" t="s">
        <v>540</v>
      </c>
      <c r="D67" s="51"/>
      <c r="E67" s="52"/>
      <c r="F67" s="52"/>
      <c r="G67" s="52"/>
      <c r="H67" s="38"/>
      <c r="I67" s="39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</row>
    <row r="68" spans="1:47" x14ac:dyDescent="0.25">
      <c r="A68" s="29">
        <v>24</v>
      </c>
      <c r="B68" s="47" t="s">
        <v>1085</v>
      </c>
      <c r="C68" s="48" t="s">
        <v>57</v>
      </c>
      <c r="D68" s="53" t="s">
        <v>32</v>
      </c>
      <c r="E68" s="50">
        <v>2.8</v>
      </c>
      <c r="F68" s="30"/>
      <c r="G68" s="30"/>
      <c r="H68" s="50">
        <f>G68+F68</f>
        <v>0</v>
      </c>
      <c r="I68" s="31">
        <f>ROUND(E68*H68,2)</f>
        <v>0</v>
      </c>
      <c r="J68" s="22">
        <v>21</v>
      </c>
      <c r="K68" s="17"/>
      <c r="L68" s="17"/>
      <c r="M68" s="17"/>
      <c r="N68" s="17"/>
      <c r="O68" s="17"/>
      <c r="P68" s="17"/>
      <c r="Q68" s="17"/>
      <c r="R68" s="17"/>
      <c r="S68" s="17"/>
      <c r="T68" s="17" t="s">
        <v>17</v>
      </c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42" customFormat="1" x14ac:dyDescent="0.25">
      <c r="A69" s="36"/>
      <c r="B69" s="37"/>
      <c r="C69" s="54" t="s">
        <v>529</v>
      </c>
      <c r="D69" s="51"/>
      <c r="E69" s="52"/>
      <c r="F69" s="52"/>
      <c r="G69" s="52"/>
      <c r="H69" s="38"/>
      <c r="I69" s="39"/>
      <c r="J69" s="40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</row>
    <row r="70" spans="1:47" x14ac:dyDescent="0.25">
      <c r="A70" s="29">
        <v>25</v>
      </c>
      <c r="B70" s="47" t="s">
        <v>1086</v>
      </c>
      <c r="C70" s="48" t="s">
        <v>536</v>
      </c>
      <c r="D70" s="53" t="s">
        <v>32</v>
      </c>
      <c r="E70" s="50">
        <v>11</v>
      </c>
      <c r="F70" s="30"/>
      <c r="G70" s="30"/>
      <c r="H70" s="50">
        <f>G70+F70</f>
        <v>0</v>
      </c>
      <c r="I70" s="31">
        <f>ROUND(E70*H70,2)</f>
        <v>0</v>
      </c>
      <c r="J70" s="22">
        <v>21</v>
      </c>
      <c r="K70" s="17"/>
      <c r="L70" s="17"/>
      <c r="M70" s="17"/>
      <c r="N70" s="17"/>
      <c r="O70" s="17"/>
      <c r="P70" s="17"/>
      <c r="Q70" s="17"/>
      <c r="R70" s="17"/>
      <c r="S70" s="17"/>
      <c r="T70" s="17" t="s">
        <v>17</v>
      </c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42" customFormat="1" ht="21" x14ac:dyDescent="0.25">
      <c r="A71" s="36"/>
      <c r="B71" s="37"/>
      <c r="C71" s="68" t="s">
        <v>540</v>
      </c>
      <c r="D71" s="51"/>
      <c r="E71" s="52"/>
      <c r="F71" s="52"/>
      <c r="G71" s="52"/>
      <c r="H71" s="38"/>
      <c r="I71" s="39"/>
      <c r="J71" s="40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</row>
    <row r="72" spans="1:47" x14ac:dyDescent="0.25">
      <c r="A72" s="23" t="s">
        <v>15</v>
      </c>
      <c r="B72" s="24" t="s">
        <v>1041</v>
      </c>
      <c r="C72" s="49" t="s">
        <v>545</v>
      </c>
      <c r="D72" s="25"/>
      <c r="E72" s="26"/>
      <c r="F72" s="26"/>
      <c r="G72" s="26"/>
      <c r="H72" s="27"/>
      <c r="I72" s="28">
        <f>SUMIF(T73:T111,"&lt;&gt;NOR",I73:I111)</f>
        <v>0</v>
      </c>
      <c r="J72" s="43"/>
      <c r="T72" t="s">
        <v>16</v>
      </c>
    </row>
    <row r="73" spans="1:47" x14ac:dyDescent="0.25">
      <c r="A73" s="29">
        <v>1</v>
      </c>
      <c r="B73" s="47" t="s">
        <v>1087</v>
      </c>
      <c r="C73" s="48" t="s">
        <v>546</v>
      </c>
      <c r="D73" s="53" t="s">
        <v>34</v>
      </c>
      <c r="E73" s="50">
        <v>0.1</v>
      </c>
      <c r="F73" s="30"/>
      <c r="G73" s="30"/>
      <c r="H73" s="50">
        <f>G73+F73</f>
        <v>0</v>
      </c>
      <c r="I73" s="31">
        <f>ROUND(E73*H73,2)</f>
        <v>0</v>
      </c>
      <c r="J73" s="22">
        <v>21</v>
      </c>
      <c r="K73" s="17"/>
      <c r="L73" s="17"/>
      <c r="M73" s="17"/>
      <c r="N73" s="17"/>
      <c r="O73" s="17"/>
      <c r="P73" s="17"/>
      <c r="Q73" s="17"/>
      <c r="R73" s="17"/>
      <c r="S73" s="17"/>
      <c r="T73" s="17" t="s">
        <v>17</v>
      </c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42" customFormat="1" x14ac:dyDescent="0.25">
      <c r="A74" s="36"/>
      <c r="B74" s="37"/>
      <c r="C74" s="54" t="s">
        <v>555</v>
      </c>
      <c r="D74" s="51"/>
      <c r="E74" s="52"/>
      <c r="F74" s="52"/>
      <c r="G74" s="52"/>
      <c r="H74" s="38"/>
      <c r="I74" s="39"/>
      <c r="J74" s="40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</row>
    <row r="75" spans="1:47" x14ac:dyDescent="0.25">
      <c r="A75" s="29">
        <v>2</v>
      </c>
      <c r="B75" s="47" t="s">
        <v>1088</v>
      </c>
      <c r="C75" s="48" t="s">
        <v>547</v>
      </c>
      <c r="D75" s="53" t="s">
        <v>34</v>
      </c>
      <c r="E75" s="50">
        <v>0.6</v>
      </c>
      <c r="F75" s="30"/>
      <c r="G75" s="30"/>
      <c r="H75" s="50">
        <f>G75+F75</f>
        <v>0</v>
      </c>
      <c r="I75" s="31">
        <f>ROUND(E75*H75,2)</f>
        <v>0</v>
      </c>
      <c r="J75" s="22">
        <v>21</v>
      </c>
      <c r="K75" s="17"/>
      <c r="L75" s="17"/>
      <c r="M75" s="17"/>
      <c r="N75" s="17"/>
      <c r="O75" s="17"/>
      <c r="P75" s="17"/>
      <c r="Q75" s="17"/>
      <c r="R75" s="17"/>
      <c r="S75" s="17"/>
      <c r="T75" s="17" t="s">
        <v>17</v>
      </c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s="42" customFormat="1" x14ac:dyDescent="0.25">
      <c r="A76" s="36"/>
      <c r="B76" s="37"/>
      <c r="C76" s="54" t="s">
        <v>555</v>
      </c>
      <c r="D76" s="51"/>
      <c r="E76" s="52"/>
      <c r="F76" s="52"/>
      <c r="G76" s="52"/>
      <c r="H76" s="38"/>
      <c r="I76" s="39"/>
      <c r="J76" s="40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</row>
    <row r="77" spans="1:47" x14ac:dyDescent="0.25">
      <c r="A77" s="29">
        <v>3</v>
      </c>
      <c r="B77" s="47" t="s">
        <v>1089</v>
      </c>
      <c r="C77" s="48" t="s">
        <v>548</v>
      </c>
      <c r="D77" s="53" t="s">
        <v>34</v>
      </c>
      <c r="E77" s="50">
        <v>0.1</v>
      </c>
      <c r="F77" s="30"/>
      <c r="G77" s="30"/>
      <c r="H77" s="50">
        <f>G77+F77</f>
        <v>0</v>
      </c>
      <c r="I77" s="31">
        <f>ROUND(E77*H77,2)</f>
        <v>0</v>
      </c>
      <c r="J77" s="22">
        <v>21</v>
      </c>
      <c r="K77" s="17"/>
      <c r="L77" s="17"/>
      <c r="M77" s="17"/>
      <c r="N77" s="17"/>
      <c r="O77" s="17"/>
      <c r="P77" s="17"/>
      <c r="Q77" s="17"/>
      <c r="R77" s="17"/>
      <c r="S77" s="17"/>
      <c r="T77" s="17" t="s">
        <v>17</v>
      </c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42" customFormat="1" x14ac:dyDescent="0.25">
      <c r="A78" s="36"/>
      <c r="B78" s="37"/>
      <c r="C78" s="54" t="s">
        <v>529</v>
      </c>
      <c r="D78" s="51"/>
      <c r="E78" s="52"/>
      <c r="F78" s="52"/>
      <c r="G78" s="52"/>
      <c r="H78" s="38"/>
      <c r="I78" s="39"/>
      <c r="J78" s="40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</row>
    <row r="79" spans="1:47" ht="21" x14ac:dyDescent="0.25">
      <c r="A79" s="29">
        <v>4</v>
      </c>
      <c r="B79" s="47" t="s">
        <v>1090</v>
      </c>
      <c r="C79" s="48" t="s">
        <v>601</v>
      </c>
      <c r="D79" s="53" t="s">
        <v>531</v>
      </c>
      <c r="E79" s="50">
        <f>477.4+44</f>
        <v>521.4</v>
      </c>
      <c r="F79" s="30"/>
      <c r="G79" s="30"/>
      <c r="H79" s="50">
        <f>G79+F79</f>
        <v>0</v>
      </c>
      <c r="I79" s="31">
        <f>ROUND(E79*H79,2)</f>
        <v>0</v>
      </c>
      <c r="J79" s="22">
        <v>21</v>
      </c>
      <c r="K79" s="17"/>
      <c r="L79" s="17"/>
      <c r="M79" s="17"/>
      <c r="N79" s="17"/>
      <c r="O79" s="17"/>
      <c r="P79" s="17"/>
      <c r="Q79" s="17"/>
      <c r="R79" s="17"/>
      <c r="S79" s="17"/>
      <c r="T79" s="17" t="s">
        <v>17</v>
      </c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42" customFormat="1" x14ac:dyDescent="0.25">
      <c r="A80" s="36"/>
      <c r="B80" s="37"/>
      <c r="C80" s="54" t="s">
        <v>529</v>
      </c>
      <c r="D80" s="51"/>
      <c r="E80" s="52"/>
      <c r="F80" s="52"/>
      <c r="G80" s="52"/>
      <c r="H80" s="38"/>
      <c r="I80" s="39"/>
      <c r="J80" s="40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</row>
    <row r="81" spans="1:47" x14ac:dyDescent="0.25">
      <c r="A81" s="29">
        <v>5</v>
      </c>
      <c r="B81" s="47" t="s">
        <v>1091</v>
      </c>
      <c r="C81" s="48" t="s">
        <v>549</v>
      </c>
      <c r="D81" s="53" t="s">
        <v>34</v>
      </c>
      <c r="E81" s="50">
        <v>0.7</v>
      </c>
      <c r="F81" s="30"/>
      <c r="G81" s="30"/>
      <c r="H81" s="50">
        <f>G81+F81</f>
        <v>0</v>
      </c>
      <c r="I81" s="31">
        <f>ROUND(E81*H81,2)</f>
        <v>0</v>
      </c>
      <c r="J81" s="22">
        <v>21</v>
      </c>
      <c r="K81" s="17"/>
      <c r="L81" s="17"/>
      <c r="M81" s="17"/>
      <c r="N81" s="17"/>
      <c r="O81" s="17"/>
      <c r="P81" s="17"/>
      <c r="Q81" s="17"/>
      <c r="R81" s="17"/>
      <c r="S81" s="17"/>
      <c r="T81" s="17" t="s">
        <v>17</v>
      </c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42" customFormat="1" x14ac:dyDescent="0.25">
      <c r="A82" s="36"/>
      <c r="B82" s="37"/>
      <c r="C82" s="54" t="s">
        <v>529</v>
      </c>
      <c r="D82" s="51"/>
      <c r="E82" s="52"/>
      <c r="F82" s="52"/>
      <c r="G82" s="52"/>
      <c r="H82" s="38"/>
      <c r="I82" s="39"/>
      <c r="J82" s="40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</row>
    <row r="83" spans="1:47" x14ac:dyDescent="0.25">
      <c r="A83" s="29">
        <v>6</v>
      </c>
      <c r="B83" s="47" t="s">
        <v>1092</v>
      </c>
      <c r="C83" s="48" t="s">
        <v>550</v>
      </c>
      <c r="D83" s="53" t="s">
        <v>34</v>
      </c>
      <c r="E83" s="50">
        <v>1.2</v>
      </c>
      <c r="F83" s="30"/>
      <c r="G83" s="30"/>
      <c r="H83" s="50">
        <f>G83+F83</f>
        <v>0</v>
      </c>
      <c r="I83" s="31">
        <f>ROUND(E83*H83,2)</f>
        <v>0</v>
      </c>
      <c r="J83" s="22">
        <v>21</v>
      </c>
      <c r="K83" s="17"/>
      <c r="L83" s="17"/>
      <c r="M83" s="17"/>
      <c r="N83" s="17"/>
      <c r="O83" s="17"/>
      <c r="P83" s="17"/>
      <c r="Q83" s="17"/>
      <c r="R83" s="17"/>
      <c r="S83" s="17"/>
      <c r="T83" s="17" t="s">
        <v>17</v>
      </c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42" customFormat="1" x14ac:dyDescent="0.25">
      <c r="A84" s="36"/>
      <c r="B84" s="37"/>
      <c r="C84" s="54" t="s">
        <v>529</v>
      </c>
      <c r="D84" s="51"/>
      <c r="E84" s="52"/>
      <c r="F84" s="52"/>
      <c r="G84" s="52"/>
      <c r="H84" s="38"/>
      <c r="I84" s="39"/>
      <c r="J84" s="40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</row>
    <row r="85" spans="1:47" x14ac:dyDescent="0.25">
      <c r="A85" s="29">
        <v>7</v>
      </c>
      <c r="B85" s="47" t="s">
        <v>1093</v>
      </c>
      <c r="C85" s="48" t="s">
        <v>551</v>
      </c>
      <c r="D85" s="53" t="s">
        <v>34</v>
      </c>
      <c r="E85" s="50">
        <v>0.1</v>
      </c>
      <c r="F85" s="30"/>
      <c r="G85" s="30"/>
      <c r="H85" s="50">
        <f>G85+F85</f>
        <v>0</v>
      </c>
      <c r="I85" s="31">
        <f>ROUND(E85*H85,2)</f>
        <v>0</v>
      </c>
      <c r="J85" s="22">
        <v>21</v>
      </c>
      <c r="K85" s="17"/>
      <c r="L85" s="17"/>
      <c r="M85" s="17"/>
      <c r="N85" s="17"/>
      <c r="O85" s="17"/>
      <c r="P85" s="17"/>
      <c r="Q85" s="17"/>
      <c r="R85" s="17"/>
      <c r="S85" s="17"/>
      <c r="T85" s="17" t="s">
        <v>17</v>
      </c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s="42" customFormat="1" x14ac:dyDescent="0.25">
      <c r="A86" s="36"/>
      <c r="B86" s="37"/>
      <c r="C86" s="54" t="s">
        <v>529</v>
      </c>
      <c r="D86" s="51"/>
      <c r="E86" s="52"/>
      <c r="F86" s="52"/>
      <c r="G86" s="52"/>
      <c r="H86" s="38"/>
      <c r="I86" s="39"/>
      <c r="J86" s="40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</row>
    <row r="87" spans="1:47" x14ac:dyDescent="0.25">
      <c r="A87" s="29">
        <v>8</v>
      </c>
      <c r="B87" s="47" t="s">
        <v>1094</v>
      </c>
      <c r="C87" s="48" t="s">
        <v>552</v>
      </c>
      <c r="D87" s="53" t="s">
        <v>34</v>
      </c>
      <c r="E87" s="50">
        <v>0.1</v>
      </c>
      <c r="F87" s="30"/>
      <c r="G87" s="30"/>
      <c r="H87" s="50">
        <f>G87+F87</f>
        <v>0</v>
      </c>
      <c r="I87" s="31">
        <f>ROUND(E87*H87,2)</f>
        <v>0</v>
      </c>
      <c r="J87" s="22">
        <v>21</v>
      </c>
      <c r="K87" s="17"/>
      <c r="L87" s="17"/>
      <c r="M87" s="17"/>
      <c r="N87" s="17"/>
      <c r="O87" s="17"/>
      <c r="P87" s="17"/>
      <c r="Q87" s="17"/>
      <c r="R87" s="17"/>
      <c r="S87" s="17"/>
      <c r="T87" s="17" t="s">
        <v>17</v>
      </c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s="42" customFormat="1" x14ac:dyDescent="0.25">
      <c r="A88" s="36"/>
      <c r="B88" s="37"/>
      <c r="C88" s="54" t="s">
        <v>529</v>
      </c>
      <c r="D88" s="51"/>
      <c r="E88" s="52"/>
      <c r="F88" s="52"/>
      <c r="G88" s="52"/>
      <c r="H88" s="38"/>
      <c r="I88" s="39"/>
      <c r="J88" s="40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</row>
    <row r="89" spans="1:47" x14ac:dyDescent="0.25">
      <c r="A89" s="29">
        <v>9</v>
      </c>
      <c r="B89" s="47" t="s">
        <v>1095</v>
      </c>
      <c r="C89" s="48" t="s">
        <v>553</v>
      </c>
      <c r="D89" s="53" t="s">
        <v>34</v>
      </c>
      <c r="E89" s="50">
        <v>0.2</v>
      </c>
      <c r="F89" s="30"/>
      <c r="G89" s="30"/>
      <c r="H89" s="50">
        <f>G89+F89</f>
        <v>0</v>
      </c>
      <c r="I89" s="31">
        <f>ROUND(E89*H89,2)</f>
        <v>0</v>
      </c>
      <c r="J89" s="22">
        <v>21</v>
      </c>
      <c r="K89" s="17"/>
      <c r="L89" s="17"/>
      <c r="M89" s="17"/>
      <c r="N89" s="17"/>
      <c r="O89" s="17"/>
      <c r="P89" s="17"/>
      <c r="Q89" s="17"/>
      <c r="R89" s="17"/>
      <c r="S89" s="17"/>
      <c r="T89" s="17" t="s">
        <v>17</v>
      </c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 s="42" customFormat="1" x14ac:dyDescent="0.25">
      <c r="A90" s="36"/>
      <c r="B90" s="37"/>
      <c r="C90" s="54" t="s">
        <v>529</v>
      </c>
      <c r="D90" s="51"/>
      <c r="E90" s="52"/>
      <c r="F90" s="52"/>
      <c r="G90" s="52"/>
      <c r="H90" s="38"/>
      <c r="I90" s="39"/>
      <c r="J90" s="40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</row>
    <row r="91" spans="1:47" x14ac:dyDescent="0.25">
      <c r="A91" s="29">
        <v>10</v>
      </c>
      <c r="B91" s="47" t="s">
        <v>1096</v>
      </c>
      <c r="C91" s="48" t="s">
        <v>554</v>
      </c>
      <c r="D91" s="53" t="s">
        <v>34</v>
      </c>
      <c r="E91" s="50">
        <v>0.2</v>
      </c>
      <c r="F91" s="30"/>
      <c r="G91" s="30"/>
      <c r="H91" s="50">
        <f>G91+F91</f>
        <v>0</v>
      </c>
      <c r="I91" s="31">
        <f>ROUND(E91*H91,2)</f>
        <v>0</v>
      </c>
      <c r="J91" s="22">
        <v>21</v>
      </c>
      <c r="K91" s="17"/>
      <c r="L91" s="17"/>
      <c r="M91" s="17"/>
      <c r="N91" s="17"/>
      <c r="O91" s="17"/>
      <c r="P91" s="17"/>
      <c r="Q91" s="17"/>
      <c r="R91" s="17"/>
      <c r="S91" s="17"/>
      <c r="T91" s="17" t="s">
        <v>17</v>
      </c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42" customFormat="1" x14ac:dyDescent="0.25">
      <c r="A92" s="36"/>
      <c r="B92" s="37"/>
      <c r="C92" s="68" t="s">
        <v>529</v>
      </c>
      <c r="D92" s="51"/>
      <c r="E92" s="52"/>
      <c r="F92" s="52"/>
      <c r="G92" s="52"/>
      <c r="H92" s="38"/>
      <c r="I92" s="39"/>
      <c r="J92" s="40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</row>
    <row r="93" spans="1:47" ht="21" x14ac:dyDescent="0.25">
      <c r="A93" s="29">
        <v>11</v>
      </c>
      <c r="B93" s="47" t="s">
        <v>1097</v>
      </c>
      <c r="C93" s="48" t="s">
        <v>565</v>
      </c>
      <c r="D93" s="53" t="s">
        <v>31</v>
      </c>
      <c r="E93" s="50">
        <v>1</v>
      </c>
      <c r="F93" s="30"/>
      <c r="G93" s="30"/>
      <c r="H93" s="50">
        <f>G93+F93</f>
        <v>0</v>
      </c>
      <c r="I93" s="31">
        <f>ROUND(E93*H93,2)</f>
        <v>0</v>
      </c>
      <c r="J93" s="22">
        <v>21</v>
      </c>
      <c r="K93" s="17"/>
      <c r="L93" s="17"/>
      <c r="M93" s="17"/>
      <c r="N93" s="17"/>
      <c r="O93" s="17"/>
      <c r="P93" s="17"/>
      <c r="Q93" s="17"/>
      <c r="R93" s="17"/>
      <c r="S93" s="17"/>
      <c r="T93" s="17" t="s">
        <v>17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s="42" customFormat="1" x14ac:dyDescent="0.25">
      <c r="A94" s="36"/>
      <c r="B94" s="37"/>
      <c r="C94" s="69" t="s">
        <v>566</v>
      </c>
      <c r="D94" s="51"/>
      <c r="E94" s="52"/>
      <c r="F94" s="52"/>
      <c r="G94" s="52"/>
      <c r="H94" s="38"/>
      <c r="I94" s="39"/>
      <c r="J94" s="40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</row>
    <row r="95" spans="1:47" x14ac:dyDescent="0.25">
      <c r="A95" s="29">
        <v>12</v>
      </c>
      <c r="B95" s="47" t="s">
        <v>1098</v>
      </c>
      <c r="C95" s="48" t="s">
        <v>556</v>
      </c>
      <c r="D95" s="53" t="s">
        <v>32</v>
      </c>
      <c r="E95" s="50">
        <v>110</v>
      </c>
      <c r="F95" s="30"/>
      <c r="G95" s="30"/>
      <c r="H95" s="50">
        <f>G95+F95</f>
        <v>0</v>
      </c>
      <c r="I95" s="31">
        <f>ROUND(E95*H95,2)</f>
        <v>0</v>
      </c>
      <c r="J95" s="22">
        <v>21</v>
      </c>
      <c r="K95" s="17"/>
      <c r="L95" s="17"/>
      <c r="M95" s="17"/>
      <c r="N95" s="17"/>
      <c r="O95" s="17"/>
      <c r="P95" s="17"/>
      <c r="Q95" s="17"/>
      <c r="R95" s="17"/>
      <c r="S95" s="17"/>
      <c r="T95" s="17" t="s">
        <v>17</v>
      </c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 s="42" customFormat="1" x14ac:dyDescent="0.25">
      <c r="A96" s="36"/>
      <c r="B96" s="37"/>
      <c r="C96" s="68" t="s">
        <v>529</v>
      </c>
      <c r="D96" s="51"/>
      <c r="E96" s="52"/>
      <c r="F96" s="52"/>
      <c r="G96" s="52"/>
      <c r="H96" s="38"/>
      <c r="I96" s="39"/>
      <c r="J96" s="40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</row>
    <row r="97" spans="1:47" x14ac:dyDescent="0.25">
      <c r="A97" s="29">
        <v>13</v>
      </c>
      <c r="B97" s="47" t="s">
        <v>1099</v>
      </c>
      <c r="C97" s="48" t="s">
        <v>557</v>
      </c>
      <c r="D97" s="53" t="s">
        <v>32</v>
      </c>
      <c r="E97" s="50">
        <v>36.700000000000003</v>
      </c>
      <c r="F97" s="30"/>
      <c r="G97" s="30"/>
      <c r="H97" s="50">
        <f>G97+F97</f>
        <v>0</v>
      </c>
      <c r="I97" s="31">
        <f>ROUND(E97*H97,2)</f>
        <v>0</v>
      </c>
      <c r="J97" s="22">
        <v>21</v>
      </c>
      <c r="K97" s="17"/>
      <c r="L97" s="17"/>
      <c r="M97" s="17"/>
      <c r="N97" s="17"/>
      <c r="O97" s="17"/>
      <c r="P97" s="17"/>
      <c r="Q97" s="17"/>
      <c r="R97" s="17"/>
      <c r="S97" s="17"/>
      <c r="T97" s="17" t="s">
        <v>17</v>
      </c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 s="42" customFormat="1" x14ac:dyDescent="0.25">
      <c r="A98" s="36"/>
      <c r="B98" s="37"/>
      <c r="C98" s="68" t="s">
        <v>529</v>
      </c>
      <c r="D98" s="51"/>
      <c r="E98" s="52"/>
      <c r="F98" s="52"/>
      <c r="G98" s="52"/>
      <c r="H98" s="38"/>
      <c r="I98" s="39"/>
      <c r="J98" s="40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</row>
    <row r="99" spans="1:47" x14ac:dyDescent="0.25">
      <c r="A99" s="29">
        <v>14</v>
      </c>
      <c r="B99" s="47" t="s">
        <v>1100</v>
      </c>
      <c r="C99" s="48" t="s">
        <v>558</v>
      </c>
      <c r="D99" s="53" t="s">
        <v>32</v>
      </c>
      <c r="E99" s="50">
        <v>10.5</v>
      </c>
      <c r="F99" s="30"/>
      <c r="G99" s="30"/>
      <c r="H99" s="50">
        <f>G99+F99</f>
        <v>0</v>
      </c>
      <c r="I99" s="31">
        <f>ROUND(E99*H99,2)</f>
        <v>0</v>
      </c>
      <c r="J99" s="22">
        <v>21</v>
      </c>
      <c r="K99" s="17"/>
      <c r="L99" s="17"/>
      <c r="M99" s="17"/>
      <c r="N99" s="17"/>
      <c r="O99" s="17"/>
      <c r="P99" s="17"/>
      <c r="Q99" s="17"/>
      <c r="R99" s="17"/>
      <c r="S99" s="17"/>
      <c r="T99" s="17" t="s">
        <v>17</v>
      </c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 s="42" customFormat="1" x14ac:dyDescent="0.25">
      <c r="A100" s="36"/>
      <c r="B100" s="37"/>
      <c r="C100" s="68" t="s">
        <v>529</v>
      </c>
      <c r="D100" s="51"/>
      <c r="E100" s="52"/>
      <c r="F100" s="52"/>
      <c r="G100" s="52"/>
      <c r="H100" s="38"/>
      <c r="I100" s="39"/>
      <c r="J100" s="40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</row>
    <row r="101" spans="1:47" x14ac:dyDescent="0.25">
      <c r="A101" s="29">
        <v>15</v>
      </c>
      <c r="B101" s="47" t="s">
        <v>1101</v>
      </c>
      <c r="C101" s="48" t="s">
        <v>559</v>
      </c>
      <c r="D101" s="53" t="s">
        <v>32</v>
      </c>
      <c r="E101" s="50">
        <v>6.8</v>
      </c>
      <c r="F101" s="30"/>
      <c r="G101" s="30"/>
      <c r="H101" s="50">
        <f>G101+F101</f>
        <v>0</v>
      </c>
      <c r="I101" s="31">
        <f>ROUND(E101*H101,2)</f>
        <v>0</v>
      </c>
      <c r="J101" s="22">
        <v>21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 t="s">
        <v>17</v>
      </c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s="42" customFormat="1" x14ac:dyDescent="0.25">
      <c r="A102" s="36"/>
      <c r="B102" s="37"/>
      <c r="C102" s="68" t="s">
        <v>529</v>
      </c>
      <c r="D102" s="51"/>
      <c r="E102" s="52"/>
      <c r="F102" s="52"/>
      <c r="G102" s="52"/>
      <c r="H102" s="38"/>
      <c r="I102" s="39"/>
      <c r="J102" s="40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</row>
    <row r="103" spans="1:47" x14ac:dyDescent="0.25">
      <c r="A103" s="29">
        <v>16</v>
      </c>
      <c r="B103" s="47" t="s">
        <v>1102</v>
      </c>
      <c r="C103" s="48" t="s">
        <v>560</v>
      </c>
      <c r="D103" s="53" t="s">
        <v>32</v>
      </c>
      <c r="E103" s="50">
        <v>11</v>
      </c>
      <c r="F103" s="30"/>
      <c r="G103" s="30"/>
      <c r="H103" s="50">
        <f>G103+F103</f>
        <v>0</v>
      </c>
      <c r="I103" s="31">
        <f>ROUND(E103*H103,2)</f>
        <v>0</v>
      </c>
      <c r="J103" s="22">
        <v>21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 t="s">
        <v>17</v>
      </c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s="42" customFormat="1" x14ac:dyDescent="0.25">
      <c r="A104" s="36"/>
      <c r="B104" s="37"/>
      <c r="C104" s="68" t="s">
        <v>529</v>
      </c>
      <c r="D104" s="51"/>
      <c r="E104" s="52"/>
      <c r="F104" s="52"/>
      <c r="G104" s="52"/>
      <c r="H104" s="38"/>
      <c r="I104" s="39"/>
      <c r="J104" s="40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</row>
    <row r="105" spans="1:47" x14ac:dyDescent="0.25">
      <c r="A105" s="29">
        <v>17</v>
      </c>
      <c r="B105" s="47" t="s">
        <v>1103</v>
      </c>
      <c r="C105" s="48" t="s">
        <v>561</v>
      </c>
      <c r="D105" s="53" t="s">
        <v>32</v>
      </c>
      <c r="E105" s="50">
        <v>6.1</v>
      </c>
      <c r="F105" s="30"/>
      <c r="G105" s="30"/>
      <c r="H105" s="50">
        <f>G105+F105</f>
        <v>0</v>
      </c>
      <c r="I105" s="31">
        <f>ROUND(E105*H105,2)</f>
        <v>0</v>
      </c>
      <c r="J105" s="22">
        <v>21</v>
      </c>
      <c r="K105" s="17"/>
      <c r="L105" s="17"/>
      <c r="M105" s="17"/>
      <c r="N105" s="17"/>
      <c r="O105" s="17"/>
      <c r="P105" s="17"/>
      <c r="Q105" s="17"/>
      <c r="R105" s="17"/>
      <c r="S105" s="17"/>
      <c r="T105" s="17" t="s">
        <v>17</v>
      </c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 s="42" customFormat="1" x14ac:dyDescent="0.25">
      <c r="A106" s="36"/>
      <c r="B106" s="37"/>
      <c r="C106" s="68" t="s">
        <v>529</v>
      </c>
      <c r="D106" s="51"/>
      <c r="E106" s="52"/>
      <c r="F106" s="52"/>
      <c r="G106" s="52"/>
      <c r="H106" s="38"/>
      <c r="I106" s="39"/>
      <c r="J106" s="40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</row>
    <row r="107" spans="1:47" ht="21" x14ac:dyDescent="0.25">
      <c r="A107" s="29">
        <v>18</v>
      </c>
      <c r="B107" s="47" t="s">
        <v>1104</v>
      </c>
      <c r="C107" s="48" t="s">
        <v>562</v>
      </c>
      <c r="D107" s="53" t="s">
        <v>32</v>
      </c>
      <c r="E107" s="50">
        <v>268.2</v>
      </c>
      <c r="F107" s="30"/>
      <c r="G107" s="30"/>
      <c r="H107" s="50">
        <f>G107+F107</f>
        <v>0</v>
      </c>
      <c r="I107" s="31">
        <f>ROUND(E107*H107,2)</f>
        <v>0</v>
      </c>
      <c r="J107" s="22">
        <v>21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 t="s">
        <v>17</v>
      </c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 s="42" customFormat="1" x14ac:dyDescent="0.25">
      <c r="A108" s="36"/>
      <c r="B108" s="37"/>
      <c r="C108" s="68" t="s">
        <v>529</v>
      </c>
      <c r="D108" s="51"/>
      <c r="E108" s="52"/>
      <c r="F108" s="52"/>
      <c r="G108" s="52"/>
      <c r="H108" s="38"/>
      <c r="I108" s="39"/>
      <c r="J108" s="40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</row>
    <row r="109" spans="1:47" x14ac:dyDescent="0.25">
      <c r="A109" s="29">
        <v>19</v>
      </c>
      <c r="B109" s="47" t="s">
        <v>1105</v>
      </c>
      <c r="C109" s="48" t="s">
        <v>563</v>
      </c>
      <c r="D109" s="53" t="s">
        <v>32</v>
      </c>
      <c r="E109" s="50">
        <v>58.8</v>
      </c>
      <c r="F109" s="30"/>
      <c r="G109" s="30"/>
      <c r="H109" s="50">
        <f>G109+F109</f>
        <v>0</v>
      </c>
      <c r="I109" s="31">
        <f>ROUND(E109*H109,2)</f>
        <v>0</v>
      </c>
      <c r="J109" s="22">
        <v>21</v>
      </c>
      <c r="K109" s="17"/>
      <c r="L109" s="17"/>
      <c r="M109" s="17"/>
      <c r="N109" s="17"/>
      <c r="O109" s="17"/>
      <c r="P109" s="17"/>
      <c r="Q109" s="17"/>
      <c r="R109" s="17"/>
      <c r="S109" s="17"/>
      <c r="T109" s="17" t="s">
        <v>17</v>
      </c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 s="42" customFormat="1" x14ac:dyDescent="0.25">
      <c r="A110" s="36"/>
      <c r="B110" s="37"/>
      <c r="C110" s="68" t="s">
        <v>529</v>
      </c>
      <c r="D110" s="51"/>
      <c r="E110" s="52"/>
      <c r="F110" s="52"/>
      <c r="G110" s="52"/>
      <c r="H110" s="38"/>
      <c r="I110" s="39"/>
      <c r="J110" s="40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</row>
    <row r="111" spans="1:47" ht="21" x14ac:dyDescent="0.25">
      <c r="A111" s="60">
        <v>20</v>
      </c>
      <c r="B111" s="61" t="s">
        <v>1106</v>
      </c>
      <c r="C111" s="48" t="s">
        <v>564</v>
      </c>
      <c r="D111" s="62" t="s">
        <v>31</v>
      </c>
      <c r="E111" s="63">
        <v>1</v>
      </c>
      <c r="F111" s="64"/>
      <c r="G111" s="64"/>
      <c r="H111" s="63">
        <f>G111+F111</f>
        <v>0</v>
      </c>
      <c r="I111" s="65">
        <f>ROUND(E111*H111,2)</f>
        <v>0</v>
      </c>
      <c r="J111" s="22">
        <v>21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 t="s">
        <v>17</v>
      </c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x14ac:dyDescent="0.25">
      <c r="A112" s="23" t="s">
        <v>15</v>
      </c>
      <c r="B112" s="24" t="s">
        <v>1042</v>
      </c>
      <c r="C112" s="49" t="s">
        <v>571</v>
      </c>
      <c r="D112" s="25"/>
      <c r="E112" s="26"/>
      <c r="F112" s="26"/>
      <c r="G112" s="26"/>
      <c r="H112" s="27"/>
      <c r="I112" s="28">
        <f>SUMIF(T113:T117,"&lt;&gt;NOR",I113:I117)</f>
        <v>0</v>
      </c>
      <c r="J112" s="43"/>
      <c r="T112" t="s">
        <v>16</v>
      </c>
    </row>
    <row r="113" spans="1:47" x14ac:dyDescent="0.25">
      <c r="A113" s="29">
        <v>1</v>
      </c>
      <c r="B113" s="47" t="s">
        <v>1107</v>
      </c>
      <c r="C113" s="48" t="s">
        <v>567</v>
      </c>
      <c r="D113" s="53" t="s">
        <v>72</v>
      </c>
      <c r="E113" s="50">
        <v>1</v>
      </c>
      <c r="F113" s="30"/>
      <c r="G113" s="30"/>
      <c r="H113" s="50">
        <f>G113+F113</f>
        <v>0</v>
      </c>
      <c r="I113" s="31">
        <f>ROUND(E113*H113,2)</f>
        <v>0</v>
      </c>
      <c r="J113" s="22">
        <v>21</v>
      </c>
      <c r="K113" s="17"/>
      <c r="L113" s="17"/>
      <c r="M113" s="17"/>
      <c r="N113" s="17"/>
      <c r="O113" s="17"/>
      <c r="P113" s="17"/>
      <c r="Q113" s="17"/>
      <c r="R113" s="17"/>
      <c r="S113" s="17"/>
      <c r="T113" s="17" t="s">
        <v>17</v>
      </c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 s="42" customFormat="1" ht="21" x14ac:dyDescent="0.25">
      <c r="A114" s="36"/>
      <c r="B114" s="37"/>
      <c r="C114" s="54" t="s">
        <v>568</v>
      </c>
      <c r="D114" s="51"/>
      <c r="E114" s="52"/>
      <c r="F114" s="52"/>
      <c r="G114" s="52"/>
      <c r="H114" s="38"/>
      <c r="I114" s="39"/>
      <c r="J114" s="40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</row>
    <row r="115" spans="1:47" x14ac:dyDescent="0.25">
      <c r="A115" s="29">
        <v>2</v>
      </c>
      <c r="B115" s="47" t="s">
        <v>1108</v>
      </c>
      <c r="C115" s="48" t="s">
        <v>569</v>
      </c>
      <c r="D115" s="53" t="s">
        <v>72</v>
      </c>
      <c r="E115" s="50">
        <v>2</v>
      </c>
      <c r="F115" s="30"/>
      <c r="G115" s="30"/>
      <c r="H115" s="50">
        <f>G115+F115</f>
        <v>0</v>
      </c>
      <c r="I115" s="31">
        <f>ROUND(E115*H115,2)</f>
        <v>0</v>
      </c>
      <c r="J115" s="22">
        <v>21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 t="s">
        <v>17</v>
      </c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 s="42" customFormat="1" ht="21" x14ac:dyDescent="0.25">
      <c r="A116" s="36"/>
      <c r="B116" s="37"/>
      <c r="C116" s="54" t="s">
        <v>570</v>
      </c>
      <c r="D116" s="51"/>
      <c r="E116" s="52"/>
      <c r="F116" s="52"/>
      <c r="G116" s="52"/>
      <c r="H116" s="38"/>
      <c r="I116" s="39"/>
      <c r="J116" s="40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</row>
    <row r="117" spans="1:47" x14ac:dyDescent="0.25">
      <c r="A117" s="29">
        <v>3</v>
      </c>
      <c r="B117" s="47" t="s">
        <v>1108</v>
      </c>
      <c r="C117" s="48" t="s">
        <v>599</v>
      </c>
      <c r="D117" s="53" t="s">
        <v>72</v>
      </c>
      <c r="E117" s="50">
        <v>35</v>
      </c>
      <c r="F117" s="30"/>
      <c r="G117" s="30"/>
      <c r="H117" s="50">
        <f>G117+F117</f>
        <v>0</v>
      </c>
      <c r="I117" s="31">
        <f>ROUND(E117*H117,2)</f>
        <v>0</v>
      </c>
      <c r="J117" s="22">
        <v>21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 t="s">
        <v>17</v>
      </c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 x14ac:dyDescent="0.25">
      <c r="A118" s="23" t="s">
        <v>15</v>
      </c>
      <c r="B118" s="24" t="s">
        <v>1043</v>
      </c>
      <c r="C118" s="49" t="s">
        <v>430</v>
      </c>
      <c r="D118" s="25"/>
      <c r="E118" s="26"/>
      <c r="F118" s="26"/>
      <c r="G118" s="26"/>
      <c r="H118" s="27"/>
      <c r="I118" s="28">
        <f>SUMIF(T119:T165,"&lt;&gt;NOR",I119:I165)</f>
        <v>0</v>
      </c>
      <c r="J118" s="43"/>
      <c r="T118" t="s">
        <v>16</v>
      </c>
    </row>
    <row r="119" spans="1:47" x14ac:dyDescent="0.25">
      <c r="A119" s="29">
        <v>1</v>
      </c>
      <c r="B119" s="47" t="s">
        <v>1109</v>
      </c>
      <c r="C119" s="48" t="s">
        <v>572</v>
      </c>
      <c r="D119" s="53" t="s">
        <v>32</v>
      </c>
      <c r="E119" s="50">
        <v>40.299999999999997</v>
      </c>
      <c r="F119" s="30"/>
      <c r="G119" s="30"/>
      <c r="H119" s="50">
        <f>G119+F119</f>
        <v>0</v>
      </c>
      <c r="I119" s="31">
        <f>ROUND(E119*H119,2)</f>
        <v>0</v>
      </c>
      <c r="J119" s="22">
        <v>21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 t="s">
        <v>17</v>
      </c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 s="42" customFormat="1" ht="21" x14ac:dyDescent="0.25">
      <c r="A120" s="36"/>
      <c r="B120" s="37"/>
      <c r="C120" s="54" t="s">
        <v>574</v>
      </c>
      <c r="D120" s="51"/>
      <c r="E120" s="52"/>
      <c r="F120" s="52"/>
      <c r="G120" s="52"/>
      <c r="H120" s="38"/>
      <c r="I120" s="39"/>
      <c r="J120" s="40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</row>
    <row r="121" spans="1:47" x14ac:dyDescent="0.25">
      <c r="A121" s="29">
        <v>2</v>
      </c>
      <c r="B121" s="47" t="s">
        <v>1110</v>
      </c>
      <c r="C121" s="48" t="s">
        <v>573</v>
      </c>
      <c r="D121" s="53" t="s">
        <v>32</v>
      </c>
      <c r="E121" s="50">
        <v>319.89999999999998</v>
      </c>
      <c r="F121" s="30"/>
      <c r="G121" s="30"/>
      <c r="H121" s="50">
        <f>G121+F121</f>
        <v>0</v>
      </c>
      <c r="I121" s="31">
        <f>ROUND(E121*H121,2)</f>
        <v>0</v>
      </c>
      <c r="J121" s="22">
        <v>21</v>
      </c>
      <c r="K121" s="17"/>
      <c r="L121" s="17"/>
      <c r="M121" s="17"/>
      <c r="N121" s="17"/>
      <c r="O121" s="17"/>
      <c r="P121" s="17"/>
      <c r="Q121" s="17"/>
      <c r="R121" s="17"/>
      <c r="S121" s="17"/>
      <c r="T121" s="17" t="s">
        <v>17</v>
      </c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 s="42" customFormat="1" ht="31.2" x14ac:dyDescent="0.25">
      <c r="A122" s="36"/>
      <c r="B122" s="37"/>
      <c r="C122" s="54" t="s">
        <v>575</v>
      </c>
      <c r="D122" s="51"/>
      <c r="E122" s="52"/>
      <c r="F122" s="52"/>
      <c r="G122" s="52"/>
      <c r="H122" s="38"/>
      <c r="I122" s="39"/>
      <c r="J122" s="40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</row>
    <row r="123" spans="1:47" x14ac:dyDescent="0.25">
      <c r="A123" s="29">
        <v>3</v>
      </c>
      <c r="B123" s="47" t="s">
        <v>1111</v>
      </c>
      <c r="C123" s="48" t="s">
        <v>576</v>
      </c>
      <c r="D123" s="53" t="s">
        <v>32</v>
      </c>
      <c r="E123" s="50">
        <v>425.9</v>
      </c>
      <c r="F123" s="30"/>
      <c r="G123" s="30"/>
      <c r="H123" s="50">
        <f>G123+F123</f>
        <v>0</v>
      </c>
      <c r="I123" s="31">
        <f>ROUND(E123*H123,2)</f>
        <v>0</v>
      </c>
      <c r="J123" s="22">
        <v>21</v>
      </c>
      <c r="K123" s="17"/>
      <c r="L123" s="17"/>
      <c r="M123" s="17"/>
      <c r="N123" s="17"/>
      <c r="O123" s="17"/>
      <c r="P123" s="17"/>
      <c r="Q123" s="17"/>
      <c r="R123" s="17"/>
      <c r="S123" s="17"/>
      <c r="T123" s="17" t="s">
        <v>17</v>
      </c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 s="42" customFormat="1" ht="21" x14ac:dyDescent="0.25">
      <c r="A124" s="36"/>
      <c r="B124" s="37"/>
      <c r="C124" s="54" t="s">
        <v>600</v>
      </c>
      <c r="D124" s="51"/>
      <c r="E124" s="52"/>
      <c r="F124" s="52"/>
      <c r="G124" s="52"/>
      <c r="H124" s="38"/>
      <c r="I124" s="39"/>
      <c r="J124" s="40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</row>
    <row r="125" spans="1:47" x14ac:dyDescent="0.25">
      <c r="A125" s="29">
        <v>4</v>
      </c>
      <c r="B125" s="47" t="s">
        <v>1112</v>
      </c>
      <c r="C125" s="48" t="s">
        <v>577</v>
      </c>
      <c r="D125" s="53" t="s">
        <v>32</v>
      </c>
      <c r="E125" s="50">
        <v>247.8</v>
      </c>
      <c r="F125" s="30"/>
      <c r="G125" s="30"/>
      <c r="H125" s="50">
        <f>G125+F125</f>
        <v>0</v>
      </c>
      <c r="I125" s="31">
        <f>ROUND(E125*H125,2)</f>
        <v>0</v>
      </c>
      <c r="J125" s="22">
        <v>21</v>
      </c>
      <c r="K125" s="17"/>
      <c r="L125" s="17"/>
      <c r="M125" s="17"/>
      <c r="N125" s="17"/>
      <c r="O125" s="17"/>
      <c r="P125" s="17"/>
      <c r="Q125" s="17"/>
      <c r="R125" s="17"/>
      <c r="S125" s="17"/>
      <c r="T125" s="17" t="s">
        <v>17</v>
      </c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</row>
    <row r="126" spans="1:47" s="42" customFormat="1" x14ac:dyDescent="0.25">
      <c r="A126" s="36"/>
      <c r="B126" s="37"/>
      <c r="C126" s="54" t="s">
        <v>578</v>
      </c>
      <c r="D126" s="51"/>
      <c r="E126" s="52"/>
      <c r="F126" s="52"/>
      <c r="G126" s="52"/>
      <c r="H126" s="38"/>
      <c r="I126" s="39"/>
      <c r="J126" s="40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</row>
    <row r="127" spans="1:47" x14ac:dyDescent="0.25">
      <c r="A127" s="29">
        <v>5</v>
      </c>
      <c r="B127" s="47" t="s">
        <v>1113</v>
      </c>
      <c r="C127" s="48" t="s">
        <v>579</v>
      </c>
      <c r="D127" s="53" t="s">
        <v>32</v>
      </c>
      <c r="E127" s="50">
        <v>247.8</v>
      </c>
      <c r="F127" s="30"/>
      <c r="G127" s="30"/>
      <c r="H127" s="50">
        <f>G127+F127</f>
        <v>0</v>
      </c>
      <c r="I127" s="31">
        <f>ROUND(E127*H127,2)</f>
        <v>0</v>
      </c>
      <c r="J127" s="22">
        <v>21</v>
      </c>
      <c r="K127" s="17"/>
      <c r="L127" s="17"/>
      <c r="M127" s="17"/>
      <c r="N127" s="17"/>
      <c r="O127" s="17"/>
      <c r="P127" s="17"/>
      <c r="Q127" s="17"/>
      <c r="R127" s="17"/>
      <c r="S127" s="17"/>
      <c r="T127" s="17" t="s">
        <v>17</v>
      </c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</row>
    <row r="128" spans="1:47" s="42" customFormat="1" x14ac:dyDescent="0.25">
      <c r="A128" s="36"/>
      <c r="B128" s="37"/>
      <c r="C128" s="54" t="s">
        <v>578</v>
      </c>
      <c r="D128" s="51"/>
      <c r="E128" s="52"/>
      <c r="F128" s="52"/>
      <c r="G128" s="52"/>
      <c r="H128" s="38"/>
      <c r="I128" s="39"/>
      <c r="J128" s="40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</row>
    <row r="129" spans="1:47" x14ac:dyDescent="0.25">
      <c r="A129" s="29">
        <v>6</v>
      </c>
      <c r="B129" s="47" t="s">
        <v>1115</v>
      </c>
      <c r="C129" s="48" t="s">
        <v>580</v>
      </c>
      <c r="D129" s="53" t="s">
        <v>32</v>
      </c>
      <c r="E129" s="50">
        <v>103.3</v>
      </c>
      <c r="F129" s="30"/>
      <c r="G129" s="30"/>
      <c r="H129" s="50">
        <f>G129+F129</f>
        <v>0</v>
      </c>
      <c r="I129" s="31">
        <f>ROUND(E129*H129,2)</f>
        <v>0</v>
      </c>
      <c r="J129" s="22">
        <v>21</v>
      </c>
      <c r="K129" s="17"/>
      <c r="L129" s="17"/>
      <c r="M129" s="17"/>
      <c r="N129" s="17"/>
      <c r="O129" s="17"/>
      <c r="P129" s="17"/>
      <c r="Q129" s="17"/>
      <c r="R129" s="17"/>
      <c r="S129" s="17"/>
      <c r="T129" s="17" t="s">
        <v>17</v>
      </c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</row>
    <row r="130" spans="1:47" s="42" customFormat="1" x14ac:dyDescent="0.25">
      <c r="A130" s="36"/>
      <c r="B130" s="37"/>
      <c r="C130" s="54" t="s">
        <v>578</v>
      </c>
      <c r="D130" s="51"/>
      <c r="E130" s="52"/>
      <c r="F130" s="52"/>
      <c r="G130" s="52"/>
      <c r="H130" s="38"/>
      <c r="I130" s="39"/>
      <c r="J130" s="40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</row>
    <row r="131" spans="1:47" x14ac:dyDescent="0.25">
      <c r="A131" s="29">
        <v>7</v>
      </c>
      <c r="B131" s="47" t="s">
        <v>1116</v>
      </c>
      <c r="C131" s="48" t="s">
        <v>581</v>
      </c>
      <c r="D131" s="53" t="s">
        <v>32</v>
      </c>
      <c r="E131" s="50">
        <v>206.6</v>
      </c>
      <c r="F131" s="30"/>
      <c r="G131" s="30"/>
      <c r="H131" s="50">
        <f>G131+F131</f>
        <v>0</v>
      </c>
      <c r="I131" s="31">
        <f>ROUND(E131*H131,2)</f>
        <v>0</v>
      </c>
      <c r="J131" s="22">
        <v>21</v>
      </c>
      <c r="K131" s="17"/>
      <c r="L131" s="17"/>
      <c r="M131" s="17"/>
      <c r="N131" s="17"/>
      <c r="O131" s="17"/>
      <c r="P131" s="17"/>
      <c r="Q131" s="17"/>
      <c r="R131" s="17"/>
      <c r="S131" s="17"/>
      <c r="T131" s="17" t="s">
        <v>17</v>
      </c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</row>
    <row r="132" spans="1:47" s="42" customFormat="1" x14ac:dyDescent="0.25">
      <c r="A132" s="36"/>
      <c r="B132" s="37"/>
      <c r="C132" s="54" t="s">
        <v>578</v>
      </c>
      <c r="D132" s="51"/>
      <c r="E132" s="52"/>
      <c r="F132" s="52"/>
      <c r="G132" s="52"/>
      <c r="H132" s="38"/>
      <c r="I132" s="39"/>
      <c r="J132" s="40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</row>
    <row r="133" spans="1:47" x14ac:dyDescent="0.25">
      <c r="A133" s="29">
        <v>8</v>
      </c>
      <c r="B133" s="47" t="s">
        <v>1117</v>
      </c>
      <c r="C133" s="48" t="s">
        <v>582</v>
      </c>
      <c r="D133" s="53" t="s">
        <v>32</v>
      </c>
      <c r="E133" s="50">
        <v>94</v>
      </c>
      <c r="F133" s="30"/>
      <c r="G133" s="30"/>
      <c r="H133" s="50">
        <f>G133+F133</f>
        <v>0</v>
      </c>
      <c r="I133" s="31">
        <f>ROUND(E133*H133,2)</f>
        <v>0</v>
      </c>
      <c r="J133" s="22">
        <v>21</v>
      </c>
      <c r="K133" s="17"/>
      <c r="L133" s="17"/>
      <c r="M133" s="17"/>
      <c r="N133" s="17"/>
      <c r="O133" s="17"/>
      <c r="P133" s="17"/>
      <c r="Q133" s="17"/>
      <c r="R133" s="17"/>
      <c r="S133" s="17"/>
      <c r="T133" s="17" t="s">
        <v>17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</row>
    <row r="134" spans="1:47" s="42" customFormat="1" x14ac:dyDescent="0.25">
      <c r="A134" s="36"/>
      <c r="B134" s="37"/>
      <c r="C134" s="54" t="s">
        <v>578</v>
      </c>
      <c r="D134" s="51"/>
      <c r="E134" s="52"/>
      <c r="F134" s="52"/>
      <c r="G134" s="52"/>
      <c r="H134" s="38"/>
      <c r="I134" s="39"/>
      <c r="J134" s="40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</row>
    <row r="135" spans="1:47" x14ac:dyDescent="0.25">
      <c r="A135" s="29">
        <v>9</v>
      </c>
      <c r="B135" s="47" t="s">
        <v>1118</v>
      </c>
      <c r="C135" s="48" t="s">
        <v>583</v>
      </c>
      <c r="D135" s="53" t="s">
        <v>32</v>
      </c>
      <c r="E135" s="50">
        <v>22</v>
      </c>
      <c r="F135" s="30"/>
      <c r="G135" s="30"/>
      <c r="H135" s="50">
        <f>G135+F135</f>
        <v>0</v>
      </c>
      <c r="I135" s="31">
        <f>ROUND(E135*H135,2)</f>
        <v>0</v>
      </c>
      <c r="J135" s="22">
        <v>21</v>
      </c>
      <c r="K135" s="17"/>
      <c r="L135" s="17"/>
      <c r="M135" s="17"/>
      <c r="N135" s="17"/>
      <c r="O135" s="17"/>
      <c r="P135" s="17"/>
      <c r="Q135" s="17"/>
      <c r="R135" s="17"/>
      <c r="S135" s="17"/>
      <c r="T135" s="17" t="s">
        <v>17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</row>
    <row r="136" spans="1:47" s="42" customFormat="1" x14ac:dyDescent="0.25">
      <c r="A136" s="36"/>
      <c r="B136" s="37"/>
      <c r="C136" s="54" t="s">
        <v>578</v>
      </c>
      <c r="D136" s="51"/>
      <c r="E136" s="52"/>
      <c r="F136" s="52"/>
      <c r="G136" s="52"/>
      <c r="H136" s="38"/>
      <c r="I136" s="39"/>
      <c r="J136" s="40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</row>
    <row r="137" spans="1:47" x14ac:dyDescent="0.25">
      <c r="A137" s="29">
        <v>10</v>
      </c>
      <c r="B137" s="47" t="s">
        <v>1119</v>
      </c>
      <c r="C137" s="48" t="s">
        <v>584</v>
      </c>
      <c r="D137" s="53" t="s">
        <v>32</v>
      </c>
      <c r="E137" s="50">
        <v>255.6</v>
      </c>
      <c r="F137" s="30"/>
      <c r="G137" s="30"/>
      <c r="H137" s="50">
        <f>G137+F137</f>
        <v>0</v>
      </c>
      <c r="I137" s="31">
        <f>ROUND(E137*H137,2)</f>
        <v>0</v>
      </c>
      <c r="J137" s="22">
        <v>21</v>
      </c>
      <c r="K137" s="17"/>
      <c r="L137" s="17"/>
      <c r="M137" s="17"/>
      <c r="N137" s="17"/>
      <c r="O137" s="17"/>
      <c r="P137" s="17"/>
      <c r="Q137" s="17"/>
      <c r="R137" s="17"/>
      <c r="S137" s="17"/>
      <c r="T137" s="17" t="s">
        <v>17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</row>
    <row r="138" spans="1:47" s="42" customFormat="1" x14ac:dyDescent="0.25">
      <c r="A138" s="36"/>
      <c r="B138" s="37"/>
      <c r="C138" s="54" t="s">
        <v>578</v>
      </c>
      <c r="D138" s="51"/>
      <c r="E138" s="52"/>
      <c r="F138" s="52"/>
      <c r="G138" s="52"/>
      <c r="H138" s="38"/>
      <c r="I138" s="39"/>
      <c r="J138" s="40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</row>
    <row r="139" spans="1:47" x14ac:dyDescent="0.25">
      <c r="A139" s="29">
        <v>11</v>
      </c>
      <c r="B139" s="47" t="s">
        <v>1120</v>
      </c>
      <c r="C139" s="48" t="s">
        <v>585</v>
      </c>
      <c r="D139" s="53" t="s">
        <v>32</v>
      </c>
      <c r="E139" s="50">
        <v>32.1</v>
      </c>
      <c r="F139" s="30"/>
      <c r="G139" s="30"/>
      <c r="H139" s="50">
        <f>G139+F139</f>
        <v>0</v>
      </c>
      <c r="I139" s="31">
        <f>ROUND(E139*H139,2)</f>
        <v>0</v>
      </c>
      <c r="J139" s="22">
        <v>21</v>
      </c>
      <c r="K139" s="17"/>
      <c r="L139" s="17"/>
      <c r="M139" s="17"/>
      <c r="N139" s="17"/>
      <c r="O139" s="17"/>
      <c r="P139" s="17"/>
      <c r="Q139" s="17"/>
      <c r="R139" s="17"/>
      <c r="S139" s="17"/>
      <c r="T139" s="17" t="s">
        <v>17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</row>
    <row r="140" spans="1:47" s="42" customFormat="1" x14ac:dyDescent="0.25">
      <c r="A140" s="36"/>
      <c r="B140" s="37"/>
      <c r="C140" s="54" t="s">
        <v>578</v>
      </c>
      <c r="D140" s="51"/>
      <c r="E140" s="52"/>
      <c r="F140" s="52"/>
      <c r="G140" s="52"/>
      <c r="H140" s="38"/>
      <c r="I140" s="39"/>
      <c r="J140" s="40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</row>
    <row r="141" spans="1:47" x14ac:dyDescent="0.25">
      <c r="A141" s="29">
        <v>12</v>
      </c>
      <c r="B141" s="47" t="s">
        <v>1121</v>
      </c>
      <c r="C141" s="48" t="s">
        <v>586</v>
      </c>
      <c r="D141" s="53" t="s">
        <v>32</v>
      </c>
      <c r="E141" s="50">
        <v>12.4</v>
      </c>
      <c r="F141" s="30"/>
      <c r="G141" s="30"/>
      <c r="H141" s="50">
        <f>G141+F141</f>
        <v>0</v>
      </c>
      <c r="I141" s="31">
        <f>ROUND(E141*H141,2)</f>
        <v>0</v>
      </c>
      <c r="J141" s="22">
        <v>21</v>
      </c>
      <c r="K141" s="17"/>
      <c r="L141" s="17"/>
      <c r="M141" s="17"/>
      <c r="N141" s="17"/>
      <c r="O141" s="17"/>
      <c r="P141" s="17"/>
      <c r="Q141" s="17"/>
      <c r="R141" s="17"/>
      <c r="S141" s="17"/>
      <c r="T141" s="17" t="s">
        <v>17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</row>
    <row r="142" spans="1:47" s="42" customFormat="1" x14ac:dyDescent="0.25">
      <c r="A142" s="36"/>
      <c r="B142" s="37"/>
      <c r="C142" s="54" t="s">
        <v>578</v>
      </c>
      <c r="D142" s="51"/>
      <c r="E142" s="52"/>
      <c r="F142" s="52"/>
      <c r="G142" s="52"/>
      <c r="H142" s="38"/>
      <c r="I142" s="39"/>
      <c r="J142" s="40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</row>
    <row r="143" spans="1:47" ht="21" x14ac:dyDescent="0.25">
      <c r="A143" s="29">
        <v>13</v>
      </c>
      <c r="B143" s="47" t="s">
        <v>1122</v>
      </c>
      <c r="C143" s="48" t="s">
        <v>594</v>
      </c>
      <c r="D143" s="53" t="s">
        <v>32</v>
      </c>
      <c r="E143" s="50">
        <v>275.45</v>
      </c>
      <c r="F143" s="30"/>
      <c r="G143" s="30"/>
      <c r="H143" s="50">
        <f>G143+F143</f>
        <v>0</v>
      </c>
      <c r="I143" s="31">
        <f>ROUND(E143*H143,2)</f>
        <v>0</v>
      </c>
      <c r="J143" s="22">
        <v>21</v>
      </c>
      <c r="K143" s="17"/>
      <c r="L143" s="17"/>
      <c r="M143" s="17"/>
      <c r="N143" s="17"/>
      <c r="O143" s="17"/>
      <c r="P143" s="17"/>
      <c r="Q143" s="17"/>
      <c r="R143" s="17"/>
      <c r="S143" s="17"/>
      <c r="T143" s="17" t="s">
        <v>17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</row>
    <row r="144" spans="1:47" s="42" customFormat="1" x14ac:dyDescent="0.25">
      <c r="A144" s="36"/>
      <c r="B144" s="37"/>
      <c r="C144" s="54" t="s">
        <v>578</v>
      </c>
      <c r="D144" s="51"/>
      <c r="E144" s="52"/>
      <c r="F144" s="52"/>
      <c r="G144" s="52"/>
      <c r="H144" s="38"/>
      <c r="I144" s="39"/>
      <c r="J144" s="40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</row>
    <row r="145" spans="1:47" x14ac:dyDescent="0.25">
      <c r="A145" s="29">
        <v>14</v>
      </c>
      <c r="B145" s="47" t="s">
        <v>1123</v>
      </c>
      <c r="C145" s="48" t="s">
        <v>587</v>
      </c>
      <c r="D145" s="53" t="s">
        <v>32</v>
      </c>
      <c r="E145" s="50">
        <v>243.8</v>
      </c>
      <c r="F145" s="30"/>
      <c r="G145" s="30"/>
      <c r="H145" s="50">
        <f>G145+F145</f>
        <v>0</v>
      </c>
      <c r="I145" s="31">
        <f>ROUND(E145*H145,2)</f>
        <v>0</v>
      </c>
      <c r="J145" s="22">
        <v>21</v>
      </c>
      <c r="K145" s="17"/>
      <c r="L145" s="17"/>
      <c r="M145" s="17"/>
      <c r="N145" s="17"/>
      <c r="O145" s="17"/>
      <c r="P145" s="17"/>
      <c r="Q145" s="17"/>
      <c r="R145" s="17"/>
      <c r="S145" s="17"/>
      <c r="T145" s="17" t="s">
        <v>17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</row>
    <row r="146" spans="1:47" s="42" customFormat="1" x14ac:dyDescent="0.25">
      <c r="A146" s="36"/>
      <c r="B146" s="37"/>
      <c r="C146" s="54" t="s">
        <v>578</v>
      </c>
      <c r="D146" s="51"/>
      <c r="E146" s="52"/>
      <c r="F146" s="52"/>
      <c r="G146" s="52"/>
      <c r="H146" s="38"/>
      <c r="I146" s="39"/>
      <c r="J146" s="40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</row>
    <row r="147" spans="1:47" ht="21" x14ac:dyDescent="0.25">
      <c r="A147" s="29">
        <v>15</v>
      </c>
      <c r="B147" s="47" t="s">
        <v>1124</v>
      </c>
      <c r="C147" s="48" t="s">
        <v>595</v>
      </c>
      <c r="D147" s="53" t="s">
        <v>32</v>
      </c>
      <c r="E147" s="50">
        <v>263.3</v>
      </c>
      <c r="F147" s="30"/>
      <c r="G147" s="30"/>
      <c r="H147" s="50">
        <f>G147+F147</f>
        <v>0</v>
      </c>
      <c r="I147" s="31">
        <f>ROUND(E147*H147,2)</f>
        <v>0</v>
      </c>
      <c r="J147" s="22">
        <v>21</v>
      </c>
      <c r="K147" s="17"/>
      <c r="L147" s="17"/>
      <c r="M147" s="17"/>
      <c r="N147" s="17"/>
      <c r="O147" s="17"/>
      <c r="P147" s="17"/>
      <c r="Q147" s="17"/>
      <c r="R147" s="17"/>
      <c r="S147" s="17"/>
      <c r="T147" s="17" t="s">
        <v>17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</row>
    <row r="148" spans="1:47" s="42" customFormat="1" x14ac:dyDescent="0.25">
      <c r="A148" s="36"/>
      <c r="B148" s="37"/>
      <c r="C148" s="54" t="s">
        <v>578</v>
      </c>
      <c r="D148" s="51"/>
      <c r="E148" s="52"/>
      <c r="F148" s="52"/>
      <c r="G148" s="52"/>
      <c r="H148" s="38"/>
      <c r="I148" s="39"/>
      <c r="J148" s="40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</row>
    <row r="149" spans="1:47" ht="21" x14ac:dyDescent="0.25">
      <c r="A149" s="29">
        <v>16</v>
      </c>
      <c r="B149" s="47" t="s">
        <v>1125</v>
      </c>
      <c r="C149" s="48" t="s">
        <v>596</v>
      </c>
      <c r="D149" s="53" t="s">
        <v>32</v>
      </c>
      <c r="E149" s="50">
        <v>263.3</v>
      </c>
      <c r="F149" s="30"/>
      <c r="G149" s="30"/>
      <c r="H149" s="50">
        <f>G149+F149</f>
        <v>0</v>
      </c>
      <c r="I149" s="31">
        <f>ROUND(E149*H149,2)</f>
        <v>0</v>
      </c>
      <c r="J149" s="22">
        <v>21</v>
      </c>
      <c r="K149" s="17"/>
      <c r="L149" s="17"/>
      <c r="M149" s="17"/>
      <c r="N149" s="17"/>
      <c r="O149" s="17"/>
      <c r="P149" s="17"/>
      <c r="Q149" s="17"/>
      <c r="R149" s="17"/>
      <c r="S149" s="17"/>
      <c r="T149" s="17" t="s">
        <v>17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</row>
    <row r="150" spans="1:47" s="42" customFormat="1" x14ac:dyDescent="0.25">
      <c r="A150" s="36"/>
      <c r="B150" s="37"/>
      <c r="C150" s="54" t="s">
        <v>578</v>
      </c>
      <c r="D150" s="51"/>
      <c r="E150" s="52"/>
      <c r="F150" s="52"/>
      <c r="G150" s="52"/>
      <c r="H150" s="38"/>
      <c r="I150" s="39"/>
      <c r="J150" s="40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</row>
    <row r="151" spans="1:47" ht="21" x14ac:dyDescent="0.25">
      <c r="A151" s="29">
        <v>17</v>
      </c>
      <c r="B151" s="47" t="s">
        <v>1126</v>
      </c>
      <c r="C151" s="48" t="s">
        <v>588</v>
      </c>
      <c r="D151" s="53" t="s">
        <v>531</v>
      </c>
      <c r="E151" s="50">
        <v>245</v>
      </c>
      <c r="F151" s="30"/>
      <c r="G151" s="30"/>
      <c r="H151" s="50">
        <f>G151+F151</f>
        <v>0</v>
      </c>
      <c r="I151" s="31">
        <f>ROUND(E151*H151,2)</f>
        <v>0</v>
      </c>
      <c r="J151" s="22">
        <v>21</v>
      </c>
      <c r="K151" s="17"/>
      <c r="L151" s="17"/>
      <c r="M151" s="17"/>
      <c r="N151" s="17"/>
      <c r="O151" s="17"/>
      <c r="P151" s="17"/>
      <c r="Q151" s="17"/>
      <c r="R151" s="17"/>
      <c r="S151" s="17"/>
      <c r="T151" s="17" t="s">
        <v>17</v>
      </c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</row>
    <row r="152" spans="1:47" s="42" customFormat="1" x14ac:dyDescent="0.25">
      <c r="A152" s="36"/>
      <c r="B152" s="37"/>
      <c r="C152" s="54" t="s">
        <v>578</v>
      </c>
      <c r="D152" s="51"/>
      <c r="E152" s="52"/>
      <c r="F152" s="52"/>
      <c r="G152" s="52"/>
      <c r="H152" s="38"/>
      <c r="I152" s="39"/>
      <c r="J152" s="40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</row>
    <row r="153" spans="1:47" ht="21" x14ac:dyDescent="0.25">
      <c r="A153" s="29">
        <v>18</v>
      </c>
      <c r="B153" s="47" t="s">
        <v>1127</v>
      </c>
      <c r="C153" s="48" t="s">
        <v>589</v>
      </c>
      <c r="D153" s="53" t="s">
        <v>531</v>
      </c>
      <c r="E153" s="50">
        <v>253</v>
      </c>
      <c r="F153" s="30"/>
      <c r="G153" s="30"/>
      <c r="H153" s="50">
        <f>G153+F153</f>
        <v>0</v>
      </c>
      <c r="I153" s="31">
        <f>ROUND(E153*H153,2)</f>
        <v>0</v>
      </c>
      <c r="J153" s="22">
        <v>21</v>
      </c>
      <c r="K153" s="17"/>
      <c r="L153" s="17"/>
      <c r="M153" s="17"/>
      <c r="N153" s="17"/>
      <c r="O153" s="17"/>
      <c r="P153" s="17"/>
      <c r="Q153" s="17"/>
      <c r="R153" s="17"/>
      <c r="S153" s="17"/>
      <c r="T153" s="17" t="s">
        <v>17</v>
      </c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</row>
    <row r="154" spans="1:47" s="42" customFormat="1" x14ac:dyDescent="0.25">
      <c r="A154" s="36"/>
      <c r="B154" s="37"/>
      <c r="C154" s="54" t="s">
        <v>578</v>
      </c>
      <c r="D154" s="51"/>
      <c r="E154" s="52"/>
      <c r="F154" s="52"/>
      <c r="G154" s="52"/>
      <c r="H154" s="38"/>
      <c r="I154" s="39"/>
      <c r="J154" s="40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</row>
    <row r="155" spans="1:47" x14ac:dyDescent="0.25">
      <c r="A155" s="29">
        <v>19</v>
      </c>
      <c r="B155" s="47" t="s">
        <v>1128</v>
      </c>
      <c r="C155" s="48" t="s">
        <v>591</v>
      </c>
      <c r="D155" s="53" t="s">
        <v>531</v>
      </c>
      <c r="E155" s="50">
        <v>385</v>
      </c>
      <c r="F155" s="30"/>
      <c r="G155" s="30"/>
      <c r="H155" s="50">
        <f>G155+F155</f>
        <v>0</v>
      </c>
      <c r="I155" s="31">
        <f>ROUND(E155*H155,2)</f>
        <v>0</v>
      </c>
      <c r="J155" s="22">
        <v>21</v>
      </c>
      <c r="K155" s="17"/>
      <c r="L155" s="17"/>
      <c r="M155" s="17"/>
      <c r="N155" s="17"/>
      <c r="O155" s="17"/>
      <c r="P155" s="17"/>
      <c r="Q155" s="17"/>
      <c r="R155" s="17"/>
      <c r="S155" s="17"/>
      <c r="T155" s="17" t="s">
        <v>17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</row>
    <row r="156" spans="1:47" s="42" customFormat="1" x14ac:dyDescent="0.25">
      <c r="A156" s="36"/>
      <c r="B156" s="37"/>
      <c r="C156" s="54" t="s">
        <v>578</v>
      </c>
      <c r="D156" s="51"/>
      <c r="E156" s="52"/>
      <c r="F156" s="52"/>
      <c r="G156" s="52"/>
      <c r="H156" s="38"/>
      <c r="I156" s="39"/>
      <c r="J156" s="40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</row>
    <row r="157" spans="1:47" x14ac:dyDescent="0.25">
      <c r="A157" s="29">
        <v>20</v>
      </c>
      <c r="B157" s="47" t="s">
        <v>1129</v>
      </c>
      <c r="C157" s="48" t="s">
        <v>590</v>
      </c>
      <c r="D157" s="53" t="s">
        <v>531</v>
      </c>
      <c r="E157" s="50">
        <v>201.5</v>
      </c>
      <c r="F157" s="30"/>
      <c r="G157" s="30"/>
      <c r="H157" s="50">
        <f>G157+F157</f>
        <v>0</v>
      </c>
      <c r="I157" s="31">
        <f>ROUND(E157*H157,2)</f>
        <v>0</v>
      </c>
      <c r="J157" s="22">
        <v>21</v>
      </c>
      <c r="K157" s="17"/>
      <c r="L157" s="17"/>
      <c r="M157" s="17"/>
      <c r="N157" s="17"/>
      <c r="O157" s="17"/>
      <c r="P157" s="17"/>
      <c r="Q157" s="17"/>
      <c r="R157" s="17"/>
      <c r="S157" s="17"/>
      <c r="T157" s="17" t="s">
        <v>17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</row>
    <row r="158" spans="1:47" s="42" customFormat="1" x14ac:dyDescent="0.25">
      <c r="A158" s="36"/>
      <c r="B158" s="37"/>
      <c r="C158" s="54" t="s">
        <v>578</v>
      </c>
      <c r="D158" s="51"/>
      <c r="E158" s="52"/>
      <c r="F158" s="52"/>
      <c r="G158" s="52"/>
      <c r="H158" s="38"/>
      <c r="I158" s="39"/>
      <c r="J158" s="40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</row>
    <row r="159" spans="1:47" ht="21" x14ac:dyDescent="0.25">
      <c r="A159" s="29">
        <v>21</v>
      </c>
      <c r="B159" s="47" t="s">
        <v>1130</v>
      </c>
      <c r="C159" s="48" t="s">
        <v>592</v>
      </c>
      <c r="D159" s="53" t="s">
        <v>593</v>
      </c>
      <c r="E159" s="50">
        <v>11</v>
      </c>
      <c r="F159" s="30"/>
      <c r="G159" s="30"/>
      <c r="H159" s="50">
        <f>G159+F159</f>
        <v>0</v>
      </c>
      <c r="I159" s="31">
        <f>ROUND(E159*H159,2)</f>
        <v>0</v>
      </c>
      <c r="J159" s="22">
        <v>21</v>
      </c>
      <c r="K159" s="17"/>
      <c r="L159" s="17"/>
      <c r="M159" s="17"/>
      <c r="N159" s="17"/>
      <c r="O159" s="17"/>
      <c r="P159" s="17"/>
      <c r="Q159" s="17"/>
      <c r="R159" s="17"/>
      <c r="S159" s="17"/>
      <c r="T159" s="17" t="s">
        <v>17</v>
      </c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</row>
    <row r="160" spans="1:47" s="42" customFormat="1" x14ac:dyDescent="0.25">
      <c r="A160" s="36"/>
      <c r="B160" s="37"/>
      <c r="C160" s="54" t="s">
        <v>578</v>
      </c>
      <c r="D160" s="51"/>
      <c r="E160" s="52"/>
      <c r="F160" s="52"/>
      <c r="G160" s="52"/>
      <c r="H160" s="38"/>
      <c r="I160" s="39"/>
      <c r="J160" s="40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</row>
    <row r="161" spans="1:47" x14ac:dyDescent="0.25">
      <c r="A161" s="29">
        <v>22</v>
      </c>
      <c r="B161" s="47" t="s">
        <v>1131</v>
      </c>
      <c r="C161" s="48" t="s">
        <v>597</v>
      </c>
      <c r="D161" s="53" t="s">
        <v>32</v>
      </c>
      <c r="E161" s="50">
        <v>2.2000000000000002</v>
      </c>
      <c r="F161" s="30"/>
      <c r="G161" s="30"/>
      <c r="H161" s="50">
        <f>G161+F161</f>
        <v>0</v>
      </c>
      <c r="I161" s="31">
        <f>ROUND(E161*H161,2)</f>
        <v>0</v>
      </c>
      <c r="J161" s="22">
        <v>21</v>
      </c>
      <c r="K161" s="17"/>
      <c r="L161" s="17"/>
      <c r="M161" s="17"/>
      <c r="N161" s="17"/>
      <c r="O161" s="17"/>
      <c r="P161" s="17"/>
      <c r="Q161" s="17"/>
      <c r="R161" s="17"/>
      <c r="S161" s="17"/>
      <c r="T161" s="17" t="s">
        <v>17</v>
      </c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</row>
    <row r="162" spans="1:47" s="42" customFormat="1" x14ac:dyDescent="0.25">
      <c r="A162" s="36"/>
      <c r="B162" s="37"/>
      <c r="C162" s="54" t="s">
        <v>578</v>
      </c>
      <c r="D162" s="51"/>
      <c r="E162" s="52"/>
      <c r="F162" s="52"/>
      <c r="G162" s="52"/>
      <c r="H162" s="38"/>
      <c r="I162" s="39"/>
      <c r="J162" s="40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</row>
    <row r="163" spans="1:47" x14ac:dyDescent="0.25">
      <c r="A163" s="60">
        <v>23</v>
      </c>
      <c r="B163" s="61" t="s">
        <v>1132</v>
      </c>
      <c r="C163" s="48" t="s">
        <v>598</v>
      </c>
      <c r="D163" s="62" t="s">
        <v>32</v>
      </c>
      <c r="E163" s="63">
        <v>1.3</v>
      </c>
      <c r="F163" s="64"/>
      <c r="G163" s="64"/>
      <c r="H163" s="63">
        <f>G163+F163</f>
        <v>0</v>
      </c>
      <c r="I163" s="65">
        <f>ROUND(E163*H163,2)</f>
        <v>0</v>
      </c>
      <c r="J163" s="22">
        <v>21</v>
      </c>
      <c r="K163" s="17"/>
      <c r="L163" s="17"/>
      <c r="M163" s="17"/>
      <c r="N163" s="17"/>
      <c r="O163" s="17"/>
      <c r="P163" s="17"/>
      <c r="Q163" s="17"/>
      <c r="R163" s="17"/>
      <c r="S163" s="17"/>
      <c r="T163" s="17" t="s">
        <v>17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</row>
    <row r="164" spans="1:47" x14ac:dyDescent="0.25">
      <c r="A164" s="66"/>
      <c r="B164" s="2"/>
      <c r="C164" s="54" t="s">
        <v>578</v>
      </c>
      <c r="D164" s="4"/>
      <c r="E164" s="66"/>
      <c r="F164" s="66"/>
      <c r="G164" s="66"/>
      <c r="H164" s="66"/>
      <c r="I164" s="66"/>
      <c r="J164" s="66"/>
      <c r="R164">
        <v>15</v>
      </c>
      <c r="S164">
        <v>21</v>
      </c>
    </row>
    <row r="165" spans="1:47" x14ac:dyDescent="0.25">
      <c r="A165" s="60">
        <v>24</v>
      </c>
      <c r="B165" s="61" t="s">
        <v>1133</v>
      </c>
      <c r="C165" s="48" t="s">
        <v>602</v>
      </c>
      <c r="D165" s="62" t="s">
        <v>31</v>
      </c>
      <c r="E165" s="63">
        <v>1</v>
      </c>
      <c r="F165" s="64"/>
      <c r="G165" s="64"/>
      <c r="H165" s="63">
        <f>G165+F165</f>
        <v>0</v>
      </c>
      <c r="I165" s="65">
        <f>ROUND(E165*H165,2)</f>
        <v>0</v>
      </c>
      <c r="J165" s="22">
        <v>21</v>
      </c>
      <c r="K165" s="17"/>
      <c r="L165" s="17"/>
      <c r="M165" s="17"/>
      <c r="N165" s="17"/>
      <c r="O165" s="17"/>
      <c r="P165" s="17"/>
      <c r="Q165" s="17"/>
      <c r="R165" s="17"/>
      <c r="S165" s="17"/>
      <c r="T165" s="17" t="s">
        <v>17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</row>
    <row r="166" spans="1:47" x14ac:dyDescent="0.25">
      <c r="A166" s="23" t="s">
        <v>15</v>
      </c>
      <c r="B166" s="24" t="s">
        <v>1044</v>
      </c>
      <c r="C166" s="49" t="s">
        <v>603</v>
      </c>
      <c r="D166" s="25"/>
      <c r="E166" s="26"/>
      <c r="F166" s="26"/>
      <c r="G166" s="26"/>
      <c r="H166" s="27"/>
      <c r="I166" s="28">
        <f>SUMIF(T167:T185,"&lt;&gt;NOR",I167:I185)</f>
        <v>0</v>
      </c>
      <c r="J166" s="43"/>
      <c r="T166" t="s">
        <v>16</v>
      </c>
    </row>
    <row r="167" spans="1:47" ht="21" x14ac:dyDescent="0.25">
      <c r="A167" s="29">
        <v>1</v>
      </c>
      <c r="B167" s="47" t="s">
        <v>1134</v>
      </c>
      <c r="C167" s="48" t="s">
        <v>604</v>
      </c>
      <c r="D167" s="53" t="s">
        <v>531</v>
      </c>
      <c r="E167" s="50">
        <v>757.3</v>
      </c>
      <c r="F167" s="30"/>
      <c r="G167" s="30"/>
      <c r="H167" s="50">
        <f>G167+F167</f>
        <v>0</v>
      </c>
      <c r="I167" s="31">
        <f>ROUND(E167*H167,2)</f>
        <v>0</v>
      </c>
      <c r="J167" s="22">
        <v>21</v>
      </c>
      <c r="K167" s="17"/>
      <c r="L167" s="17"/>
      <c r="M167" s="17"/>
      <c r="N167" s="17"/>
      <c r="O167" s="17"/>
      <c r="P167" s="17"/>
      <c r="Q167" s="17"/>
      <c r="R167" s="17"/>
      <c r="S167" s="17"/>
      <c r="T167" s="17" t="s">
        <v>17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</row>
    <row r="168" spans="1:47" s="42" customFormat="1" x14ac:dyDescent="0.25">
      <c r="A168" s="36"/>
      <c r="B168" s="37"/>
      <c r="C168" s="54" t="s">
        <v>609</v>
      </c>
      <c r="D168" s="51"/>
      <c r="E168" s="52"/>
      <c r="F168" s="52"/>
      <c r="G168" s="52"/>
      <c r="H168" s="38"/>
      <c r="I168" s="39"/>
      <c r="J168" s="40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</row>
    <row r="169" spans="1:47" ht="21" x14ac:dyDescent="0.25">
      <c r="A169" s="29">
        <v>2</v>
      </c>
      <c r="B169" s="47" t="s">
        <v>1135</v>
      </c>
      <c r="C169" s="48" t="s">
        <v>605</v>
      </c>
      <c r="D169" s="53" t="s">
        <v>531</v>
      </c>
      <c r="E169" s="50">
        <v>267.2</v>
      </c>
      <c r="F169" s="30"/>
      <c r="G169" s="30"/>
      <c r="H169" s="50">
        <f>G169+F169</f>
        <v>0</v>
      </c>
      <c r="I169" s="31">
        <f>ROUND(E169*H169,2)</f>
        <v>0</v>
      </c>
      <c r="J169" s="22">
        <v>21</v>
      </c>
      <c r="K169" s="17"/>
      <c r="L169" s="17"/>
      <c r="M169" s="17"/>
      <c r="N169" s="17"/>
      <c r="O169" s="17"/>
      <c r="P169" s="17"/>
      <c r="Q169" s="17"/>
      <c r="R169" s="17"/>
      <c r="S169" s="17"/>
      <c r="T169" s="17" t="s">
        <v>17</v>
      </c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</row>
    <row r="170" spans="1:47" s="42" customFormat="1" x14ac:dyDescent="0.25">
      <c r="A170" s="36"/>
      <c r="B170" s="37"/>
      <c r="C170" s="54" t="s">
        <v>609</v>
      </c>
      <c r="D170" s="51"/>
      <c r="E170" s="52"/>
      <c r="F170" s="52"/>
      <c r="G170" s="52"/>
      <c r="H170" s="38"/>
      <c r="I170" s="39"/>
      <c r="J170" s="40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</row>
    <row r="171" spans="1:47" ht="21" x14ac:dyDescent="0.25">
      <c r="A171" s="29">
        <v>3</v>
      </c>
      <c r="B171" s="47" t="s">
        <v>1136</v>
      </c>
      <c r="C171" s="48" t="s">
        <v>606</v>
      </c>
      <c r="D171" s="53" t="s">
        <v>531</v>
      </c>
      <c r="E171" s="50">
        <v>1392.8</v>
      </c>
      <c r="F171" s="30"/>
      <c r="G171" s="30"/>
      <c r="H171" s="50">
        <f>G171+F171</f>
        <v>0</v>
      </c>
      <c r="I171" s="31">
        <f>ROUND(E171*H171,2)</f>
        <v>0</v>
      </c>
      <c r="J171" s="22">
        <v>21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 t="s">
        <v>17</v>
      </c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</row>
    <row r="172" spans="1:47" s="42" customFormat="1" x14ac:dyDescent="0.25">
      <c r="A172" s="36"/>
      <c r="B172" s="37"/>
      <c r="C172" s="54" t="s">
        <v>609</v>
      </c>
      <c r="D172" s="51"/>
      <c r="E172" s="52"/>
      <c r="F172" s="52"/>
      <c r="G172" s="52"/>
      <c r="H172" s="38"/>
      <c r="I172" s="39"/>
      <c r="J172" s="40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</row>
    <row r="173" spans="1:47" ht="21" x14ac:dyDescent="0.25">
      <c r="A173" s="29">
        <v>4</v>
      </c>
      <c r="B173" s="47" t="s">
        <v>1137</v>
      </c>
      <c r="C173" s="48" t="s">
        <v>607</v>
      </c>
      <c r="D173" s="53" t="s">
        <v>531</v>
      </c>
      <c r="E173" s="50">
        <v>3057.6</v>
      </c>
      <c r="F173" s="30"/>
      <c r="G173" s="30"/>
      <c r="H173" s="50">
        <f>G173+F173</f>
        <v>0</v>
      </c>
      <c r="I173" s="31">
        <f>ROUND(E173*H173,2)</f>
        <v>0</v>
      </c>
      <c r="J173" s="22">
        <v>21</v>
      </c>
      <c r="K173" s="17"/>
      <c r="L173" s="17"/>
      <c r="M173" s="17"/>
      <c r="N173" s="17"/>
      <c r="O173" s="17"/>
      <c r="P173" s="17"/>
      <c r="Q173" s="17"/>
      <c r="R173" s="17"/>
      <c r="S173" s="17"/>
      <c r="T173" s="17" t="s">
        <v>17</v>
      </c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</row>
    <row r="174" spans="1:47" s="42" customFormat="1" x14ac:dyDescent="0.25">
      <c r="A174" s="36"/>
      <c r="B174" s="37"/>
      <c r="C174" s="54" t="s">
        <v>609</v>
      </c>
      <c r="D174" s="51"/>
      <c r="E174" s="52"/>
      <c r="F174" s="52"/>
      <c r="G174" s="52"/>
      <c r="H174" s="38"/>
      <c r="I174" s="39"/>
      <c r="J174" s="40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</row>
    <row r="175" spans="1:47" ht="21" x14ac:dyDescent="0.25">
      <c r="A175" s="29">
        <v>5</v>
      </c>
      <c r="B175" s="47" t="s">
        <v>1138</v>
      </c>
      <c r="C175" s="48" t="s">
        <v>608</v>
      </c>
      <c r="D175" s="53" t="s">
        <v>32</v>
      </c>
      <c r="E175" s="50">
        <v>25.5</v>
      </c>
      <c r="F175" s="30"/>
      <c r="G175" s="30"/>
      <c r="H175" s="50">
        <f>G175+F175</f>
        <v>0</v>
      </c>
      <c r="I175" s="31">
        <f>ROUND(E175*H175,2)</f>
        <v>0</v>
      </c>
      <c r="J175" s="22">
        <v>21</v>
      </c>
      <c r="K175" s="17"/>
      <c r="L175" s="17"/>
      <c r="M175" s="17"/>
      <c r="N175" s="17"/>
      <c r="O175" s="17"/>
      <c r="P175" s="17"/>
      <c r="Q175" s="17"/>
      <c r="R175" s="17"/>
      <c r="S175" s="17"/>
      <c r="T175" s="17" t="s">
        <v>17</v>
      </c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</row>
    <row r="176" spans="1:47" s="42" customFormat="1" x14ac:dyDescent="0.25">
      <c r="A176" s="36"/>
      <c r="B176" s="37"/>
      <c r="C176" s="54" t="s">
        <v>609</v>
      </c>
      <c r="D176" s="51"/>
      <c r="E176" s="52"/>
      <c r="F176" s="52"/>
      <c r="G176" s="52"/>
      <c r="H176" s="38"/>
      <c r="I176" s="39"/>
      <c r="J176" s="40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</row>
    <row r="177" spans="1:47" ht="21" x14ac:dyDescent="0.25">
      <c r="A177" s="29">
        <v>6</v>
      </c>
      <c r="B177" s="47" t="s">
        <v>1114</v>
      </c>
      <c r="C177" s="48" t="s">
        <v>610</v>
      </c>
      <c r="D177" s="53" t="s">
        <v>531</v>
      </c>
      <c r="E177" s="50">
        <v>21.2</v>
      </c>
      <c r="F177" s="30"/>
      <c r="G177" s="30"/>
      <c r="H177" s="50">
        <f>G177+F177</f>
        <v>0</v>
      </c>
      <c r="I177" s="31">
        <f>ROUND(E177*H177,2)</f>
        <v>0</v>
      </c>
      <c r="J177" s="22">
        <v>21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 t="s">
        <v>17</v>
      </c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</row>
    <row r="178" spans="1:47" s="42" customFormat="1" ht="21" x14ac:dyDescent="0.25">
      <c r="A178" s="36"/>
      <c r="B178" s="37"/>
      <c r="C178" s="54" t="s">
        <v>611</v>
      </c>
      <c r="D178" s="51"/>
      <c r="E178" s="52"/>
      <c r="F178" s="52"/>
      <c r="G178" s="52"/>
      <c r="H178" s="38"/>
      <c r="I178" s="39"/>
      <c r="J178" s="40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</row>
    <row r="179" spans="1:47" x14ac:dyDescent="0.25">
      <c r="A179" s="29">
        <v>7</v>
      </c>
      <c r="B179" s="47" t="s">
        <v>1139</v>
      </c>
      <c r="C179" s="48" t="s">
        <v>612</v>
      </c>
      <c r="D179" s="53" t="s">
        <v>72</v>
      </c>
      <c r="E179" s="50">
        <v>820</v>
      </c>
      <c r="F179" s="30"/>
      <c r="G179" s="30"/>
      <c r="H179" s="50">
        <f>G179+F179</f>
        <v>0</v>
      </c>
      <c r="I179" s="31">
        <f>ROUND(E179*H179,2)</f>
        <v>0</v>
      </c>
      <c r="J179" s="22">
        <v>21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 t="s">
        <v>17</v>
      </c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</row>
    <row r="180" spans="1:47" s="42" customFormat="1" x14ac:dyDescent="0.25">
      <c r="A180" s="36"/>
      <c r="B180" s="37"/>
      <c r="C180" s="54" t="s">
        <v>578</v>
      </c>
      <c r="D180" s="51"/>
      <c r="E180" s="52"/>
      <c r="F180" s="52"/>
      <c r="G180" s="52"/>
      <c r="H180" s="38"/>
      <c r="I180" s="39"/>
      <c r="J180" s="40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</row>
    <row r="181" spans="1:47" x14ac:dyDescent="0.25">
      <c r="A181" s="29">
        <v>8</v>
      </c>
      <c r="B181" s="47" t="s">
        <v>1140</v>
      </c>
      <c r="C181" s="48" t="s">
        <v>613</v>
      </c>
      <c r="D181" s="53" t="s">
        <v>72</v>
      </c>
      <c r="E181" s="50">
        <v>820</v>
      </c>
      <c r="F181" s="30"/>
      <c r="G181" s="30"/>
      <c r="H181" s="50">
        <f>G181+F181</f>
        <v>0</v>
      </c>
      <c r="I181" s="31">
        <f>ROUND(E181*H181,2)</f>
        <v>0</v>
      </c>
      <c r="J181" s="22">
        <v>21</v>
      </c>
      <c r="K181" s="17"/>
      <c r="L181" s="17"/>
      <c r="M181" s="17"/>
      <c r="N181" s="17"/>
      <c r="O181" s="17"/>
      <c r="P181" s="17"/>
      <c r="Q181" s="17"/>
      <c r="R181" s="17"/>
      <c r="S181" s="17"/>
      <c r="T181" s="17" t="s">
        <v>17</v>
      </c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</row>
    <row r="182" spans="1:47" s="42" customFormat="1" x14ac:dyDescent="0.25">
      <c r="A182" s="36"/>
      <c r="B182" s="37"/>
      <c r="C182" s="54" t="s">
        <v>578</v>
      </c>
      <c r="D182" s="51"/>
      <c r="E182" s="52"/>
      <c r="F182" s="52"/>
      <c r="G182" s="52"/>
      <c r="H182" s="38"/>
      <c r="I182" s="39"/>
      <c r="J182" s="40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</row>
    <row r="183" spans="1:47" x14ac:dyDescent="0.25">
      <c r="A183" s="29">
        <v>9</v>
      </c>
      <c r="B183" s="47" t="s">
        <v>1141</v>
      </c>
      <c r="C183" s="48" t="s">
        <v>614</v>
      </c>
      <c r="D183" s="53" t="s">
        <v>531</v>
      </c>
      <c r="E183" s="50">
        <v>5</v>
      </c>
      <c r="F183" s="30"/>
      <c r="G183" s="30"/>
      <c r="H183" s="50">
        <f>G183+F183</f>
        <v>0</v>
      </c>
      <c r="I183" s="31">
        <f>ROUND(E183*H183,2)</f>
        <v>0</v>
      </c>
      <c r="J183" s="22">
        <v>21</v>
      </c>
      <c r="K183" s="17"/>
      <c r="L183" s="17"/>
      <c r="M183" s="17"/>
      <c r="N183" s="17"/>
      <c r="O183" s="17"/>
      <c r="P183" s="17"/>
      <c r="Q183" s="17"/>
      <c r="R183" s="17"/>
      <c r="S183" s="17"/>
      <c r="T183" s="17" t="s">
        <v>17</v>
      </c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</row>
    <row r="184" spans="1:47" s="42" customFormat="1" x14ac:dyDescent="0.25">
      <c r="A184" s="36"/>
      <c r="B184" s="37"/>
      <c r="C184" s="54" t="s">
        <v>578</v>
      </c>
      <c r="D184" s="51"/>
      <c r="E184" s="52"/>
      <c r="F184" s="52"/>
      <c r="G184" s="52"/>
      <c r="H184" s="38"/>
      <c r="I184" s="39"/>
      <c r="J184" s="40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</row>
    <row r="185" spans="1:47" ht="21" x14ac:dyDescent="0.25">
      <c r="A185" s="29">
        <v>10</v>
      </c>
      <c r="B185" s="47" t="s">
        <v>1142</v>
      </c>
      <c r="C185" s="48" t="s">
        <v>615</v>
      </c>
      <c r="D185" s="53" t="s">
        <v>72</v>
      </c>
      <c r="E185" s="50">
        <v>1</v>
      </c>
      <c r="F185" s="30"/>
      <c r="G185" s="30"/>
      <c r="H185" s="50">
        <f>G185+F185</f>
        <v>0</v>
      </c>
      <c r="I185" s="31">
        <f>ROUND(E185*H185,2)</f>
        <v>0</v>
      </c>
      <c r="J185" s="22">
        <v>21</v>
      </c>
      <c r="K185" s="17"/>
      <c r="L185" s="17"/>
      <c r="M185" s="17"/>
      <c r="N185" s="17"/>
      <c r="O185" s="17"/>
      <c r="P185" s="17"/>
      <c r="Q185" s="17"/>
      <c r="R185" s="17"/>
      <c r="S185" s="17"/>
      <c r="T185" s="17" t="s">
        <v>17</v>
      </c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</row>
    <row r="186" spans="1:47" x14ac:dyDescent="0.25">
      <c r="A186" s="23" t="s">
        <v>15</v>
      </c>
      <c r="B186" s="24" t="s">
        <v>1045</v>
      </c>
      <c r="C186" s="49" t="s">
        <v>619</v>
      </c>
      <c r="D186" s="25"/>
      <c r="E186" s="26"/>
      <c r="F186" s="26"/>
      <c r="G186" s="26"/>
      <c r="H186" s="27"/>
      <c r="I186" s="28">
        <f>SUMIF(T187:T202,"&lt;&gt;NOR",I187:I202)</f>
        <v>0</v>
      </c>
      <c r="J186" s="43"/>
      <c r="T186" t="s">
        <v>16</v>
      </c>
    </row>
    <row r="187" spans="1:47" x14ac:dyDescent="0.25">
      <c r="A187" s="29">
        <v>1</v>
      </c>
      <c r="B187" s="47" t="s">
        <v>1143</v>
      </c>
      <c r="C187" s="48" t="s">
        <v>620</v>
      </c>
      <c r="D187" s="53" t="s">
        <v>31</v>
      </c>
      <c r="E187" s="50">
        <v>1</v>
      </c>
      <c r="F187" s="30"/>
      <c r="G187" s="30"/>
      <c r="H187" s="50">
        <f t="shared" ref="H187:H202" si="0">G187+F187</f>
        <v>0</v>
      </c>
      <c r="I187" s="31">
        <f t="shared" ref="I187:I202" si="1">ROUND(E187*H187,2)</f>
        <v>0</v>
      </c>
      <c r="J187" s="22">
        <v>21</v>
      </c>
      <c r="K187" s="17"/>
      <c r="L187" s="17"/>
      <c r="M187" s="17"/>
      <c r="N187" s="17"/>
      <c r="O187" s="17"/>
      <c r="P187" s="17"/>
      <c r="Q187" s="17"/>
      <c r="R187" s="17"/>
      <c r="S187" s="17"/>
      <c r="T187" s="17" t="s">
        <v>17</v>
      </c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</row>
    <row r="188" spans="1:47" x14ac:dyDescent="0.25">
      <c r="A188" s="29">
        <v>2</v>
      </c>
      <c r="B188" s="47" t="s">
        <v>1144</v>
      </c>
      <c r="C188" s="48" t="s">
        <v>621</v>
      </c>
      <c r="D188" s="53" t="s">
        <v>31</v>
      </c>
      <c r="E188" s="50">
        <v>1</v>
      </c>
      <c r="F188" s="30"/>
      <c r="G188" s="30"/>
      <c r="H188" s="50">
        <f t="shared" si="0"/>
        <v>0</v>
      </c>
      <c r="I188" s="31">
        <f t="shared" si="1"/>
        <v>0</v>
      </c>
      <c r="J188" s="22">
        <v>21</v>
      </c>
      <c r="K188" s="17"/>
      <c r="L188" s="17"/>
      <c r="M188" s="17"/>
      <c r="N188" s="17"/>
      <c r="O188" s="17"/>
      <c r="P188" s="17"/>
      <c r="Q188" s="17"/>
      <c r="R188" s="17"/>
      <c r="S188" s="17"/>
      <c r="T188" s="17" t="s">
        <v>17</v>
      </c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</row>
    <row r="189" spans="1:47" x14ac:dyDescent="0.25">
      <c r="A189" s="29">
        <v>3</v>
      </c>
      <c r="B189" s="47" t="s">
        <v>1145</v>
      </c>
      <c r="C189" s="48" t="s">
        <v>626</v>
      </c>
      <c r="D189" s="53" t="s">
        <v>31</v>
      </c>
      <c r="E189" s="50">
        <v>1</v>
      </c>
      <c r="F189" s="30"/>
      <c r="G189" s="30"/>
      <c r="H189" s="50">
        <f t="shared" si="0"/>
        <v>0</v>
      </c>
      <c r="I189" s="31">
        <f t="shared" si="1"/>
        <v>0</v>
      </c>
      <c r="J189" s="22">
        <v>21</v>
      </c>
      <c r="K189" s="17"/>
      <c r="L189" s="17"/>
      <c r="M189" s="17"/>
      <c r="N189" s="17"/>
      <c r="O189" s="17"/>
      <c r="P189" s="17"/>
      <c r="Q189" s="17"/>
      <c r="R189" s="17"/>
      <c r="S189" s="17"/>
      <c r="T189" s="17" t="s">
        <v>17</v>
      </c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</row>
    <row r="190" spans="1:47" x14ac:dyDescent="0.25">
      <c r="A190" s="29">
        <v>4</v>
      </c>
      <c r="B190" s="47" t="s">
        <v>1146</v>
      </c>
      <c r="C190" s="48" t="s">
        <v>625</v>
      </c>
      <c r="D190" s="53" t="s">
        <v>31</v>
      </c>
      <c r="E190" s="50">
        <v>1</v>
      </c>
      <c r="F190" s="30"/>
      <c r="G190" s="30"/>
      <c r="H190" s="50">
        <f t="shared" si="0"/>
        <v>0</v>
      </c>
      <c r="I190" s="31">
        <f t="shared" si="1"/>
        <v>0</v>
      </c>
      <c r="J190" s="22">
        <v>21</v>
      </c>
      <c r="K190" s="17"/>
      <c r="L190" s="17"/>
      <c r="M190" s="17"/>
      <c r="N190" s="17"/>
      <c r="O190" s="17"/>
      <c r="P190" s="17"/>
      <c r="Q190" s="17"/>
      <c r="R190" s="17"/>
      <c r="S190" s="17"/>
      <c r="T190" s="17" t="s">
        <v>17</v>
      </c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</row>
    <row r="191" spans="1:47" x14ac:dyDescent="0.25">
      <c r="A191" s="29">
        <v>5</v>
      </c>
      <c r="B191" s="47" t="s">
        <v>1147</v>
      </c>
      <c r="C191" s="48" t="s">
        <v>624</v>
      </c>
      <c r="D191" s="53" t="s">
        <v>31</v>
      </c>
      <c r="E191" s="50">
        <v>1</v>
      </c>
      <c r="F191" s="30"/>
      <c r="G191" s="30"/>
      <c r="H191" s="50">
        <f t="shared" si="0"/>
        <v>0</v>
      </c>
      <c r="I191" s="31">
        <f t="shared" si="1"/>
        <v>0</v>
      </c>
      <c r="J191" s="22">
        <v>21</v>
      </c>
      <c r="K191" s="17"/>
      <c r="L191" s="17"/>
      <c r="M191" s="17"/>
      <c r="N191" s="17"/>
      <c r="O191" s="17"/>
      <c r="P191" s="17"/>
      <c r="Q191" s="17"/>
      <c r="R191" s="17"/>
      <c r="S191" s="17"/>
      <c r="T191" s="17" t="s">
        <v>17</v>
      </c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</row>
    <row r="192" spans="1:47" x14ac:dyDescent="0.25">
      <c r="A192" s="29">
        <v>6</v>
      </c>
      <c r="B192" s="47" t="s">
        <v>1148</v>
      </c>
      <c r="C192" s="48" t="s">
        <v>623</v>
      </c>
      <c r="D192" s="53" t="s">
        <v>31</v>
      </c>
      <c r="E192" s="50">
        <v>1</v>
      </c>
      <c r="F192" s="30"/>
      <c r="G192" s="30"/>
      <c r="H192" s="50">
        <f t="shared" si="0"/>
        <v>0</v>
      </c>
      <c r="I192" s="31">
        <f t="shared" si="1"/>
        <v>0</v>
      </c>
      <c r="J192" s="22">
        <v>21</v>
      </c>
      <c r="K192" s="17"/>
      <c r="L192" s="17"/>
      <c r="M192" s="17"/>
      <c r="N192" s="17"/>
      <c r="O192" s="17"/>
      <c r="P192" s="17"/>
      <c r="Q192" s="17"/>
      <c r="R192" s="17"/>
      <c r="S192" s="17"/>
      <c r="T192" s="17" t="s">
        <v>17</v>
      </c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</row>
    <row r="193" spans="1:47" x14ac:dyDescent="0.25">
      <c r="A193" s="29">
        <v>7</v>
      </c>
      <c r="B193" s="47" t="s">
        <v>1149</v>
      </c>
      <c r="C193" s="48" t="s">
        <v>622</v>
      </c>
      <c r="D193" s="53" t="s">
        <v>31</v>
      </c>
      <c r="E193" s="50">
        <v>1</v>
      </c>
      <c r="F193" s="30"/>
      <c r="G193" s="30"/>
      <c r="H193" s="50">
        <f t="shared" si="0"/>
        <v>0</v>
      </c>
      <c r="I193" s="31">
        <f t="shared" si="1"/>
        <v>0</v>
      </c>
      <c r="J193" s="22">
        <v>21</v>
      </c>
      <c r="K193" s="17"/>
      <c r="L193" s="17"/>
      <c r="M193" s="17"/>
      <c r="N193" s="17"/>
      <c r="O193" s="17"/>
      <c r="P193" s="17"/>
      <c r="Q193" s="17"/>
      <c r="R193" s="17"/>
      <c r="S193" s="17"/>
      <c r="T193" s="17" t="s">
        <v>17</v>
      </c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</row>
    <row r="194" spans="1:47" x14ac:dyDescent="0.25">
      <c r="A194" s="29">
        <v>8</v>
      </c>
      <c r="B194" s="47" t="s">
        <v>1150</v>
      </c>
      <c r="C194" s="48" t="s">
        <v>627</v>
      </c>
      <c r="D194" s="53" t="s">
        <v>31</v>
      </c>
      <c r="E194" s="50">
        <v>1</v>
      </c>
      <c r="F194" s="30"/>
      <c r="G194" s="30"/>
      <c r="H194" s="50">
        <f t="shared" si="0"/>
        <v>0</v>
      </c>
      <c r="I194" s="31">
        <f t="shared" si="1"/>
        <v>0</v>
      </c>
      <c r="J194" s="22">
        <v>21</v>
      </c>
      <c r="K194" s="17"/>
      <c r="L194" s="17"/>
      <c r="M194" s="17"/>
      <c r="N194" s="17"/>
      <c r="O194" s="17"/>
      <c r="P194" s="17"/>
      <c r="Q194" s="17"/>
      <c r="R194" s="17"/>
      <c r="S194" s="17"/>
      <c r="T194" s="17" t="s">
        <v>17</v>
      </c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</row>
    <row r="195" spans="1:47" x14ac:dyDescent="0.25">
      <c r="A195" s="29">
        <v>9</v>
      </c>
      <c r="B195" s="47" t="s">
        <v>1151</v>
      </c>
      <c r="C195" s="48" t="s">
        <v>628</v>
      </c>
      <c r="D195" s="53" t="s">
        <v>31</v>
      </c>
      <c r="E195" s="50">
        <v>1</v>
      </c>
      <c r="F195" s="30"/>
      <c r="G195" s="30"/>
      <c r="H195" s="50">
        <f t="shared" si="0"/>
        <v>0</v>
      </c>
      <c r="I195" s="31">
        <f t="shared" si="1"/>
        <v>0</v>
      </c>
      <c r="J195" s="22">
        <v>21</v>
      </c>
      <c r="K195" s="17"/>
      <c r="L195" s="17"/>
      <c r="M195" s="17"/>
      <c r="N195" s="17"/>
      <c r="O195" s="17"/>
      <c r="P195" s="17"/>
      <c r="Q195" s="17"/>
      <c r="R195" s="17"/>
      <c r="S195" s="17"/>
      <c r="T195" s="17" t="s">
        <v>17</v>
      </c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</row>
    <row r="196" spans="1:47" x14ac:dyDescent="0.25">
      <c r="A196" s="29">
        <v>10</v>
      </c>
      <c r="B196" s="47" t="s">
        <v>1152</v>
      </c>
      <c r="C196" s="48" t="s">
        <v>629</v>
      </c>
      <c r="D196" s="53" t="s">
        <v>31</v>
      </c>
      <c r="E196" s="50">
        <v>1</v>
      </c>
      <c r="F196" s="30"/>
      <c r="G196" s="30"/>
      <c r="H196" s="50">
        <f t="shared" si="0"/>
        <v>0</v>
      </c>
      <c r="I196" s="31">
        <f t="shared" si="1"/>
        <v>0</v>
      </c>
      <c r="J196" s="22">
        <v>21</v>
      </c>
      <c r="K196" s="17"/>
      <c r="L196" s="17"/>
      <c r="M196" s="17"/>
      <c r="N196" s="17"/>
      <c r="O196" s="17"/>
      <c r="P196" s="17"/>
      <c r="Q196" s="17"/>
      <c r="R196" s="17"/>
      <c r="S196" s="17"/>
      <c r="T196" s="17" t="s">
        <v>17</v>
      </c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</row>
    <row r="197" spans="1:47" x14ac:dyDescent="0.25">
      <c r="A197" s="29">
        <v>11</v>
      </c>
      <c r="B197" s="47" t="s">
        <v>1153</v>
      </c>
      <c r="C197" s="48" t="s">
        <v>630</v>
      </c>
      <c r="D197" s="53" t="s">
        <v>31</v>
      </c>
      <c r="E197" s="50">
        <v>1</v>
      </c>
      <c r="F197" s="30"/>
      <c r="G197" s="30"/>
      <c r="H197" s="50">
        <f t="shared" si="0"/>
        <v>0</v>
      </c>
      <c r="I197" s="31">
        <f t="shared" si="1"/>
        <v>0</v>
      </c>
      <c r="J197" s="22">
        <v>21</v>
      </c>
      <c r="K197" s="17"/>
      <c r="L197" s="17"/>
      <c r="M197" s="17"/>
      <c r="N197" s="17"/>
      <c r="O197" s="17"/>
      <c r="P197" s="17"/>
      <c r="Q197" s="17"/>
      <c r="R197" s="17"/>
      <c r="S197" s="17"/>
      <c r="T197" s="17" t="s">
        <v>17</v>
      </c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</row>
    <row r="198" spans="1:47" x14ac:dyDescent="0.25">
      <c r="A198" s="29">
        <v>12</v>
      </c>
      <c r="B198" s="47" t="s">
        <v>1154</v>
      </c>
      <c r="C198" s="48" t="s">
        <v>631</v>
      </c>
      <c r="D198" s="53" t="s">
        <v>31</v>
      </c>
      <c r="E198" s="50">
        <v>1</v>
      </c>
      <c r="F198" s="30"/>
      <c r="G198" s="30"/>
      <c r="H198" s="50">
        <f t="shared" si="0"/>
        <v>0</v>
      </c>
      <c r="I198" s="31">
        <f t="shared" si="1"/>
        <v>0</v>
      </c>
      <c r="J198" s="22">
        <v>21</v>
      </c>
      <c r="K198" s="17"/>
      <c r="L198" s="17"/>
      <c r="M198" s="17"/>
      <c r="N198" s="17"/>
      <c r="O198" s="17"/>
      <c r="P198" s="17"/>
      <c r="Q198" s="17"/>
      <c r="R198" s="17"/>
      <c r="S198" s="17"/>
      <c r="T198" s="17" t="s">
        <v>17</v>
      </c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</row>
    <row r="199" spans="1:47" x14ac:dyDescent="0.25">
      <c r="A199" s="29">
        <v>13</v>
      </c>
      <c r="B199" s="47" t="s">
        <v>1155</v>
      </c>
      <c r="C199" s="48" t="s">
        <v>632</v>
      </c>
      <c r="D199" s="53" t="s">
        <v>31</v>
      </c>
      <c r="E199" s="50">
        <v>1</v>
      </c>
      <c r="F199" s="30"/>
      <c r="G199" s="30"/>
      <c r="H199" s="50">
        <f t="shared" si="0"/>
        <v>0</v>
      </c>
      <c r="I199" s="31">
        <f t="shared" si="1"/>
        <v>0</v>
      </c>
      <c r="J199" s="22">
        <v>21</v>
      </c>
      <c r="K199" s="17"/>
      <c r="L199" s="17"/>
      <c r="M199" s="17"/>
      <c r="N199" s="17"/>
      <c r="O199" s="17"/>
      <c r="P199" s="17"/>
      <c r="Q199" s="17"/>
      <c r="R199" s="17"/>
      <c r="S199" s="17"/>
      <c r="T199" s="17" t="s">
        <v>17</v>
      </c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</row>
    <row r="200" spans="1:47" x14ac:dyDescent="0.25">
      <c r="A200" s="29">
        <v>14</v>
      </c>
      <c r="B200" s="47" t="s">
        <v>1156</v>
      </c>
      <c r="C200" s="48" t="s">
        <v>633</v>
      </c>
      <c r="D200" s="53" t="s">
        <v>31</v>
      </c>
      <c r="E200" s="50">
        <v>1</v>
      </c>
      <c r="F200" s="30"/>
      <c r="G200" s="30"/>
      <c r="H200" s="50">
        <f t="shared" si="0"/>
        <v>0</v>
      </c>
      <c r="I200" s="31">
        <f t="shared" si="1"/>
        <v>0</v>
      </c>
      <c r="J200" s="22">
        <v>21</v>
      </c>
      <c r="K200" s="17"/>
      <c r="L200" s="17"/>
      <c r="M200" s="17"/>
      <c r="N200" s="17"/>
      <c r="O200" s="17"/>
      <c r="P200" s="17"/>
      <c r="Q200" s="17"/>
      <c r="R200" s="17"/>
      <c r="S200" s="17"/>
      <c r="T200" s="17" t="s">
        <v>17</v>
      </c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</row>
    <row r="201" spans="1:47" ht="21" x14ac:dyDescent="0.25">
      <c r="A201" s="29">
        <v>15</v>
      </c>
      <c r="B201" s="47" t="s">
        <v>1157</v>
      </c>
      <c r="C201" s="48" t="s">
        <v>634</v>
      </c>
      <c r="D201" s="53" t="s">
        <v>31</v>
      </c>
      <c r="E201" s="50">
        <v>1</v>
      </c>
      <c r="F201" s="30"/>
      <c r="G201" s="30"/>
      <c r="H201" s="50">
        <f t="shared" si="0"/>
        <v>0</v>
      </c>
      <c r="I201" s="31">
        <f t="shared" si="1"/>
        <v>0</v>
      </c>
      <c r="J201" s="22">
        <v>21</v>
      </c>
      <c r="K201" s="17"/>
      <c r="L201" s="17"/>
      <c r="M201" s="17"/>
      <c r="N201" s="17"/>
      <c r="O201" s="17"/>
      <c r="P201" s="17"/>
      <c r="Q201" s="17"/>
      <c r="R201" s="17"/>
      <c r="S201" s="17"/>
      <c r="T201" s="17" t="s">
        <v>17</v>
      </c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</row>
    <row r="202" spans="1:47" ht="21" x14ac:dyDescent="0.25">
      <c r="A202" s="60">
        <v>16</v>
      </c>
      <c r="B202" s="47" t="s">
        <v>1158</v>
      </c>
      <c r="C202" s="48" t="s">
        <v>635</v>
      </c>
      <c r="D202" s="53" t="s">
        <v>31</v>
      </c>
      <c r="E202" s="50">
        <v>1</v>
      </c>
      <c r="F202" s="64"/>
      <c r="G202" s="64"/>
      <c r="H202" s="63">
        <f t="shared" si="0"/>
        <v>0</v>
      </c>
      <c r="I202" s="65">
        <f t="shared" si="1"/>
        <v>0</v>
      </c>
      <c r="J202" s="22">
        <v>21</v>
      </c>
      <c r="K202" s="17"/>
      <c r="L202" s="17"/>
      <c r="M202" s="17"/>
      <c r="N202" s="17"/>
      <c r="O202" s="17"/>
      <c r="P202" s="17"/>
      <c r="Q202" s="17"/>
      <c r="R202" s="17"/>
      <c r="S202" s="17"/>
      <c r="T202" s="17" t="s">
        <v>17</v>
      </c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</row>
    <row r="203" spans="1:47" x14ac:dyDescent="0.25">
      <c r="A203" s="23" t="s">
        <v>15</v>
      </c>
      <c r="B203" s="24" t="s">
        <v>1046</v>
      </c>
      <c r="C203" s="49" t="s">
        <v>637</v>
      </c>
      <c r="D203" s="25"/>
      <c r="E203" s="26"/>
      <c r="F203" s="26"/>
      <c r="G203" s="26"/>
      <c r="H203" s="27"/>
      <c r="I203" s="28">
        <f>SUMIF(T204:T225,"&lt;&gt;NOR",I204:I225)</f>
        <v>0</v>
      </c>
      <c r="J203" s="43"/>
      <c r="T203" t="s">
        <v>16</v>
      </c>
    </row>
    <row r="204" spans="1:47" x14ac:dyDescent="0.25">
      <c r="A204" s="29">
        <v>1</v>
      </c>
      <c r="B204" s="47" t="s">
        <v>1159</v>
      </c>
      <c r="C204" s="48" t="s">
        <v>638</v>
      </c>
      <c r="D204" s="53" t="s">
        <v>32</v>
      </c>
      <c r="E204" s="50">
        <v>191</v>
      </c>
      <c r="F204" s="30"/>
      <c r="G204" s="30"/>
      <c r="H204" s="50">
        <f>G204+F204</f>
        <v>0</v>
      </c>
      <c r="I204" s="31">
        <f>ROUND(E204*H204,2)</f>
        <v>0</v>
      </c>
      <c r="J204" s="22">
        <v>21</v>
      </c>
      <c r="K204" s="17"/>
      <c r="L204" s="17"/>
      <c r="M204" s="17"/>
      <c r="N204" s="17"/>
      <c r="O204" s="17"/>
      <c r="P204" s="17"/>
      <c r="Q204" s="17"/>
      <c r="R204" s="17"/>
      <c r="S204" s="17"/>
      <c r="T204" s="17" t="s">
        <v>17</v>
      </c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</row>
    <row r="205" spans="1:47" s="42" customFormat="1" x14ac:dyDescent="0.25">
      <c r="A205" s="36"/>
      <c r="B205" s="37"/>
      <c r="C205" s="54" t="s">
        <v>578</v>
      </c>
      <c r="D205" s="51"/>
      <c r="E205" s="52"/>
      <c r="F205" s="52"/>
      <c r="G205" s="52"/>
      <c r="H205" s="38"/>
      <c r="I205" s="39"/>
      <c r="J205" s="40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</row>
    <row r="206" spans="1:47" x14ac:dyDescent="0.25">
      <c r="A206" s="29">
        <v>2</v>
      </c>
      <c r="B206" s="47" t="s">
        <v>1160</v>
      </c>
      <c r="C206" s="48" t="s">
        <v>639</v>
      </c>
      <c r="D206" s="53" t="s">
        <v>32</v>
      </c>
      <c r="E206" s="50">
        <v>98</v>
      </c>
      <c r="F206" s="30"/>
      <c r="G206" s="30"/>
      <c r="H206" s="50">
        <f>G206+F206</f>
        <v>0</v>
      </c>
      <c r="I206" s="31">
        <f>ROUND(E206*H206,2)</f>
        <v>0</v>
      </c>
      <c r="J206" s="22">
        <v>21</v>
      </c>
      <c r="K206" s="17"/>
      <c r="L206" s="17"/>
      <c r="M206" s="17"/>
      <c r="N206" s="17"/>
      <c r="O206" s="17"/>
      <c r="P206" s="17"/>
      <c r="Q206" s="17"/>
      <c r="R206" s="17"/>
      <c r="S206" s="17"/>
      <c r="T206" s="17" t="s">
        <v>17</v>
      </c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</row>
    <row r="207" spans="1:47" s="42" customFormat="1" x14ac:dyDescent="0.25">
      <c r="A207" s="36"/>
      <c r="B207" s="37"/>
      <c r="C207" s="54" t="s">
        <v>578</v>
      </c>
      <c r="D207" s="51"/>
      <c r="E207" s="52"/>
      <c r="F207" s="52"/>
      <c r="G207" s="52"/>
      <c r="H207" s="38"/>
      <c r="I207" s="39"/>
      <c r="J207" s="40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</row>
    <row r="208" spans="1:47" x14ac:dyDescent="0.25">
      <c r="A208" s="29">
        <v>3</v>
      </c>
      <c r="B208" s="47" t="s">
        <v>1161</v>
      </c>
      <c r="C208" s="48" t="s">
        <v>640</v>
      </c>
      <c r="D208" s="53" t="s">
        <v>32</v>
      </c>
      <c r="E208" s="50">
        <v>96.9</v>
      </c>
      <c r="F208" s="30"/>
      <c r="G208" s="30"/>
      <c r="H208" s="50">
        <f>G208+F208</f>
        <v>0</v>
      </c>
      <c r="I208" s="31">
        <f>ROUND(E208*H208,2)</f>
        <v>0</v>
      </c>
      <c r="J208" s="22">
        <v>21</v>
      </c>
      <c r="K208" s="17"/>
      <c r="L208" s="17"/>
      <c r="M208" s="17"/>
      <c r="N208" s="17"/>
      <c r="O208" s="17"/>
      <c r="P208" s="17"/>
      <c r="Q208" s="17"/>
      <c r="R208" s="17"/>
      <c r="S208" s="17"/>
      <c r="T208" s="17" t="s">
        <v>17</v>
      </c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</row>
    <row r="209" spans="1:47" s="42" customFormat="1" ht="41.4" x14ac:dyDescent="0.25">
      <c r="A209" s="36"/>
      <c r="B209" s="37"/>
      <c r="C209" s="54" t="s">
        <v>641</v>
      </c>
      <c r="D209" s="51"/>
      <c r="E209" s="52"/>
      <c r="F209" s="52"/>
      <c r="G209" s="52"/>
      <c r="H209" s="38"/>
      <c r="I209" s="39"/>
      <c r="J209" s="40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</row>
    <row r="210" spans="1:47" x14ac:dyDescent="0.25">
      <c r="A210" s="29">
        <v>4</v>
      </c>
      <c r="B210" s="47" t="s">
        <v>1162</v>
      </c>
      <c r="C210" s="48" t="s">
        <v>642</v>
      </c>
      <c r="D210" s="53" t="s">
        <v>32</v>
      </c>
      <c r="E210" s="50">
        <v>22</v>
      </c>
      <c r="F210" s="30"/>
      <c r="G210" s="30"/>
      <c r="H210" s="50">
        <f>G210+F210</f>
        <v>0</v>
      </c>
      <c r="I210" s="31">
        <f>ROUND(E210*H210,2)</f>
        <v>0</v>
      </c>
      <c r="J210" s="22">
        <v>21</v>
      </c>
      <c r="K210" s="17"/>
      <c r="L210" s="17"/>
      <c r="M210" s="17"/>
      <c r="N210" s="17"/>
      <c r="O210" s="17"/>
      <c r="P210" s="17"/>
      <c r="Q210" s="17"/>
      <c r="R210" s="17"/>
      <c r="S210" s="17"/>
      <c r="T210" s="17" t="s">
        <v>17</v>
      </c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</row>
    <row r="211" spans="1:47" s="42" customFormat="1" x14ac:dyDescent="0.25">
      <c r="A211" s="36"/>
      <c r="B211" s="37"/>
      <c r="C211" s="54" t="s">
        <v>578</v>
      </c>
      <c r="D211" s="51"/>
      <c r="E211" s="52"/>
      <c r="F211" s="52"/>
      <c r="G211" s="52"/>
      <c r="H211" s="38"/>
      <c r="I211" s="39"/>
      <c r="J211" s="40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</row>
    <row r="212" spans="1:47" x14ac:dyDescent="0.25">
      <c r="A212" s="29">
        <v>5</v>
      </c>
      <c r="B212" s="47" t="s">
        <v>1163</v>
      </c>
      <c r="C212" s="48" t="s">
        <v>643</v>
      </c>
      <c r="D212" s="53" t="s">
        <v>32</v>
      </c>
      <c r="E212" s="50">
        <v>618.70000000000005</v>
      </c>
      <c r="F212" s="30"/>
      <c r="G212" s="30"/>
      <c r="H212" s="50">
        <f>G212+F212</f>
        <v>0</v>
      </c>
      <c r="I212" s="31">
        <f>ROUND(E212*H212,2)</f>
        <v>0</v>
      </c>
      <c r="J212" s="22">
        <v>21</v>
      </c>
      <c r="K212" s="17"/>
      <c r="L212" s="17"/>
      <c r="M212" s="17"/>
      <c r="N212" s="17"/>
      <c r="O212" s="17"/>
      <c r="P212" s="17"/>
      <c r="Q212" s="17"/>
      <c r="R212" s="17"/>
      <c r="S212" s="17"/>
      <c r="T212" s="17" t="s">
        <v>17</v>
      </c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</row>
    <row r="213" spans="1:47" s="42" customFormat="1" x14ac:dyDescent="0.25">
      <c r="A213" s="36"/>
      <c r="B213" s="37"/>
      <c r="C213" s="54" t="s">
        <v>578</v>
      </c>
      <c r="D213" s="51"/>
      <c r="E213" s="52"/>
      <c r="F213" s="52"/>
      <c r="G213" s="52"/>
      <c r="H213" s="38"/>
      <c r="I213" s="39"/>
      <c r="J213" s="40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</row>
    <row r="214" spans="1:47" ht="21" x14ac:dyDescent="0.25">
      <c r="A214" s="29">
        <v>6</v>
      </c>
      <c r="B214" s="47" t="s">
        <v>1164</v>
      </c>
      <c r="C214" s="48" t="s">
        <v>1414</v>
      </c>
      <c r="D214" s="53" t="s">
        <v>32</v>
      </c>
      <c r="E214" s="50">
        <v>2.2000000000000002</v>
      </c>
      <c r="F214" s="30"/>
      <c r="G214" s="30"/>
      <c r="H214" s="50">
        <f>G214+F214</f>
        <v>0</v>
      </c>
      <c r="I214" s="31">
        <f>ROUND(E214*H214,2)</f>
        <v>0</v>
      </c>
      <c r="J214" s="22">
        <v>21</v>
      </c>
      <c r="K214" s="17"/>
      <c r="L214" s="17"/>
      <c r="M214" s="17"/>
      <c r="N214" s="17"/>
      <c r="O214" s="17"/>
      <c r="P214" s="17"/>
      <c r="Q214" s="17"/>
      <c r="R214" s="17"/>
      <c r="S214" s="17"/>
      <c r="T214" s="17" t="s">
        <v>17</v>
      </c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</row>
    <row r="215" spans="1:47" s="42" customFormat="1" x14ac:dyDescent="0.25">
      <c r="A215" s="36"/>
      <c r="B215" s="37"/>
      <c r="C215" s="54" t="s">
        <v>578</v>
      </c>
      <c r="D215" s="51"/>
      <c r="E215" s="52"/>
      <c r="F215" s="52"/>
      <c r="G215" s="52"/>
      <c r="H215" s="38"/>
      <c r="I215" s="39"/>
      <c r="J215" s="40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</row>
    <row r="216" spans="1:47" ht="21" x14ac:dyDescent="0.25">
      <c r="A216" s="29">
        <v>7</v>
      </c>
      <c r="B216" s="47" t="s">
        <v>1165</v>
      </c>
      <c r="C216" s="48" t="s">
        <v>1415</v>
      </c>
      <c r="D216" s="53" t="s">
        <v>32</v>
      </c>
      <c r="E216" s="50">
        <v>2.8</v>
      </c>
      <c r="F216" s="30"/>
      <c r="G216" s="30"/>
      <c r="H216" s="50">
        <f>G216+F216</f>
        <v>0</v>
      </c>
      <c r="I216" s="31">
        <f>ROUND(E216*H216,2)</f>
        <v>0</v>
      </c>
      <c r="J216" s="22">
        <v>21</v>
      </c>
      <c r="K216" s="17"/>
      <c r="L216" s="17"/>
      <c r="M216" s="17"/>
      <c r="N216" s="17"/>
      <c r="O216" s="17"/>
      <c r="P216" s="17"/>
      <c r="Q216" s="17"/>
      <c r="R216" s="17"/>
      <c r="S216" s="17"/>
      <c r="T216" s="17" t="s">
        <v>17</v>
      </c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</row>
    <row r="217" spans="1:47" s="42" customFormat="1" x14ac:dyDescent="0.25">
      <c r="A217" s="36"/>
      <c r="B217" s="37"/>
      <c r="C217" s="54" t="s">
        <v>578</v>
      </c>
      <c r="D217" s="51"/>
      <c r="E217" s="52"/>
      <c r="F217" s="52"/>
      <c r="G217" s="52"/>
      <c r="H217" s="38"/>
      <c r="I217" s="39"/>
      <c r="J217" s="40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</row>
    <row r="218" spans="1:47" ht="21" x14ac:dyDescent="0.25">
      <c r="A218" s="29">
        <v>8</v>
      </c>
      <c r="B218" s="47" t="s">
        <v>1166</v>
      </c>
      <c r="C218" s="48" t="s">
        <v>644</v>
      </c>
      <c r="D218" s="53" t="s">
        <v>32</v>
      </c>
      <c r="E218" s="50">
        <v>213</v>
      </c>
      <c r="F218" s="30"/>
      <c r="G218" s="30"/>
      <c r="H218" s="50">
        <f>G218+F218</f>
        <v>0</v>
      </c>
      <c r="I218" s="31">
        <f>ROUND(E218*H218,2)</f>
        <v>0</v>
      </c>
      <c r="J218" s="22">
        <v>21</v>
      </c>
      <c r="K218" s="17"/>
      <c r="L218" s="17"/>
      <c r="M218" s="17"/>
      <c r="N218" s="17"/>
      <c r="O218" s="17"/>
      <c r="P218" s="17"/>
      <c r="Q218" s="17"/>
      <c r="R218" s="17"/>
      <c r="S218" s="17"/>
      <c r="T218" s="17" t="s">
        <v>17</v>
      </c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</row>
    <row r="219" spans="1:47" s="42" customFormat="1" x14ac:dyDescent="0.25">
      <c r="A219" s="36"/>
      <c r="B219" s="37"/>
      <c r="C219" s="54" t="s">
        <v>578</v>
      </c>
      <c r="D219" s="51"/>
      <c r="E219" s="52"/>
      <c r="F219" s="52"/>
      <c r="G219" s="52"/>
      <c r="H219" s="38"/>
      <c r="I219" s="39"/>
      <c r="J219" s="40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</row>
    <row r="220" spans="1:47" ht="21" x14ac:dyDescent="0.25">
      <c r="A220" s="29">
        <v>9</v>
      </c>
      <c r="B220" s="47" t="s">
        <v>1168</v>
      </c>
      <c r="C220" s="48" t="s">
        <v>645</v>
      </c>
      <c r="D220" s="53" t="s">
        <v>32</v>
      </c>
      <c r="E220" s="50">
        <v>164.2</v>
      </c>
      <c r="F220" s="30"/>
      <c r="G220" s="30"/>
      <c r="H220" s="50">
        <f>G220+F220</f>
        <v>0</v>
      </c>
      <c r="I220" s="31">
        <f>ROUND(E220*H220,2)</f>
        <v>0</v>
      </c>
      <c r="J220" s="22">
        <v>21</v>
      </c>
      <c r="K220" s="17"/>
      <c r="L220" s="17"/>
      <c r="M220" s="17"/>
      <c r="N220" s="17"/>
      <c r="O220" s="17"/>
      <c r="P220" s="17"/>
      <c r="Q220" s="17"/>
      <c r="R220" s="17"/>
      <c r="S220" s="17"/>
      <c r="T220" s="17" t="s">
        <v>17</v>
      </c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</row>
    <row r="221" spans="1:47" s="42" customFormat="1" ht="21" x14ac:dyDescent="0.25">
      <c r="A221" s="36"/>
      <c r="B221" s="37"/>
      <c r="C221" s="54" t="s">
        <v>665</v>
      </c>
      <c r="D221" s="51"/>
      <c r="E221" s="52"/>
      <c r="F221" s="52"/>
      <c r="G221" s="52"/>
      <c r="H221" s="38"/>
      <c r="I221" s="39"/>
      <c r="J221" s="40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</row>
    <row r="222" spans="1:47" x14ac:dyDescent="0.25">
      <c r="A222" s="29">
        <v>10</v>
      </c>
      <c r="B222" s="47" t="s">
        <v>1416</v>
      </c>
      <c r="C222" s="48" t="s">
        <v>646</v>
      </c>
      <c r="D222" s="53" t="s">
        <v>72</v>
      </c>
      <c r="E222" s="50">
        <v>1</v>
      </c>
      <c r="F222" s="30"/>
      <c r="G222" s="30"/>
      <c r="H222" s="50">
        <f>G222+F222</f>
        <v>0</v>
      </c>
      <c r="I222" s="31">
        <f>ROUND(E222*H222,2)</f>
        <v>0</v>
      </c>
      <c r="J222" s="22">
        <v>21</v>
      </c>
      <c r="K222" s="17"/>
      <c r="L222" s="17"/>
      <c r="M222" s="17"/>
      <c r="N222" s="17"/>
      <c r="O222" s="17"/>
      <c r="P222" s="17"/>
      <c r="Q222" s="17"/>
      <c r="R222" s="17"/>
      <c r="S222" s="17"/>
      <c r="T222" s="17" t="s">
        <v>17</v>
      </c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</row>
    <row r="223" spans="1:47" s="42" customFormat="1" x14ac:dyDescent="0.25">
      <c r="A223" s="36"/>
      <c r="B223" s="37"/>
      <c r="C223" s="54" t="s">
        <v>648</v>
      </c>
      <c r="D223" s="51"/>
      <c r="E223" s="52"/>
      <c r="F223" s="52"/>
      <c r="G223" s="52"/>
      <c r="H223" s="38"/>
      <c r="I223" s="39"/>
      <c r="J223" s="40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</row>
    <row r="224" spans="1:47" x14ac:dyDescent="0.25">
      <c r="A224" s="29">
        <v>11</v>
      </c>
      <c r="B224" s="47" t="s">
        <v>1417</v>
      </c>
      <c r="C224" s="48" t="s">
        <v>647</v>
      </c>
      <c r="D224" s="53" t="s">
        <v>72</v>
      </c>
      <c r="E224" s="50">
        <v>5</v>
      </c>
      <c r="F224" s="30"/>
      <c r="G224" s="30"/>
      <c r="H224" s="50">
        <f>G224+F224</f>
        <v>0</v>
      </c>
      <c r="I224" s="31">
        <f>ROUND(E224*H224,2)</f>
        <v>0</v>
      </c>
      <c r="J224" s="22">
        <v>21</v>
      </c>
      <c r="K224" s="17"/>
      <c r="L224" s="17"/>
      <c r="M224" s="17"/>
      <c r="N224" s="17"/>
      <c r="O224" s="17"/>
      <c r="P224" s="17"/>
      <c r="Q224" s="17"/>
      <c r="R224" s="17"/>
      <c r="S224" s="17"/>
      <c r="T224" s="17" t="s">
        <v>17</v>
      </c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</row>
    <row r="225" spans="1:47" s="42" customFormat="1" x14ac:dyDescent="0.25">
      <c r="A225" s="36"/>
      <c r="B225" s="37"/>
      <c r="C225" s="54" t="s">
        <v>648</v>
      </c>
      <c r="D225" s="51"/>
      <c r="E225" s="52"/>
      <c r="F225" s="52"/>
      <c r="G225" s="52"/>
      <c r="H225" s="38"/>
      <c r="I225" s="39"/>
      <c r="J225" s="40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</row>
    <row r="226" spans="1:47" x14ac:dyDescent="0.25">
      <c r="A226" s="23" t="s">
        <v>15</v>
      </c>
      <c r="B226" s="24" t="s">
        <v>1047</v>
      </c>
      <c r="C226" s="49" t="s">
        <v>649</v>
      </c>
      <c r="D226" s="25"/>
      <c r="E226" s="26"/>
      <c r="F226" s="26"/>
      <c r="G226" s="26"/>
      <c r="H226" s="27"/>
      <c r="I226" s="28">
        <f>SUMIF(T227:T235,"&lt;&gt;NOR",I227:I235)</f>
        <v>0</v>
      </c>
      <c r="J226" s="43"/>
      <c r="T226" t="s">
        <v>16</v>
      </c>
    </row>
    <row r="227" spans="1:47" x14ac:dyDescent="0.25">
      <c r="A227" s="29">
        <v>1</v>
      </c>
      <c r="B227" s="47" t="s">
        <v>1169</v>
      </c>
      <c r="C227" s="48" t="s">
        <v>650</v>
      </c>
      <c r="D227" s="53" t="s">
        <v>531</v>
      </c>
      <c r="E227" s="50">
        <v>15</v>
      </c>
      <c r="F227" s="30"/>
      <c r="G227" s="30"/>
      <c r="H227" s="50">
        <f t="shared" ref="H227:H235" si="2">G227+F227</f>
        <v>0</v>
      </c>
      <c r="I227" s="31">
        <f t="shared" ref="I227:I235" si="3">ROUND(E227*H227,2)</f>
        <v>0</v>
      </c>
      <c r="J227" s="22">
        <v>21</v>
      </c>
      <c r="K227" s="17"/>
      <c r="L227" s="17"/>
      <c r="M227" s="17"/>
      <c r="N227" s="17"/>
      <c r="O227" s="17"/>
      <c r="P227" s="17"/>
      <c r="Q227" s="17"/>
      <c r="R227" s="17"/>
      <c r="S227" s="17"/>
      <c r="T227" s="17" t="s">
        <v>17</v>
      </c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</row>
    <row r="228" spans="1:47" x14ac:dyDescent="0.25">
      <c r="A228" s="29">
        <v>2</v>
      </c>
      <c r="B228" s="47" t="s">
        <v>1170</v>
      </c>
      <c r="C228" s="48" t="s">
        <v>651</v>
      </c>
      <c r="D228" s="53" t="s">
        <v>531</v>
      </c>
      <c r="E228" s="50">
        <v>6.6</v>
      </c>
      <c r="F228" s="30"/>
      <c r="G228" s="30"/>
      <c r="H228" s="50">
        <f t="shared" si="2"/>
        <v>0</v>
      </c>
      <c r="I228" s="31">
        <f t="shared" si="3"/>
        <v>0</v>
      </c>
      <c r="J228" s="22">
        <v>21</v>
      </c>
      <c r="K228" s="17"/>
      <c r="L228" s="17"/>
      <c r="M228" s="17"/>
      <c r="N228" s="17"/>
      <c r="O228" s="17"/>
      <c r="P228" s="17"/>
      <c r="Q228" s="17"/>
      <c r="R228" s="17"/>
      <c r="S228" s="17"/>
      <c r="T228" s="17" t="s">
        <v>17</v>
      </c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</row>
    <row r="229" spans="1:47" x14ac:dyDescent="0.25">
      <c r="A229" s="29">
        <v>3</v>
      </c>
      <c r="B229" s="47" t="s">
        <v>1171</v>
      </c>
      <c r="C229" s="48" t="s">
        <v>652</v>
      </c>
      <c r="D229" s="53" t="s">
        <v>531</v>
      </c>
      <c r="E229" s="50">
        <v>10</v>
      </c>
      <c r="F229" s="30"/>
      <c r="G229" s="30"/>
      <c r="H229" s="50">
        <f t="shared" si="2"/>
        <v>0</v>
      </c>
      <c r="I229" s="31">
        <f t="shared" si="3"/>
        <v>0</v>
      </c>
      <c r="J229" s="22">
        <v>21</v>
      </c>
      <c r="K229" s="17"/>
      <c r="L229" s="17"/>
      <c r="M229" s="17"/>
      <c r="N229" s="17"/>
      <c r="O229" s="17"/>
      <c r="P229" s="17"/>
      <c r="Q229" s="17"/>
      <c r="R229" s="17"/>
      <c r="S229" s="17"/>
      <c r="T229" s="17" t="s">
        <v>17</v>
      </c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</row>
    <row r="230" spans="1:47" x14ac:dyDescent="0.25">
      <c r="A230" s="29">
        <v>4</v>
      </c>
      <c r="B230" s="47" t="s">
        <v>1172</v>
      </c>
      <c r="C230" s="48" t="s">
        <v>653</v>
      </c>
      <c r="D230" s="53" t="s">
        <v>531</v>
      </c>
      <c r="E230" s="50">
        <v>10</v>
      </c>
      <c r="F230" s="30"/>
      <c r="G230" s="30"/>
      <c r="H230" s="50">
        <f t="shared" si="2"/>
        <v>0</v>
      </c>
      <c r="I230" s="31">
        <f t="shared" si="3"/>
        <v>0</v>
      </c>
      <c r="J230" s="22">
        <v>21</v>
      </c>
      <c r="K230" s="17"/>
      <c r="L230" s="17"/>
      <c r="M230" s="17"/>
      <c r="N230" s="17"/>
      <c r="O230" s="17"/>
      <c r="P230" s="17"/>
      <c r="Q230" s="17"/>
      <c r="R230" s="17"/>
      <c r="S230" s="17"/>
      <c r="T230" s="17" t="s">
        <v>17</v>
      </c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</row>
    <row r="231" spans="1:47" x14ac:dyDescent="0.25">
      <c r="A231" s="29">
        <v>5</v>
      </c>
      <c r="B231" s="47" t="s">
        <v>1173</v>
      </c>
      <c r="C231" s="48" t="s">
        <v>654</v>
      </c>
      <c r="D231" s="53" t="s">
        <v>531</v>
      </c>
      <c r="E231" s="50">
        <v>12.1</v>
      </c>
      <c r="F231" s="30"/>
      <c r="G231" s="30"/>
      <c r="H231" s="50">
        <f t="shared" si="2"/>
        <v>0</v>
      </c>
      <c r="I231" s="31">
        <f t="shared" si="3"/>
        <v>0</v>
      </c>
      <c r="J231" s="22">
        <v>21</v>
      </c>
      <c r="K231" s="17"/>
      <c r="L231" s="17"/>
      <c r="M231" s="17"/>
      <c r="N231" s="17"/>
      <c r="O231" s="17"/>
      <c r="P231" s="17"/>
      <c r="Q231" s="17"/>
      <c r="R231" s="17"/>
      <c r="S231" s="17"/>
      <c r="T231" s="17" t="s">
        <v>17</v>
      </c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</row>
    <row r="232" spans="1:47" x14ac:dyDescent="0.25">
      <c r="A232" s="29">
        <v>6</v>
      </c>
      <c r="B232" s="47" t="s">
        <v>1174</v>
      </c>
      <c r="C232" s="48" t="s">
        <v>655</v>
      </c>
      <c r="D232" s="53" t="s">
        <v>72</v>
      </c>
      <c r="E232" s="50">
        <v>62.6</v>
      </c>
      <c r="F232" s="30"/>
      <c r="G232" s="30"/>
      <c r="H232" s="50">
        <f t="shared" si="2"/>
        <v>0</v>
      </c>
      <c r="I232" s="31">
        <f t="shared" si="3"/>
        <v>0</v>
      </c>
      <c r="J232" s="22">
        <v>21</v>
      </c>
      <c r="K232" s="17"/>
      <c r="L232" s="17"/>
      <c r="M232" s="17"/>
      <c r="N232" s="17"/>
      <c r="O232" s="17"/>
      <c r="P232" s="17"/>
      <c r="Q232" s="17"/>
      <c r="R232" s="17"/>
      <c r="S232" s="17"/>
      <c r="T232" s="17" t="s">
        <v>17</v>
      </c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</row>
    <row r="233" spans="1:47" x14ac:dyDescent="0.25">
      <c r="A233" s="29">
        <v>7</v>
      </c>
      <c r="B233" s="47" t="s">
        <v>1175</v>
      </c>
      <c r="C233" s="48" t="s">
        <v>656</v>
      </c>
      <c r="D233" s="53" t="s">
        <v>531</v>
      </c>
      <c r="E233" s="50">
        <v>8.5</v>
      </c>
      <c r="F233" s="30"/>
      <c r="G233" s="30"/>
      <c r="H233" s="50">
        <f t="shared" si="2"/>
        <v>0</v>
      </c>
      <c r="I233" s="31">
        <f t="shared" si="3"/>
        <v>0</v>
      </c>
      <c r="J233" s="22">
        <v>21</v>
      </c>
      <c r="K233" s="17"/>
      <c r="L233" s="17"/>
      <c r="M233" s="17"/>
      <c r="N233" s="17"/>
      <c r="O233" s="17"/>
      <c r="P233" s="17"/>
      <c r="Q233" s="17"/>
      <c r="R233" s="17"/>
      <c r="S233" s="17"/>
      <c r="T233" s="17" t="s">
        <v>17</v>
      </c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</row>
    <row r="234" spans="1:47" x14ac:dyDescent="0.25">
      <c r="A234" s="29">
        <v>8</v>
      </c>
      <c r="B234" s="47" t="s">
        <v>1176</v>
      </c>
      <c r="C234" s="48" t="s">
        <v>657</v>
      </c>
      <c r="D234" s="53" t="s">
        <v>72</v>
      </c>
      <c r="E234" s="50">
        <v>8</v>
      </c>
      <c r="F234" s="30"/>
      <c r="G234" s="30"/>
      <c r="H234" s="50">
        <f t="shared" si="2"/>
        <v>0</v>
      </c>
      <c r="I234" s="31">
        <f t="shared" si="3"/>
        <v>0</v>
      </c>
      <c r="J234" s="22">
        <v>21</v>
      </c>
      <c r="K234" s="17"/>
      <c r="L234" s="17"/>
      <c r="M234" s="17"/>
      <c r="N234" s="17"/>
      <c r="O234" s="17"/>
      <c r="P234" s="17"/>
      <c r="Q234" s="17"/>
      <c r="R234" s="17"/>
      <c r="S234" s="17"/>
      <c r="T234" s="17" t="s">
        <v>17</v>
      </c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</row>
    <row r="235" spans="1:47" x14ac:dyDescent="0.25">
      <c r="A235" s="29">
        <v>9</v>
      </c>
      <c r="B235" s="47" t="s">
        <v>1167</v>
      </c>
      <c r="C235" s="48" t="s">
        <v>658</v>
      </c>
      <c r="D235" s="53" t="s">
        <v>72</v>
      </c>
      <c r="E235" s="50">
        <v>2</v>
      </c>
      <c r="F235" s="30"/>
      <c r="G235" s="30"/>
      <c r="H235" s="50">
        <f t="shared" si="2"/>
        <v>0</v>
      </c>
      <c r="I235" s="31">
        <f t="shared" si="3"/>
        <v>0</v>
      </c>
      <c r="J235" s="22">
        <v>21</v>
      </c>
      <c r="K235" s="17"/>
      <c r="L235" s="17"/>
      <c r="M235" s="17"/>
      <c r="N235" s="17"/>
      <c r="O235" s="17"/>
      <c r="P235" s="17"/>
      <c r="Q235" s="17"/>
      <c r="R235" s="17"/>
      <c r="S235" s="17"/>
      <c r="T235" s="17" t="s">
        <v>17</v>
      </c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</row>
    <row r="236" spans="1:47" x14ac:dyDescent="0.25">
      <c r="A236" s="23" t="s">
        <v>15</v>
      </c>
      <c r="B236" s="24" t="s">
        <v>1048</v>
      </c>
      <c r="C236" s="49" t="s">
        <v>679</v>
      </c>
      <c r="D236" s="25"/>
      <c r="E236" s="26"/>
      <c r="F236" s="26"/>
      <c r="G236" s="26"/>
      <c r="H236" s="27"/>
      <c r="I236" s="28">
        <f>SUMIF(T237:T248,"&lt;&gt;NOR",I237:I248)</f>
        <v>0</v>
      </c>
      <c r="J236" s="43"/>
      <c r="T236" t="s">
        <v>16</v>
      </c>
    </row>
    <row r="237" spans="1:47" x14ac:dyDescent="0.25">
      <c r="A237" s="29">
        <v>1</v>
      </c>
      <c r="B237" s="47" t="s">
        <v>1177</v>
      </c>
      <c r="C237" s="48" t="s">
        <v>680</v>
      </c>
      <c r="D237" s="53" t="s">
        <v>72</v>
      </c>
      <c r="E237" s="50">
        <v>1</v>
      </c>
      <c r="F237" s="30"/>
      <c r="G237" s="30"/>
      <c r="H237" s="50">
        <f t="shared" ref="H237:H248" si="4">G237+F237</f>
        <v>0</v>
      </c>
      <c r="I237" s="31">
        <f t="shared" ref="I237:I248" si="5">ROUND(E237*H237,2)</f>
        <v>0</v>
      </c>
      <c r="J237" s="22">
        <v>21</v>
      </c>
      <c r="K237" s="17"/>
      <c r="L237" s="17"/>
      <c r="M237" s="17"/>
      <c r="N237" s="17"/>
      <c r="O237" s="17"/>
      <c r="P237" s="17"/>
      <c r="Q237" s="17"/>
      <c r="R237" s="17"/>
      <c r="S237" s="17"/>
      <c r="T237" s="17" t="s">
        <v>17</v>
      </c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</row>
    <row r="238" spans="1:47" x14ac:dyDescent="0.25">
      <c r="A238" s="29">
        <v>2</v>
      </c>
      <c r="B238" s="47" t="s">
        <v>1178</v>
      </c>
      <c r="C238" s="48" t="s">
        <v>681</v>
      </c>
      <c r="D238" s="53" t="s">
        <v>72</v>
      </c>
      <c r="E238" s="50">
        <v>1</v>
      </c>
      <c r="F238" s="30"/>
      <c r="G238" s="30"/>
      <c r="H238" s="50">
        <f t="shared" si="4"/>
        <v>0</v>
      </c>
      <c r="I238" s="31">
        <f t="shared" si="5"/>
        <v>0</v>
      </c>
      <c r="J238" s="22">
        <v>21</v>
      </c>
      <c r="K238" s="17"/>
      <c r="L238" s="17"/>
      <c r="M238" s="17"/>
      <c r="N238" s="17"/>
      <c r="O238" s="17"/>
      <c r="P238" s="17"/>
      <c r="Q238" s="17"/>
      <c r="R238" s="17"/>
      <c r="S238" s="17"/>
      <c r="T238" s="17" t="s">
        <v>17</v>
      </c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</row>
    <row r="239" spans="1:47" x14ac:dyDescent="0.25">
      <c r="A239" s="29">
        <v>3</v>
      </c>
      <c r="B239" s="47" t="s">
        <v>1179</v>
      </c>
      <c r="C239" s="48" t="s">
        <v>682</v>
      </c>
      <c r="D239" s="53" t="s">
        <v>72</v>
      </c>
      <c r="E239" s="50">
        <v>1</v>
      </c>
      <c r="F239" s="30"/>
      <c r="G239" s="30"/>
      <c r="H239" s="50">
        <f t="shared" si="4"/>
        <v>0</v>
      </c>
      <c r="I239" s="31">
        <f t="shared" si="5"/>
        <v>0</v>
      </c>
      <c r="J239" s="22">
        <v>21</v>
      </c>
      <c r="K239" s="17"/>
      <c r="L239" s="17"/>
      <c r="M239" s="17"/>
      <c r="N239" s="17"/>
      <c r="O239" s="17"/>
      <c r="P239" s="17"/>
      <c r="Q239" s="17"/>
      <c r="R239" s="17"/>
      <c r="S239" s="17"/>
      <c r="T239" s="17" t="s">
        <v>17</v>
      </c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</row>
    <row r="240" spans="1:47" x14ac:dyDescent="0.25">
      <c r="A240" s="29">
        <v>4</v>
      </c>
      <c r="B240" s="47" t="s">
        <v>1180</v>
      </c>
      <c r="C240" s="48" t="s">
        <v>683</v>
      </c>
      <c r="D240" s="53" t="s">
        <v>72</v>
      </c>
      <c r="E240" s="50">
        <v>1</v>
      </c>
      <c r="F240" s="30"/>
      <c r="G240" s="30"/>
      <c r="H240" s="50">
        <f t="shared" si="4"/>
        <v>0</v>
      </c>
      <c r="I240" s="31">
        <f t="shared" si="5"/>
        <v>0</v>
      </c>
      <c r="J240" s="22">
        <v>21</v>
      </c>
      <c r="K240" s="17"/>
      <c r="L240" s="17"/>
      <c r="M240" s="17"/>
      <c r="N240" s="17"/>
      <c r="O240" s="17"/>
      <c r="P240" s="17"/>
      <c r="Q240" s="17"/>
      <c r="R240" s="17"/>
      <c r="S240" s="17"/>
      <c r="T240" s="17" t="s">
        <v>17</v>
      </c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</row>
    <row r="241" spans="1:47" x14ac:dyDescent="0.25">
      <c r="A241" s="29">
        <v>5</v>
      </c>
      <c r="B241" s="47" t="s">
        <v>1181</v>
      </c>
      <c r="C241" s="48" t="s">
        <v>684</v>
      </c>
      <c r="D241" s="53" t="s">
        <v>72</v>
      </c>
      <c r="E241" s="50">
        <v>1</v>
      </c>
      <c r="F241" s="30"/>
      <c r="G241" s="30"/>
      <c r="H241" s="50">
        <f t="shared" si="4"/>
        <v>0</v>
      </c>
      <c r="I241" s="31">
        <f t="shared" si="5"/>
        <v>0</v>
      </c>
      <c r="J241" s="22">
        <v>21</v>
      </c>
      <c r="K241" s="17"/>
      <c r="L241" s="17"/>
      <c r="M241" s="17"/>
      <c r="N241" s="17"/>
      <c r="O241" s="17"/>
      <c r="P241" s="17"/>
      <c r="Q241" s="17"/>
      <c r="R241" s="17"/>
      <c r="S241" s="17"/>
      <c r="T241" s="17" t="s">
        <v>17</v>
      </c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</row>
    <row r="242" spans="1:47" x14ac:dyDescent="0.25">
      <c r="A242" s="29">
        <v>6</v>
      </c>
      <c r="B242" s="47" t="s">
        <v>1182</v>
      </c>
      <c r="C242" s="48" t="s">
        <v>685</v>
      </c>
      <c r="D242" s="53" t="s">
        <v>72</v>
      </c>
      <c r="E242" s="50">
        <v>1</v>
      </c>
      <c r="F242" s="30"/>
      <c r="G242" s="30"/>
      <c r="H242" s="50">
        <f t="shared" si="4"/>
        <v>0</v>
      </c>
      <c r="I242" s="31">
        <f t="shared" si="5"/>
        <v>0</v>
      </c>
      <c r="J242" s="22">
        <v>21</v>
      </c>
      <c r="K242" s="17"/>
      <c r="L242" s="17"/>
      <c r="M242" s="17"/>
      <c r="N242" s="17"/>
      <c r="O242" s="17"/>
      <c r="P242" s="17"/>
      <c r="Q242" s="17"/>
      <c r="R242" s="17"/>
      <c r="S242" s="17"/>
      <c r="T242" s="17" t="s">
        <v>17</v>
      </c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</row>
    <row r="243" spans="1:47" x14ac:dyDescent="0.25">
      <c r="A243" s="29">
        <v>7</v>
      </c>
      <c r="B243" s="47" t="s">
        <v>1183</v>
      </c>
      <c r="C243" s="48" t="s">
        <v>686</v>
      </c>
      <c r="D243" s="53" t="s">
        <v>72</v>
      </c>
      <c r="E243" s="50">
        <v>1</v>
      </c>
      <c r="F243" s="30"/>
      <c r="G243" s="30"/>
      <c r="H243" s="50">
        <f t="shared" si="4"/>
        <v>0</v>
      </c>
      <c r="I243" s="31">
        <f t="shared" si="5"/>
        <v>0</v>
      </c>
      <c r="J243" s="22">
        <v>21</v>
      </c>
      <c r="K243" s="17"/>
      <c r="L243" s="17"/>
      <c r="M243" s="17"/>
      <c r="N243" s="17"/>
      <c r="O243" s="17"/>
      <c r="P243" s="17"/>
      <c r="Q243" s="17"/>
      <c r="R243" s="17"/>
      <c r="S243" s="17"/>
      <c r="T243" s="17" t="s">
        <v>17</v>
      </c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</row>
    <row r="244" spans="1:47" x14ac:dyDescent="0.25">
      <c r="A244" s="29">
        <v>8</v>
      </c>
      <c r="B244" s="47" t="s">
        <v>1184</v>
      </c>
      <c r="C244" s="48" t="s">
        <v>687</v>
      </c>
      <c r="D244" s="53" t="s">
        <v>72</v>
      </c>
      <c r="E244" s="50">
        <v>1</v>
      </c>
      <c r="F244" s="30"/>
      <c r="G244" s="30"/>
      <c r="H244" s="50">
        <f t="shared" si="4"/>
        <v>0</v>
      </c>
      <c r="I244" s="31">
        <f t="shared" si="5"/>
        <v>0</v>
      </c>
      <c r="J244" s="22">
        <v>21</v>
      </c>
      <c r="K244" s="17"/>
      <c r="L244" s="17"/>
      <c r="M244" s="17"/>
      <c r="N244" s="17"/>
      <c r="O244" s="17"/>
      <c r="P244" s="17"/>
      <c r="Q244" s="17"/>
      <c r="R244" s="17"/>
      <c r="S244" s="17"/>
      <c r="T244" s="17" t="s">
        <v>17</v>
      </c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</row>
    <row r="245" spans="1:47" x14ac:dyDescent="0.25">
      <c r="A245" s="29">
        <v>9</v>
      </c>
      <c r="B245" s="47" t="s">
        <v>1185</v>
      </c>
      <c r="C245" s="48" t="s">
        <v>688</v>
      </c>
      <c r="D245" s="53" t="s">
        <v>72</v>
      </c>
      <c r="E245" s="50">
        <v>1</v>
      </c>
      <c r="F245" s="30"/>
      <c r="G245" s="30"/>
      <c r="H245" s="50">
        <f t="shared" si="4"/>
        <v>0</v>
      </c>
      <c r="I245" s="31">
        <f t="shared" si="5"/>
        <v>0</v>
      </c>
      <c r="J245" s="22">
        <v>21</v>
      </c>
      <c r="K245" s="17"/>
      <c r="L245" s="17"/>
      <c r="M245" s="17"/>
      <c r="N245" s="17"/>
      <c r="O245" s="17"/>
      <c r="P245" s="17"/>
      <c r="Q245" s="17"/>
      <c r="R245" s="17"/>
      <c r="S245" s="17"/>
      <c r="T245" s="17" t="s">
        <v>17</v>
      </c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</row>
    <row r="246" spans="1:47" x14ac:dyDescent="0.25">
      <c r="A246" s="29">
        <v>9</v>
      </c>
      <c r="B246" s="47" t="s">
        <v>1186</v>
      </c>
      <c r="C246" s="48" t="s">
        <v>689</v>
      </c>
      <c r="D246" s="53" t="s">
        <v>72</v>
      </c>
      <c r="E246" s="50">
        <v>1</v>
      </c>
      <c r="F246" s="30"/>
      <c r="G246" s="30"/>
      <c r="H246" s="50">
        <f t="shared" si="4"/>
        <v>0</v>
      </c>
      <c r="I246" s="31">
        <f t="shared" si="5"/>
        <v>0</v>
      </c>
      <c r="J246" s="22">
        <v>21</v>
      </c>
      <c r="K246" s="17"/>
      <c r="L246" s="17"/>
      <c r="M246" s="17"/>
      <c r="N246" s="17"/>
      <c r="O246" s="17"/>
      <c r="P246" s="17"/>
      <c r="Q246" s="17"/>
      <c r="R246" s="17"/>
      <c r="S246" s="17"/>
      <c r="T246" s="17" t="s">
        <v>17</v>
      </c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</row>
    <row r="247" spans="1:47" x14ac:dyDescent="0.25">
      <c r="A247" s="29">
        <v>9</v>
      </c>
      <c r="B247" s="47" t="s">
        <v>1187</v>
      </c>
      <c r="C247" s="48" t="s">
        <v>690</v>
      </c>
      <c r="D247" s="53" t="s">
        <v>72</v>
      </c>
      <c r="E247" s="50">
        <v>1</v>
      </c>
      <c r="F247" s="30"/>
      <c r="G247" s="30"/>
      <c r="H247" s="50">
        <f t="shared" si="4"/>
        <v>0</v>
      </c>
      <c r="I247" s="31">
        <f t="shared" si="5"/>
        <v>0</v>
      </c>
      <c r="J247" s="22">
        <v>21</v>
      </c>
      <c r="K247" s="17"/>
      <c r="L247" s="17"/>
      <c r="M247" s="17"/>
      <c r="N247" s="17"/>
      <c r="O247" s="17"/>
      <c r="P247" s="17"/>
      <c r="Q247" s="17"/>
      <c r="R247" s="17"/>
      <c r="S247" s="17"/>
      <c r="T247" s="17" t="s">
        <v>17</v>
      </c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</row>
    <row r="248" spans="1:47" x14ac:dyDescent="0.25">
      <c r="A248" s="29">
        <v>9</v>
      </c>
      <c r="B248" s="47" t="s">
        <v>1188</v>
      </c>
      <c r="C248" s="48" t="s">
        <v>691</v>
      </c>
      <c r="D248" s="53" t="s">
        <v>72</v>
      </c>
      <c r="E248" s="50">
        <v>1</v>
      </c>
      <c r="F248" s="30"/>
      <c r="G248" s="30"/>
      <c r="H248" s="50">
        <f t="shared" si="4"/>
        <v>0</v>
      </c>
      <c r="I248" s="31">
        <f t="shared" si="5"/>
        <v>0</v>
      </c>
      <c r="J248" s="22">
        <v>21</v>
      </c>
      <c r="K248" s="17"/>
      <c r="L248" s="17"/>
      <c r="M248" s="17"/>
      <c r="N248" s="17"/>
      <c r="O248" s="17"/>
      <c r="P248" s="17"/>
      <c r="Q248" s="17"/>
      <c r="R248" s="17"/>
      <c r="S248" s="17"/>
      <c r="T248" s="17" t="s">
        <v>17</v>
      </c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</row>
    <row r="249" spans="1:47" x14ac:dyDescent="0.25">
      <c r="A249" s="23" t="s">
        <v>15</v>
      </c>
      <c r="B249" s="24" t="s">
        <v>1049</v>
      </c>
      <c r="C249" s="49" t="s">
        <v>671</v>
      </c>
      <c r="D249" s="25"/>
      <c r="E249" s="26"/>
      <c r="F249" s="26"/>
      <c r="G249" s="26"/>
      <c r="H249" s="27"/>
      <c r="I249" s="28">
        <f>SUMIF(T250:T261,"&lt;&gt;NOR",I250:I261)</f>
        <v>0</v>
      </c>
      <c r="J249" s="43"/>
      <c r="T249" t="s">
        <v>16</v>
      </c>
    </row>
    <row r="250" spans="1:47" x14ac:dyDescent="0.25">
      <c r="A250" s="29">
        <v>1</v>
      </c>
      <c r="B250" s="47" t="s">
        <v>1189</v>
      </c>
      <c r="C250" s="48" t="s">
        <v>672</v>
      </c>
      <c r="D250" s="53" t="s">
        <v>531</v>
      </c>
      <c r="E250" s="50">
        <v>15.8</v>
      </c>
      <c r="F250" s="30"/>
      <c r="G250" s="30"/>
      <c r="H250" s="50">
        <f>G250+F250</f>
        <v>0</v>
      </c>
      <c r="I250" s="31">
        <f>ROUND(E250*H250,2)</f>
        <v>0</v>
      </c>
      <c r="J250" s="22">
        <v>21</v>
      </c>
      <c r="K250" s="17"/>
      <c r="L250" s="17"/>
      <c r="M250" s="17"/>
      <c r="N250" s="17"/>
      <c r="O250" s="17"/>
      <c r="P250" s="17"/>
      <c r="Q250" s="17"/>
      <c r="R250" s="17"/>
      <c r="S250" s="17"/>
      <c r="T250" s="17" t="s">
        <v>17</v>
      </c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</row>
    <row r="251" spans="1:47" s="42" customFormat="1" ht="21" x14ac:dyDescent="0.25">
      <c r="A251" s="36"/>
      <c r="B251" s="37"/>
      <c r="C251" s="54" t="s">
        <v>675</v>
      </c>
      <c r="D251" s="51"/>
      <c r="E251" s="52"/>
      <c r="F251" s="52"/>
      <c r="G251" s="52"/>
      <c r="H251" s="38"/>
      <c r="I251" s="39"/>
      <c r="J251" s="40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</row>
    <row r="252" spans="1:47" x14ac:dyDescent="0.25">
      <c r="A252" s="29">
        <v>2</v>
      </c>
      <c r="B252" s="47" t="s">
        <v>1190</v>
      </c>
      <c r="C252" s="48" t="s">
        <v>673</v>
      </c>
      <c r="D252" s="53" t="s">
        <v>531</v>
      </c>
      <c r="E252" s="50">
        <v>13.2</v>
      </c>
      <c r="F252" s="30"/>
      <c r="G252" s="30"/>
      <c r="H252" s="50">
        <f>G252+F252</f>
        <v>0</v>
      </c>
      <c r="I252" s="31">
        <f>ROUND(E252*H252,2)</f>
        <v>0</v>
      </c>
      <c r="J252" s="22">
        <v>21</v>
      </c>
      <c r="K252" s="17"/>
      <c r="L252" s="17"/>
      <c r="M252" s="17"/>
      <c r="N252" s="17"/>
      <c r="O252" s="17"/>
      <c r="P252" s="17"/>
      <c r="Q252" s="17"/>
      <c r="R252" s="17"/>
      <c r="S252" s="17"/>
      <c r="T252" s="17" t="s">
        <v>17</v>
      </c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</row>
    <row r="253" spans="1:47" x14ac:dyDescent="0.25">
      <c r="A253" s="29">
        <v>3</v>
      </c>
      <c r="B253" s="47" t="s">
        <v>1191</v>
      </c>
      <c r="C253" s="48" t="s">
        <v>674</v>
      </c>
      <c r="D253" s="53" t="s">
        <v>531</v>
      </c>
      <c r="E253" s="50">
        <v>22.7</v>
      </c>
      <c r="F253" s="30"/>
      <c r="G253" s="30"/>
      <c r="H253" s="50">
        <f>G253+F253</f>
        <v>0</v>
      </c>
      <c r="I253" s="31">
        <f>ROUND(E253*H253,2)</f>
        <v>0</v>
      </c>
      <c r="J253" s="22">
        <v>21</v>
      </c>
      <c r="K253" s="17"/>
      <c r="L253" s="17"/>
      <c r="M253" s="17"/>
      <c r="N253" s="17"/>
      <c r="O253" s="17"/>
      <c r="P253" s="17"/>
      <c r="Q253" s="17"/>
      <c r="R253" s="17"/>
      <c r="S253" s="17"/>
      <c r="T253" s="17" t="s">
        <v>17</v>
      </c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</row>
    <row r="254" spans="1:47" ht="21" x14ac:dyDescent="0.25">
      <c r="A254" s="29">
        <v>4</v>
      </c>
      <c r="B254" s="47" t="s">
        <v>1418</v>
      </c>
      <c r="C254" s="48" t="s">
        <v>1420</v>
      </c>
      <c r="D254" s="53" t="s">
        <v>531</v>
      </c>
      <c r="E254" s="50">
        <v>121</v>
      </c>
      <c r="F254" s="30"/>
      <c r="G254" s="30"/>
      <c r="H254" s="50">
        <f>G254+F254</f>
        <v>0</v>
      </c>
      <c r="I254" s="31">
        <f>ROUND(E254*H254,2)</f>
        <v>0</v>
      </c>
      <c r="J254" s="22">
        <v>21</v>
      </c>
      <c r="K254" s="17"/>
      <c r="L254" s="17"/>
      <c r="M254" s="17"/>
      <c r="N254" s="17"/>
      <c r="O254" s="17"/>
      <c r="P254" s="17"/>
      <c r="Q254" s="17"/>
      <c r="R254" s="17"/>
      <c r="S254" s="17"/>
      <c r="T254" s="17" t="s">
        <v>17</v>
      </c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</row>
    <row r="255" spans="1:47" s="42" customFormat="1" ht="21" x14ac:dyDescent="0.25">
      <c r="A255" s="36"/>
      <c r="B255" s="37"/>
      <c r="C255" s="54" t="s">
        <v>1422</v>
      </c>
      <c r="D255" s="51"/>
      <c r="E255" s="52"/>
      <c r="F255" s="52"/>
      <c r="G255" s="52"/>
      <c r="H255" s="38"/>
      <c r="I255" s="39"/>
      <c r="J255" s="40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</row>
    <row r="256" spans="1:47" ht="21" x14ac:dyDescent="0.25">
      <c r="A256" s="29">
        <v>5</v>
      </c>
      <c r="B256" s="47" t="s">
        <v>1419</v>
      </c>
      <c r="C256" s="48" t="s">
        <v>1421</v>
      </c>
      <c r="D256" s="53" t="s">
        <v>531</v>
      </c>
      <c r="E256" s="50">
        <v>60.5</v>
      </c>
      <c r="F256" s="30"/>
      <c r="G256" s="30"/>
      <c r="H256" s="50">
        <f>G256+F256</f>
        <v>0</v>
      </c>
      <c r="I256" s="31">
        <f>ROUND(E256*H256,2)</f>
        <v>0</v>
      </c>
      <c r="J256" s="22">
        <v>21</v>
      </c>
      <c r="K256" s="17"/>
      <c r="L256" s="17"/>
      <c r="M256" s="17"/>
      <c r="N256" s="17"/>
      <c r="O256" s="17"/>
      <c r="P256" s="17"/>
      <c r="Q256" s="17"/>
      <c r="R256" s="17"/>
      <c r="S256" s="17"/>
      <c r="T256" s="17" t="s">
        <v>17</v>
      </c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</row>
    <row r="257" spans="1:47" s="42" customFormat="1" ht="21" x14ac:dyDescent="0.25">
      <c r="A257" s="36"/>
      <c r="B257" s="37"/>
      <c r="C257" s="54" t="s">
        <v>1422</v>
      </c>
      <c r="D257" s="51"/>
      <c r="E257" s="52"/>
      <c r="F257" s="52"/>
      <c r="G257" s="52"/>
      <c r="H257" s="38"/>
      <c r="I257" s="39"/>
      <c r="J257" s="40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</row>
    <row r="258" spans="1:47" ht="21" x14ac:dyDescent="0.25">
      <c r="A258" s="29">
        <v>6</v>
      </c>
      <c r="B258" s="47" t="s">
        <v>1423</v>
      </c>
      <c r="C258" s="48" t="s">
        <v>1425</v>
      </c>
      <c r="D258" s="53" t="s">
        <v>531</v>
      </c>
      <c r="E258" s="50">
        <v>18</v>
      </c>
      <c r="F258" s="30"/>
      <c r="G258" s="30"/>
      <c r="H258" s="50">
        <f>G258+F258</f>
        <v>0</v>
      </c>
      <c r="I258" s="31">
        <f>ROUND(E258*H258,2)</f>
        <v>0</v>
      </c>
      <c r="J258" s="22">
        <v>21</v>
      </c>
      <c r="K258" s="17"/>
      <c r="L258" s="17"/>
      <c r="M258" s="17"/>
      <c r="N258" s="17"/>
      <c r="O258" s="17"/>
      <c r="P258" s="17"/>
      <c r="Q258" s="17"/>
      <c r="R258" s="17"/>
      <c r="S258" s="17"/>
      <c r="T258" s="17" t="s">
        <v>17</v>
      </c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</row>
    <row r="259" spans="1:47" s="42" customFormat="1" ht="21" x14ac:dyDescent="0.25">
      <c r="A259" s="36"/>
      <c r="B259" s="37"/>
      <c r="C259" s="54" t="s">
        <v>1427</v>
      </c>
      <c r="D259" s="51"/>
      <c r="E259" s="52"/>
      <c r="F259" s="52"/>
      <c r="G259" s="52"/>
      <c r="H259" s="38"/>
      <c r="I259" s="39"/>
      <c r="J259" s="40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</row>
    <row r="260" spans="1:47" ht="21" x14ac:dyDescent="0.25">
      <c r="A260" s="29">
        <v>7</v>
      </c>
      <c r="B260" s="47" t="s">
        <v>1424</v>
      </c>
      <c r="C260" s="48" t="s">
        <v>1426</v>
      </c>
      <c r="D260" s="53" t="s">
        <v>531</v>
      </c>
      <c r="E260" s="50">
        <v>9</v>
      </c>
      <c r="F260" s="30"/>
      <c r="G260" s="30"/>
      <c r="H260" s="50">
        <f>G260+F260</f>
        <v>0</v>
      </c>
      <c r="I260" s="31">
        <f>ROUND(E260*H260,2)</f>
        <v>0</v>
      </c>
      <c r="J260" s="22">
        <v>21</v>
      </c>
      <c r="K260" s="17"/>
      <c r="L260" s="17"/>
      <c r="M260" s="17"/>
      <c r="N260" s="17"/>
      <c r="O260" s="17"/>
      <c r="P260" s="17"/>
      <c r="Q260" s="17"/>
      <c r="R260" s="17"/>
      <c r="S260" s="17"/>
      <c r="T260" s="17" t="s">
        <v>17</v>
      </c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</row>
    <row r="261" spans="1:47" s="42" customFormat="1" ht="21" x14ac:dyDescent="0.25">
      <c r="A261" s="36"/>
      <c r="B261" s="37"/>
      <c r="C261" s="54" t="s">
        <v>1427</v>
      </c>
      <c r="D261" s="51"/>
      <c r="E261" s="52"/>
      <c r="F261" s="52"/>
      <c r="G261" s="52"/>
      <c r="H261" s="38"/>
      <c r="I261" s="39"/>
      <c r="J261" s="40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</row>
    <row r="262" spans="1:47" x14ac:dyDescent="0.25">
      <c r="A262" s="23" t="s">
        <v>15</v>
      </c>
      <c r="B262" s="24" t="s">
        <v>1050</v>
      </c>
      <c r="C262" s="49" t="s">
        <v>659</v>
      </c>
      <c r="D262" s="25"/>
      <c r="E262" s="26"/>
      <c r="F262" s="26"/>
      <c r="G262" s="26"/>
      <c r="H262" s="27"/>
      <c r="I262" s="28">
        <f>SUMIF(T263:T263,"&lt;&gt;NOR",I263:I263)</f>
        <v>0</v>
      </c>
      <c r="J262" s="43"/>
      <c r="T262" t="s">
        <v>16</v>
      </c>
    </row>
    <row r="263" spans="1:47" x14ac:dyDescent="0.25">
      <c r="A263" s="29">
        <v>1</v>
      </c>
      <c r="B263" s="47" t="s">
        <v>1192</v>
      </c>
      <c r="C263" s="48" t="s">
        <v>660</v>
      </c>
      <c r="D263" s="53" t="s">
        <v>31</v>
      </c>
      <c r="E263" s="50">
        <v>1</v>
      </c>
      <c r="F263" s="30"/>
      <c r="G263" s="30"/>
      <c r="H263" s="50">
        <f>G263+F263</f>
        <v>0</v>
      </c>
      <c r="I263" s="31">
        <f>ROUND(E263*H263,2)</f>
        <v>0</v>
      </c>
      <c r="J263" s="22">
        <v>21</v>
      </c>
      <c r="K263" s="17"/>
      <c r="L263" s="17"/>
      <c r="M263" s="17"/>
      <c r="N263" s="17"/>
      <c r="O263" s="17"/>
      <c r="P263" s="17"/>
      <c r="Q263" s="17"/>
      <c r="R263" s="17"/>
      <c r="S263" s="17"/>
      <c r="T263" s="17" t="s">
        <v>17</v>
      </c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</row>
    <row r="264" spans="1:47" x14ac:dyDescent="0.25">
      <c r="A264" s="23" t="s">
        <v>15</v>
      </c>
      <c r="B264" s="24" t="s">
        <v>1051</v>
      </c>
      <c r="C264" s="49" t="s">
        <v>661</v>
      </c>
      <c r="D264" s="25"/>
      <c r="E264" s="26"/>
      <c r="F264" s="26"/>
      <c r="G264" s="26"/>
      <c r="H264" s="27"/>
      <c r="I264" s="28">
        <f>SUMIF(T265:T265,"&lt;&gt;NOR",I265:I265)</f>
        <v>0</v>
      </c>
      <c r="J264" s="43"/>
      <c r="T264" t="s">
        <v>16</v>
      </c>
    </row>
    <row r="265" spans="1:47" ht="21" x14ac:dyDescent="0.25">
      <c r="A265" s="29">
        <v>1</v>
      </c>
      <c r="B265" s="47" t="s">
        <v>1193</v>
      </c>
      <c r="C265" s="48" t="s">
        <v>662</v>
      </c>
      <c r="D265" s="53" t="s">
        <v>32</v>
      </c>
      <c r="E265" s="50">
        <v>40</v>
      </c>
      <c r="F265" s="30"/>
      <c r="G265" s="30"/>
      <c r="H265" s="50">
        <f>G265+F265</f>
        <v>0</v>
      </c>
      <c r="I265" s="31">
        <f>ROUND(E265*H265,2)</f>
        <v>0</v>
      </c>
      <c r="J265" s="22">
        <v>21</v>
      </c>
      <c r="K265" s="17"/>
      <c r="L265" s="17"/>
      <c r="M265" s="17"/>
      <c r="N265" s="17"/>
      <c r="O265" s="17"/>
      <c r="P265" s="17"/>
      <c r="Q265" s="17"/>
      <c r="R265" s="17"/>
      <c r="S265" s="17"/>
      <c r="T265" s="17" t="s">
        <v>17</v>
      </c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</row>
    <row r="266" spans="1:47" x14ac:dyDescent="0.25">
      <c r="A266" s="23" t="s">
        <v>15</v>
      </c>
      <c r="B266" s="24" t="s">
        <v>1052</v>
      </c>
      <c r="C266" s="49" t="s">
        <v>663</v>
      </c>
      <c r="D266" s="25"/>
      <c r="E266" s="26"/>
      <c r="F266" s="26"/>
      <c r="G266" s="26"/>
      <c r="H266" s="27"/>
      <c r="I266" s="28">
        <f>SUMIF(T267:T267,"&lt;&gt;NOR",I267:I267)</f>
        <v>0</v>
      </c>
      <c r="J266" s="43"/>
      <c r="T266" t="s">
        <v>16</v>
      </c>
    </row>
    <row r="267" spans="1:47" ht="21" x14ac:dyDescent="0.25">
      <c r="A267" s="29">
        <v>1</v>
      </c>
      <c r="B267" s="47" t="s">
        <v>1194</v>
      </c>
      <c r="C267" s="48" t="s">
        <v>664</v>
      </c>
      <c r="D267" s="53" t="s">
        <v>31</v>
      </c>
      <c r="E267" s="50">
        <v>1</v>
      </c>
      <c r="F267" s="30"/>
      <c r="G267" s="30"/>
      <c r="H267" s="50">
        <f>G267+F267</f>
        <v>0</v>
      </c>
      <c r="I267" s="31">
        <f>ROUND(E267*H267,2)</f>
        <v>0</v>
      </c>
      <c r="J267" s="22">
        <v>21</v>
      </c>
      <c r="K267" s="17"/>
      <c r="L267" s="17"/>
      <c r="M267" s="17"/>
      <c r="N267" s="17"/>
      <c r="O267" s="17"/>
      <c r="P267" s="17"/>
      <c r="Q267" s="17"/>
      <c r="R267" s="17"/>
      <c r="S267" s="17"/>
      <c r="T267" s="17" t="s">
        <v>17</v>
      </c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</row>
    <row r="268" spans="1:47" ht="26.4" x14ac:dyDescent="0.25">
      <c r="A268" s="23" t="s">
        <v>15</v>
      </c>
      <c r="B268" s="24" t="s">
        <v>1053</v>
      </c>
      <c r="C268" s="49" t="s">
        <v>666</v>
      </c>
      <c r="D268" s="25"/>
      <c r="E268" s="26"/>
      <c r="F268" s="26"/>
      <c r="G268" s="26"/>
      <c r="H268" s="27"/>
      <c r="I268" s="28">
        <f>SUMIF(T269:T377,"&lt;&gt;NOR",I269:I377)</f>
        <v>0</v>
      </c>
      <c r="J268" s="43"/>
      <c r="T268" t="s">
        <v>16</v>
      </c>
    </row>
    <row r="269" spans="1:47" x14ac:dyDescent="0.25">
      <c r="A269" s="29">
        <v>1</v>
      </c>
      <c r="B269" s="47" t="s">
        <v>1195</v>
      </c>
      <c r="C269" s="48" t="s">
        <v>668</v>
      </c>
      <c r="D269" s="53" t="s">
        <v>32</v>
      </c>
      <c r="E269" s="50">
        <v>515.20000000000005</v>
      </c>
      <c r="F269" s="30"/>
      <c r="G269" s="30"/>
      <c r="H269" s="50">
        <f>G269+F269</f>
        <v>0</v>
      </c>
      <c r="I269" s="31">
        <f>ROUND(E269*H269,2)</f>
        <v>0</v>
      </c>
      <c r="J269" s="22">
        <v>21</v>
      </c>
      <c r="K269" s="17"/>
      <c r="L269" s="17"/>
      <c r="M269" s="17"/>
      <c r="N269" s="17"/>
      <c r="O269" s="17"/>
      <c r="P269" s="17"/>
      <c r="Q269" s="17"/>
      <c r="R269" s="17"/>
      <c r="S269" s="17"/>
      <c r="T269" s="17" t="s">
        <v>17</v>
      </c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</row>
    <row r="270" spans="1:47" x14ac:dyDescent="0.25">
      <c r="A270" s="29">
        <v>2</v>
      </c>
      <c r="B270" s="47" t="s">
        <v>1196</v>
      </c>
      <c r="C270" s="48" t="s">
        <v>669</v>
      </c>
      <c r="D270" s="53" t="s">
        <v>32</v>
      </c>
      <c r="E270" s="50">
        <v>145</v>
      </c>
      <c r="F270" s="30"/>
      <c r="G270" s="30"/>
      <c r="H270" s="50">
        <f>G270+F270</f>
        <v>0</v>
      </c>
      <c r="I270" s="31">
        <f>ROUND(E270*H270,2)</f>
        <v>0</v>
      </c>
      <c r="J270" s="22">
        <v>21</v>
      </c>
      <c r="K270" s="17"/>
      <c r="L270" s="17"/>
      <c r="M270" s="17"/>
      <c r="N270" s="17"/>
      <c r="O270" s="17"/>
      <c r="P270" s="17"/>
      <c r="Q270" s="17"/>
      <c r="R270" s="17"/>
      <c r="S270" s="17"/>
      <c r="T270" s="17" t="s">
        <v>17</v>
      </c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</row>
    <row r="271" spans="1:47" s="42" customFormat="1" ht="21" x14ac:dyDescent="0.25">
      <c r="A271" s="36"/>
      <c r="B271" s="37"/>
      <c r="C271" s="54" t="s">
        <v>670</v>
      </c>
      <c r="D271" s="51"/>
      <c r="E271" s="52"/>
      <c r="F271" s="52"/>
      <c r="G271" s="52"/>
      <c r="H271" s="38"/>
      <c r="I271" s="39"/>
      <c r="J271" s="40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</row>
    <row r="272" spans="1:47" x14ac:dyDescent="0.25">
      <c r="A272" s="29">
        <v>3</v>
      </c>
      <c r="B272" s="47" t="s">
        <v>1197</v>
      </c>
      <c r="C272" s="48" t="s">
        <v>676</v>
      </c>
      <c r="D272" s="53" t="s">
        <v>31</v>
      </c>
      <c r="E272" s="50">
        <v>1</v>
      </c>
      <c r="F272" s="30"/>
      <c r="G272" s="30"/>
      <c r="H272" s="50">
        <f>G272+F272</f>
        <v>0</v>
      </c>
      <c r="I272" s="31">
        <f>ROUND(E272*H272,2)</f>
        <v>0</v>
      </c>
      <c r="J272" s="22">
        <v>21</v>
      </c>
      <c r="K272" s="17"/>
      <c r="L272" s="17"/>
      <c r="M272" s="17"/>
      <c r="N272" s="17"/>
      <c r="O272" s="17"/>
      <c r="P272" s="17"/>
      <c r="Q272" s="17"/>
      <c r="R272" s="17"/>
      <c r="S272" s="17"/>
      <c r="T272" s="17" t="s">
        <v>17</v>
      </c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</row>
    <row r="273" spans="1:47" x14ac:dyDescent="0.25">
      <c r="A273" s="29">
        <v>4</v>
      </c>
      <c r="B273" s="47" t="s">
        <v>1198</v>
      </c>
      <c r="C273" s="48" t="s">
        <v>677</v>
      </c>
      <c r="D273" s="53" t="s">
        <v>31</v>
      </c>
      <c r="E273" s="50">
        <v>1</v>
      </c>
      <c r="F273" s="30"/>
      <c r="G273" s="30"/>
      <c r="H273" s="50">
        <f>G273+F273</f>
        <v>0</v>
      </c>
      <c r="I273" s="31">
        <f>ROUND(E273*H273,2)</f>
        <v>0</v>
      </c>
      <c r="J273" s="22">
        <v>21</v>
      </c>
      <c r="K273" s="17"/>
      <c r="L273" s="17"/>
      <c r="M273" s="17"/>
      <c r="N273" s="17"/>
      <c r="O273" s="17"/>
      <c r="P273" s="17"/>
      <c r="Q273" s="17"/>
      <c r="R273" s="17"/>
      <c r="S273" s="17"/>
      <c r="T273" s="17" t="s">
        <v>17</v>
      </c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</row>
    <row r="274" spans="1:47" s="42" customFormat="1" x14ac:dyDescent="0.25">
      <c r="A274" s="36"/>
      <c r="B274" s="37"/>
      <c r="C274" s="54" t="s">
        <v>678</v>
      </c>
      <c r="D274" s="51"/>
      <c r="E274" s="52"/>
      <c r="F274" s="52"/>
      <c r="G274" s="52"/>
      <c r="H274" s="38"/>
      <c r="I274" s="39"/>
      <c r="J274" s="40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</row>
    <row r="275" spans="1:47" s="42" customFormat="1" x14ac:dyDescent="0.25">
      <c r="A275" s="36"/>
      <c r="B275" s="71" t="s">
        <v>734</v>
      </c>
      <c r="C275" s="54"/>
      <c r="D275" s="51"/>
      <c r="E275" s="52"/>
      <c r="F275" s="52"/>
      <c r="G275" s="52"/>
      <c r="H275" s="38"/>
      <c r="I275" s="39"/>
      <c r="J275" s="40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</row>
    <row r="276" spans="1:47" x14ac:dyDescent="0.25">
      <c r="A276" s="29">
        <v>5</v>
      </c>
      <c r="B276" s="47" t="s">
        <v>1199</v>
      </c>
      <c r="C276" s="72" t="s">
        <v>693</v>
      </c>
      <c r="D276" s="53" t="s">
        <v>32</v>
      </c>
      <c r="E276" s="73">
        <v>17.8</v>
      </c>
      <c r="F276" s="30"/>
      <c r="G276" s="30"/>
      <c r="H276" s="50">
        <f>G276+F276</f>
        <v>0</v>
      </c>
      <c r="I276" s="31">
        <f>ROUND(E276*H276,2)</f>
        <v>0</v>
      </c>
      <c r="J276" s="22">
        <v>21</v>
      </c>
      <c r="K276" s="17"/>
      <c r="L276" s="17"/>
      <c r="M276" s="17"/>
      <c r="N276" s="17"/>
      <c r="O276" s="17"/>
      <c r="P276" s="17"/>
      <c r="Q276" s="17"/>
      <c r="R276" s="17"/>
      <c r="S276" s="17"/>
      <c r="T276" s="17" t="s">
        <v>17</v>
      </c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</row>
    <row r="277" spans="1:47" s="42" customFormat="1" ht="21" x14ac:dyDescent="0.25">
      <c r="A277" s="36"/>
      <c r="B277" s="37"/>
      <c r="C277" s="74" t="s">
        <v>728</v>
      </c>
      <c r="D277" s="51"/>
      <c r="E277" s="52"/>
      <c r="F277" s="52"/>
      <c r="G277" s="52"/>
      <c r="H277" s="38"/>
      <c r="I277" s="39"/>
      <c r="J277" s="40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</row>
    <row r="278" spans="1:47" s="42" customFormat="1" x14ac:dyDescent="0.25">
      <c r="A278" s="36"/>
      <c r="B278" s="71" t="s">
        <v>735</v>
      </c>
      <c r="C278" s="54"/>
      <c r="D278" s="51"/>
      <c r="E278" s="52"/>
      <c r="F278" s="52"/>
      <c r="G278" s="52"/>
      <c r="H278" s="38"/>
      <c r="I278" s="39"/>
      <c r="J278" s="40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</row>
    <row r="279" spans="1:47" x14ac:dyDescent="0.25">
      <c r="A279" s="29">
        <v>6</v>
      </c>
      <c r="B279" s="47" t="s">
        <v>1200</v>
      </c>
      <c r="C279" s="72" t="s">
        <v>693</v>
      </c>
      <c r="D279" s="53" t="s">
        <v>32</v>
      </c>
      <c r="E279" s="73">
        <v>12.8</v>
      </c>
      <c r="F279" s="30"/>
      <c r="G279" s="30"/>
      <c r="H279" s="50">
        <f>G279+F279</f>
        <v>0</v>
      </c>
      <c r="I279" s="31">
        <f>ROUND(E279*H279,2)</f>
        <v>0</v>
      </c>
      <c r="J279" s="22">
        <v>21</v>
      </c>
      <c r="K279" s="17"/>
      <c r="L279" s="17"/>
      <c r="M279" s="17"/>
      <c r="N279" s="17"/>
      <c r="O279" s="17"/>
      <c r="P279" s="17"/>
      <c r="Q279" s="17"/>
      <c r="R279" s="17"/>
      <c r="S279" s="17"/>
      <c r="T279" s="17" t="s">
        <v>17</v>
      </c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</row>
    <row r="280" spans="1:47" s="42" customFormat="1" ht="21" x14ac:dyDescent="0.25">
      <c r="A280" s="36"/>
      <c r="B280" s="37"/>
      <c r="C280" s="74" t="s">
        <v>728</v>
      </c>
      <c r="D280" s="51"/>
      <c r="E280" s="52"/>
      <c r="F280" s="52"/>
      <c r="G280" s="52"/>
      <c r="H280" s="38"/>
      <c r="I280" s="39"/>
      <c r="J280" s="40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</row>
    <row r="281" spans="1:47" x14ac:dyDescent="0.25">
      <c r="A281" s="29">
        <v>7</v>
      </c>
      <c r="B281" s="47" t="s">
        <v>1201</v>
      </c>
      <c r="C281" s="72" t="s">
        <v>695</v>
      </c>
      <c r="D281" s="53" t="s">
        <v>531</v>
      </c>
      <c r="E281" s="73">
        <v>0.8</v>
      </c>
      <c r="F281" s="30"/>
      <c r="G281" s="30"/>
      <c r="H281" s="50">
        <f>G281+F281</f>
        <v>0</v>
      </c>
      <c r="I281" s="31">
        <f>ROUND(E281*H281,2)</f>
        <v>0</v>
      </c>
      <c r="J281" s="22">
        <v>21</v>
      </c>
      <c r="K281" s="17"/>
      <c r="L281" s="17"/>
      <c r="M281" s="17"/>
      <c r="N281" s="17"/>
      <c r="O281" s="17"/>
      <c r="P281" s="17"/>
      <c r="Q281" s="17"/>
      <c r="R281" s="17"/>
      <c r="S281" s="17"/>
      <c r="T281" s="17" t="s">
        <v>17</v>
      </c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</row>
    <row r="282" spans="1:47" s="42" customFormat="1" x14ac:dyDescent="0.25">
      <c r="A282" s="36"/>
      <c r="B282" s="71" t="s">
        <v>692</v>
      </c>
      <c r="C282" s="54"/>
      <c r="D282" s="51"/>
      <c r="E282" s="52"/>
      <c r="F282" s="52"/>
      <c r="G282" s="52"/>
      <c r="H282" s="38"/>
      <c r="I282" s="39"/>
      <c r="J282" s="40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</row>
    <row r="283" spans="1:47" x14ac:dyDescent="0.25">
      <c r="A283" s="29">
        <v>8</v>
      </c>
      <c r="B283" s="47" t="s">
        <v>1202</v>
      </c>
      <c r="C283" s="48" t="s">
        <v>693</v>
      </c>
      <c r="D283" s="53" t="s">
        <v>32</v>
      </c>
      <c r="E283" s="50">
        <v>5.4</v>
      </c>
      <c r="F283" s="30"/>
      <c r="G283" s="30"/>
      <c r="H283" s="50">
        <f>G283+F283</f>
        <v>0</v>
      </c>
      <c r="I283" s="31">
        <f>ROUND(E283*H283,2)</f>
        <v>0</v>
      </c>
      <c r="J283" s="22">
        <v>21</v>
      </c>
      <c r="K283" s="17"/>
      <c r="L283" s="17"/>
      <c r="M283" s="17"/>
      <c r="N283" s="17"/>
      <c r="O283" s="17"/>
      <c r="P283" s="17"/>
      <c r="Q283" s="17"/>
      <c r="R283" s="17"/>
      <c r="S283" s="17"/>
      <c r="T283" s="17" t="s">
        <v>17</v>
      </c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</row>
    <row r="284" spans="1:47" s="42" customFormat="1" x14ac:dyDescent="0.25">
      <c r="A284" s="36"/>
      <c r="B284" s="37"/>
      <c r="C284" s="54" t="s">
        <v>694</v>
      </c>
      <c r="D284" s="51"/>
      <c r="E284" s="52"/>
      <c r="F284" s="52"/>
      <c r="G284" s="52"/>
      <c r="H284" s="38"/>
      <c r="I284" s="39"/>
      <c r="J284" s="40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</row>
    <row r="285" spans="1:47" x14ac:dyDescent="0.25">
      <c r="A285" s="29">
        <v>9</v>
      </c>
      <c r="B285" s="47" t="s">
        <v>1203</v>
      </c>
      <c r="C285" s="48" t="s">
        <v>695</v>
      </c>
      <c r="D285" s="53" t="s">
        <v>531</v>
      </c>
      <c r="E285" s="50">
        <v>0.9</v>
      </c>
      <c r="F285" s="30"/>
      <c r="G285" s="30"/>
      <c r="H285" s="50">
        <f>G285+F285</f>
        <v>0</v>
      </c>
      <c r="I285" s="31">
        <f>ROUND(E285*H285,2)</f>
        <v>0</v>
      </c>
      <c r="J285" s="22">
        <v>21</v>
      </c>
      <c r="K285" s="17"/>
      <c r="L285" s="17"/>
      <c r="M285" s="17"/>
      <c r="N285" s="17"/>
      <c r="O285" s="17"/>
      <c r="P285" s="17"/>
      <c r="Q285" s="17"/>
      <c r="R285" s="17"/>
      <c r="S285" s="17"/>
      <c r="T285" s="17" t="s">
        <v>17</v>
      </c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</row>
    <row r="286" spans="1:47" x14ac:dyDescent="0.25">
      <c r="A286" s="29">
        <v>10</v>
      </c>
      <c r="B286" s="47" t="s">
        <v>1204</v>
      </c>
      <c r="C286" s="48" t="s">
        <v>696</v>
      </c>
      <c r="D286" s="53" t="s">
        <v>32</v>
      </c>
      <c r="E286" s="50">
        <v>5.8</v>
      </c>
      <c r="F286" s="30"/>
      <c r="G286" s="30"/>
      <c r="H286" s="50">
        <f>G286+F286</f>
        <v>0</v>
      </c>
      <c r="I286" s="31">
        <f>ROUND(E286*H286,2)</f>
        <v>0</v>
      </c>
      <c r="J286" s="22">
        <v>21</v>
      </c>
      <c r="K286" s="17"/>
      <c r="L286" s="17"/>
      <c r="M286" s="17"/>
      <c r="N286" s="17"/>
      <c r="O286" s="17"/>
      <c r="P286" s="17"/>
      <c r="Q286" s="17"/>
      <c r="R286" s="17"/>
      <c r="S286" s="17"/>
      <c r="T286" s="17" t="s">
        <v>17</v>
      </c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</row>
    <row r="287" spans="1:47" s="42" customFormat="1" ht="31.2" x14ac:dyDescent="0.25">
      <c r="A287" s="36"/>
      <c r="B287" s="37"/>
      <c r="C287" s="54" t="s">
        <v>713</v>
      </c>
      <c r="D287" s="51"/>
      <c r="E287" s="52"/>
      <c r="F287" s="52"/>
      <c r="G287" s="52"/>
      <c r="H287" s="38"/>
      <c r="I287" s="39"/>
      <c r="J287" s="40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</row>
    <row r="288" spans="1:47" x14ac:dyDescent="0.25">
      <c r="A288" s="29">
        <v>11</v>
      </c>
      <c r="B288" s="47" t="s">
        <v>1205</v>
      </c>
      <c r="C288" s="48" t="s">
        <v>696</v>
      </c>
      <c r="D288" s="53" t="s">
        <v>32</v>
      </c>
      <c r="E288" s="50">
        <v>13.2</v>
      </c>
      <c r="F288" s="30"/>
      <c r="G288" s="30"/>
      <c r="H288" s="50">
        <f>G288+F288</f>
        <v>0</v>
      </c>
      <c r="I288" s="31">
        <f>ROUND(E288*H288,2)</f>
        <v>0</v>
      </c>
      <c r="J288" s="22">
        <v>21</v>
      </c>
      <c r="K288" s="17"/>
      <c r="L288" s="17"/>
      <c r="M288" s="17"/>
      <c r="N288" s="17"/>
      <c r="O288" s="17"/>
      <c r="P288" s="17"/>
      <c r="Q288" s="17"/>
      <c r="R288" s="17"/>
      <c r="S288" s="17"/>
      <c r="T288" s="17" t="s">
        <v>17</v>
      </c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</row>
    <row r="289" spans="1:47" s="42" customFormat="1" ht="31.2" x14ac:dyDescent="0.25">
      <c r="A289" s="36"/>
      <c r="B289" s="37"/>
      <c r="C289" s="54" t="s">
        <v>715</v>
      </c>
      <c r="D289" s="51"/>
      <c r="E289" s="52"/>
      <c r="F289" s="52"/>
      <c r="G289" s="52"/>
      <c r="H289" s="38"/>
      <c r="I289" s="39"/>
      <c r="J289" s="40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</row>
    <row r="290" spans="1:47" x14ac:dyDescent="0.25">
      <c r="A290" s="29">
        <v>12</v>
      </c>
      <c r="B290" s="47" t="s">
        <v>1206</v>
      </c>
      <c r="C290" s="48" t="s">
        <v>697</v>
      </c>
      <c r="D290" s="53" t="s">
        <v>72</v>
      </c>
      <c r="E290" s="50">
        <v>1</v>
      </c>
      <c r="F290" s="30"/>
      <c r="G290" s="30"/>
      <c r="H290" s="50">
        <f>G290+F290</f>
        <v>0</v>
      </c>
      <c r="I290" s="31">
        <f>ROUND(E290*H290,2)</f>
        <v>0</v>
      </c>
      <c r="J290" s="22">
        <v>21</v>
      </c>
      <c r="K290" s="17"/>
      <c r="L290" s="17"/>
      <c r="M290" s="17"/>
      <c r="N290" s="17"/>
      <c r="O290" s="17"/>
      <c r="P290" s="17"/>
      <c r="Q290" s="17"/>
      <c r="R290" s="17"/>
      <c r="S290" s="17"/>
      <c r="T290" s="17" t="s">
        <v>17</v>
      </c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</row>
    <row r="291" spans="1:47" ht="21" x14ac:dyDescent="0.25">
      <c r="A291" s="29">
        <v>13</v>
      </c>
      <c r="B291" s="47" t="s">
        <v>1207</v>
      </c>
      <c r="C291" s="48" t="s">
        <v>698</v>
      </c>
      <c r="D291" s="53" t="s">
        <v>72</v>
      </c>
      <c r="E291" s="50">
        <v>1</v>
      </c>
      <c r="F291" s="30"/>
      <c r="G291" s="30"/>
      <c r="H291" s="50">
        <f>G291+F291</f>
        <v>0</v>
      </c>
      <c r="I291" s="31">
        <f>ROUND(E291*H291,2)</f>
        <v>0</v>
      </c>
      <c r="J291" s="22">
        <v>21</v>
      </c>
      <c r="K291" s="17"/>
      <c r="L291" s="17"/>
      <c r="M291" s="17"/>
      <c r="N291" s="17"/>
      <c r="O291" s="17"/>
      <c r="P291" s="17"/>
      <c r="Q291" s="17"/>
      <c r="R291" s="17"/>
      <c r="S291" s="17"/>
      <c r="T291" s="17" t="s">
        <v>17</v>
      </c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</row>
    <row r="292" spans="1:47" x14ac:dyDescent="0.25">
      <c r="A292" s="29">
        <v>14</v>
      </c>
      <c r="B292" s="47" t="s">
        <v>1208</v>
      </c>
      <c r="C292" s="48" t="s">
        <v>703</v>
      </c>
      <c r="D292" s="53" t="s">
        <v>72</v>
      </c>
      <c r="E292" s="50">
        <v>1</v>
      </c>
      <c r="F292" s="30"/>
      <c r="G292" s="30"/>
      <c r="H292" s="50">
        <f>G292+F292</f>
        <v>0</v>
      </c>
      <c r="I292" s="31">
        <f>ROUND(E292*H292,2)</f>
        <v>0</v>
      </c>
      <c r="J292" s="22">
        <v>21</v>
      </c>
      <c r="K292" s="17"/>
      <c r="L292" s="17"/>
      <c r="M292" s="17"/>
      <c r="N292" s="17"/>
      <c r="O292" s="17"/>
      <c r="P292" s="17"/>
      <c r="Q292" s="17"/>
      <c r="R292" s="17"/>
      <c r="S292" s="17"/>
      <c r="T292" s="17" t="s">
        <v>17</v>
      </c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</row>
    <row r="293" spans="1:47" s="42" customFormat="1" x14ac:dyDescent="0.25">
      <c r="A293" s="36"/>
      <c r="B293" s="37"/>
      <c r="C293" s="54" t="s">
        <v>718</v>
      </c>
      <c r="D293" s="51"/>
      <c r="E293" s="52"/>
      <c r="F293" s="52"/>
      <c r="G293" s="52"/>
      <c r="H293" s="38"/>
      <c r="I293" s="39"/>
      <c r="J293" s="40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</row>
    <row r="294" spans="1:47" x14ac:dyDescent="0.25">
      <c r="A294" s="29">
        <v>15</v>
      </c>
      <c r="B294" s="47" t="s">
        <v>1209</v>
      </c>
      <c r="C294" s="48" t="s">
        <v>727</v>
      </c>
      <c r="D294" s="53" t="s">
        <v>72</v>
      </c>
      <c r="E294" s="50">
        <v>1</v>
      </c>
      <c r="F294" s="30"/>
      <c r="G294" s="30"/>
      <c r="H294" s="50">
        <f>G294+F294</f>
        <v>0</v>
      </c>
      <c r="I294" s="31">
        <f>ROUND(E294*H294,2)</f>
        <v>0</v>
      </c>
      <c r="J294" s="22">
        <v>21</v>
      </c>
      <c r="K294" s="17"/>
      <c r="L294" s="17"/>
      <c r="M294" s="17"/>
      <c r="N294" s="17"/>
      <c r="O294" s="17"/>
      <c r="P294" s="17"/>
      <c r="Q294" s="17"/>
      <c r="R294" s="17"/>
      <c r="S294" s="17"/>
      <c r="T294" s="17" t="s">
        <v>17</v>
      </c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</row>
    <row r="295" spans="1:47" x14ac:dyDescent="0.25">
      <c r="A295" s="29">
        <v>16</v>
      </c>
      <c r="B295" s="47" t="s">
        <v>1210</v>
      </c>
      <c r="C295" s="48" t="s">
        <v>702</v>
      </c>
      <c r="D295" s="53" t="s">
        <v>72</v>
      </c>
      <c r="E295" s="50">
        <v>1</v>
      </c>
      <c r="F295" s="30"/>
      <c r="G295" s="30"/>
      <c r="H295" s="50">
        <f>G295+F295</f>
        <v>0</v>
      </c>
      <c r="I295" s="31">
        <f>ROUND(E295*H295,2)</f>
        <v>0</v>
      </c>
      <c r="J295" s="22">
        <v>21</v>
      </c>
      <c r="K295" s="17"/>
      <c r="L295" s="17"/>
      <c r="M295" s="17"/>
      <c r="N295" s="17"/>
      <c r="O295" s="17"/>
      <c r="P295" s="17"/>
      <c r="Q295" s="17"/>
      <c r="R295" s="17"/>
      <c r="S295" s="17"/>
      <c r="T295" s="17" t="s">
        <v>17</v>
      </c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</row>
    <row r="296" spans="1:47" x14ac:dyDescent="0.25">
      <c r="A296" s="29">
        <v>17</v>
      </c>
      <c r="B296" s="47" t="s">
        <v>1211</v>
      </c>
      <c r="C296" s="48" t="s">
        <v>704</v>
      </c>
      <c r="D296" s="53" t="s">
        <v>72</v>
      </c>
      <c r="E296" s="50">
        <v>1</v>
      </c>
      <c r="F296" s="30"/>
      <c r="G296" s="30"/>
      <c r="H296" s="50">
        <f>G296+F296</f>
        <v>0</v>
      </c>
      <c r="I296" s="31">
        <f>ROUND(E296*H296,2)</f>
        <v>0</v>
      </c>
      <c r="J296" s="22">
        <v>21</v>
      </c>
      <c r="K296" s="17"/>
      <c r="L296" s="17"/>
      <c r="M296" s="17"/>
      <c r="N296" s="17"/>
      <c r="O296" s="17"/>
      <c r="P296" s="17"/>
      <c r="Q296" s="17"/>
      <c r="R296" s="17"/>
      <c r="S296" s="17"/>
      <c r="T296" s="17" t="s">
        <v>17</v>
      </c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</row>
    <row r="297" spans="1:47" ht="21" x14ac:dyDescent="0.25">
      <c r="A297" s="29">
        <v>18</v>
      </c>
      <c r="B297" s="47" t="s">
        <v>1212</v>
      </c>
      <c r="C297" s="48" t="s">
        <v>699</v>
      </c>
      <c r="D297" s="53" t="s">
        <v>72</v>
      </c>
      <c r="E297" s="50">
        <v>1</v>
      </c>
      <c r="F297" s="30"/>
      <c r="G297" s="30"/>
      <c r="H297" s="50">
        <f>G297+F297</f>
        <v>0</v>
      </c>
      <c r="I297" s="31">
        <f>ROUND(E297*H297,2)</f>
        <v>0</v>
      </c>
      <c r="J297" s="22">
        <v>21</v>
      </c>
      <c r="K297" s="17"/>
      <c r="L297" s="17"/>
      <c r="M297" s="17"/>
      <c r="N297" s="17"/>
      <c r="O297" s="17"/>
      <c r="P297" s="17"/>
      <c r="Q297" s="17"/>
      <c r="R297" s="17"/>
      <c r="S297" s="17"/>
      <c r="T297" s="17" t="s">
        <v>17</v>
      </c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</row>
    <row r="298" spans="1:47" x14ac:dyDescent="0.25">
      <c r="A298" s="29">
        <v>19</v>
      </c>
      <c r="B298" s="47" t="s">
        <v>1213</v>
      </c>
      <c r="C298" s="48" t="s">
        <v>711</v>
      </c>
      <c r="D298" s="53" t="s">
        <v>72</v>
      </c>
      <c r="E298" s="50">
        <v>1</v>
      </c>
      <c r="F298" s="30"/>
      <c r="G298" s="30"/>
      <c r="H298" s="50">
        <f>G298+F298</f>
        <v>0</v>
      </c>
      <c r="I298" s="31">
        <f>ROUND(E298*H298,2)</f>
        <v>0</v>
      </c>
      <c r="J298" s="22">
        <v>21</v>
      </c>
      <c r="K298" s="17"/>
      <c r="L298" s="17"/>
      <c r="M298" s="17"/>
      <c r="N298" s="17"/>
      <c r="O298" s="17"/>
      <c r="P298" s="17"/>
      <c r="Q298" s="17"/>
      <c r="R298" s="17"/>
      <c r="S298" s="17"/>
      <c r="T298" s="17" t="s">
        <v>17</v>
      </c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</row>
    <row r="299" spans="1:47" s="42" customFormat="1" ht="21" x14ac:dyDescent="0.25">
      <c r="A299" s="36"/>
      <c r="B299" s="37"/>
      <c r="C299" s="54" t="s">
        <v>700</v>
      </c>
      <c r="D299" s="51"/>
      <c r="E299" s="52"/>
      <c r="F299" s="52"/>
      <c r="G299" s="52"/>
      <c r="H299" s="38"/>
      <c r="I299" s="39"/>
      <c r="J299" s="40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</row>
    <row r="300" spans="1:47" x14ac:dyDescent="0.25">
      <c r="A300" s="29">
        <v>20</v>
      </c>
      <c r="B300" s="47" t="s">
        <v>1214</v>
      </c>
      <c r="C300" s="48" t="s">
        <v>705</v>
      </c>
      <c r="D300" s="53" t="s">
        <v>72</v>
      </c>
      <c r="E300" s="50">
        <v>1</v>
      </c>
      <c r="F300" s="30"/>
      <c r="G300" s="30"/>
      <c r="H300" s="50">
        <f>G300+F300</f>
        <v>0</v>
      </c>
      <c r="I300" s="31">
        <f>ROUND(E300*H300,2)</f>
        <v>0</v>
      </c>
      <c r="J300" s="22">
        <v>21</v>
      </c>
      <c r="K300" s="17"/>
      <c r="L300" s="17"/>
      <c r="M300" s="17"/>
      <c r="N300" s="17"/>
      <c r="O300" s="17"/>
      <c r="P300" s="17"/>
      <c r="Q300" s="17"/>
      <c r="R300" s="17"/>
      <c r="S300" s="17"/>
      <c r="T300" s="17" t="s">
        <v>17</v>
      </c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</row>
    <row r="301" spans="1:47" s="42" customFormat="1" x14ac:dyDescent="0.25">
      <c r="A301" s="36"/>
      <c r="B301" s="37"/>
      <c r="C301" s="54" t="s">
        <v>706</v>
      </c>
      <c r="D301" s="51"/>
      <c r="E301" s="52"/>
      <c r="F301" s="52"/>
      <c r="G301" s="52"/>
      <c r="H301" s="38"/>
      <c r="I301" s="39"/>
      <c r="J301" s="40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</row>
    <row r="302" spans="1:47" x14ac:dyDescent="0.25">
      <c r="A302" s="29">
        <v>21</v>
      </c>
      <c r="B302" s="47" t="s">
        <v>1215</v>
      </c>
      <c r="C302" s="48" t="s">
        <v>701</v>
      </c>
      <c r="D302" s="53" t="s">
        <v>72</v>
      </c>
      <c r="E302" s="50">
        <v>1</v>
      </c>
      <c r="F302" s="30"/>
      <c r="G302" s="30"/>
      <c r="H302" s="50">
        <f>G302+F302</f>
        <v>0</v>
      </c>
      <c r="I302" s="31">
        <f>ROUND(E302*H302,2)</f>
        <v>0</v>
      </c>
      <c r="J302" s="22">
        <v>21</v>
      </c>
      <c r="K302" s="17"/>
      <c r="L302" s="17"/>
      <c r="M302" s="17"/>
      <c r="N302" s="17"/>
      <c r="O302" s="17"/>
      <c r="P302" s="17"/>
      <c r="Q302" s="17"/>
      <c r="R302" s="17"/>
      <c r="S302" s="17"/>
      <c r="T302" s="17" t="s">
        <v>17</v>
      </c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</row>
    <row r="303" spans="1:47" x14ac:dyDescent="0.25">
      <c r="A303" s="29">
        <v>22</v>
      </c>
      <c r="B303" s="47" t="s">
        <v>1216</v>
      </c>
      <c r="C303" s="48" t="s">
        <v>707</v>
      </c>
      <c r="D303" s="53" t="s">
        <v>72</v>
      </c>
      <c r="E303" s="50">
        <v>1</v>
      </c>
      <c r="F303" s="30"/>
      <c r="G303" s="30"/>
      <c r="H303" s="50">
        <f>G303+F303</f>
        <v>0</v>
      </c>
      <c r="I303" s="31">
        <f>ROUND(E303*H303,2)</f>
        <v>0</v>
      </c>
      <c r="J303" s="22">
        <v>21</v>
      </c>
      <c r="K303" s="17"/>
      <c r="L303" s="17"/>
      <c r="M303" s="17"/>
      <c r="N303" s="17"/>
      <c r="O303" s="17"/>
      <c r="P303" s="17"/>
      <c r="Q303" s="17"/>
      <c r="R303" s="17"/>
      <c r="S303" s="17"/>
      <c r="T303" s="17" t="s">
        <v>17</v>
      </c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</row>
    <row r="304" spans="1:47" x14ac:dyDescent="0.25">
      <c r="A304" s="29">
        <v>23</v>
      </c>
      <c r="B304" s="47" t="s">
        <v>1217</v>
      </c>
      <c r="C304" s="48" t="s">
        <v>708</v>
      </c>
      <c r="D304" s="53" t="s">
        <v>72</v>
      </c>
      <c r="E304" s="50">
        <v>1</v>
      </c>
      <c r="F304" s="30"/>
      <c r="G304" s="30"/>
      <c r="H304" s="50">
        <f>G304+F304</f>
        <v>0</v>
      </c>
      <c r="I304" s="31">
        <f>ROUND(E304*H304,2)</f>
        <v>0</v>
      </c>
      <c r="J304" s="22">
        <v>21</v>
      </c>
      <c r="K304" s="17"/>
      <c r="L304" s="17"/>
      <c r="M304" s="17"/>
      <c r="N304" s="17"/>
      <c r="O304" s="17"/>
      <c r="P304" s="17"/>
      <c r="Q304" s="17"/>
      <c r="R304" s="17"/>
      <c r="S304" s="17"/>
      <c r="T304" s="17" t="s">
        <v>17</v>
      </c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</row>
    <row r="305" spans="1:47" x14ac:dyDescent="0.25">
      <c r="A305" s="29">
        <v>24</v>
      </c>
      <c r="B305" s="47" t="s">
        <v>1218</v>
      </c>
      <c r="C305" s="48" t="s">
        <v>709</v>
      </c>
      <c r="D305" s="53" t="s">
        <v>72</v>
      </c>
      <c r="E305" s="50">
        <v>1</v>
      </c>
      <c r="F305" s="30"/>
      <c r="G305" s="30"/>
      <c r="H305" s="50">
        <f>G305+F305</f>
        <v>0</v>
      </c>
      <c r="I305" s="31">
        <f>ROUND(E305*H305,2)</f>
        <v>0</v>
      </c>
      <c r="J305" s="22">
        <v>21</v>
      </c>
      <c r="K305" s="17"/>
      <c r="L305" s="17"/>
      <c r="M305" s="17"/>
      <c r="N305" s="17"/>
      <c r="O305" s="17"/>
      <c r="P305" s="17"/>
      <c r="Q305" s="17"/>
      <c r="R305" s="17"/>
      <c r="S305" s="17"/>
      <c r="T305" s="17" t="s">
        <v>17</v>
      </c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</row>
    <row r="306" spans="1:47" s="42" customFormat="1" x14ac:dyDescent="0.25">
      <c r="A306" s="36"/>
      <c r="B306" s="37"/>
      <c r="C306" s="54" t="s">
        <v>710</v>
      </c>
      <c r="D306" s="51"/>
      <c r="E306" s="52"/>
      <c r="F306" s="52"/>
      <c r="G306" s="52"/>
      <c r="H306" s="38"/>
      <c r="I306" s="39"/>
      <c r="J306" s="40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</row>
    <row r="307" spans="1:47" s="42" customFormat="1" x14ac:dyDescent="0.25">
      <c r="A307" s="36"/>
      <c r="B307" s="71" t="s">
        <v>723</v>
      </c>
      <c r="C307" s="54"/>
      <c r="D307" s="51"/>
      <c r="E307" s="52"/>
      <c r="F307" s="52"/>
      <c r="G307" s="52"/>
      <c r="H307" s="38"/>
      <c r="I307" s="39"/>
      <c r="J307" s="40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</row>
    <row r="308" spans="1:47" x14ac:dyDescent="0.25">
      <c r="A308" s="29">
        <v>25</v>
      </c>
      <c r="B308" s="47" t="s">
        <v>1219</v>
      </c>
      <c r="C308" s="72" t="s">
        <v>693</v>
      </c>
      <c r="D308" s="53" t="s">
        <v>32</v>
      </c>
      <c r="E308" s="73">
        <v>1.9</v>
      </c>
      <c r="F308" s="30"/>
      <c r="G308" s="30"/>
      <c r="H308" s="50">
        <f>G308+F308</f>
        <v>0</v>
      </c>
      <c r="I308" s="31">
        <f>ROUND(E308*H308,2)</f>
        <v>0</v>
      </c>
      <c r="J308" s="22">
        <v>21</v>
      </c>
      <c r="K308" s="17"/>
      <c r="L308" s="17"/>
      <c r="M308" s="17"/>
      <c r="N308" s="17"/>
      <c r="O308" s="17"/>
      <c r="P308" s="17"/>
      <c r="Q308" s="17"/>
      <c r="R308" s="17"/>
      <c r="S308" s="17"/>
      <c r="T308" s="17" t="s">
        <v>17</v>
      </c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</row>
    <row r="309" spans="1:47" s="42" customFormat="1" ht="21" x14ac:dyDescent="0.25">
      <c r="A309" s="36"/>
      <c r="B309" s="37"/>
      <c r="C309" s="74" t="s">
        <v>728</v>
      </c>
      <c r="D309" s="51"/>
      <c r="E309" s="52"/>
      <c r="F309" s="52"/>
      <c r="G309" s="52"/>
      <c r="H309" s="38"/>
      <c r="I309" s="39"/>
      <c r="J309" s="40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</row>
    <row r="310" spans="1:47" x14ac:dyDescent="0.25">
      <c r="A310" s="29">
        <v>26</v>
      </c>
      <c r="B310" s="75" t="s">
        <v>1220</v>
      </c>
      <c r="C310" s="72" t="s">
        <v>695</v>
      </c>
      <c r="D310" s="53" t="s">
        <v>531</v>
      </c>
      <c r="E310" s="73">
        <v>0.8</v>
      </c>
      <c r="F310" s="30"/>
      <c r="G310" s="30"/>
      <c r="H310" s="50">
        <f>G310+F310</f>
        <v>0</v>
      </c>
      <c r="I310" s="31">
        <f>ROUND(E310*H310,2)</f>
        <v>0</v>
      </c>
      <c r="J310" s="22">
        <v>21</v>
      </c>
      <c r="K310" s="17"/>
      <c r="L310" s="17"/>
      <c r="M310" s="17"/>
      <c r="N310" s="17"/>
      <c r="O310" s="17"/>
      <c r="P310" s="17"/>
      <c r="Q310" s="17"/>
      <c r="R310" s="17"/>
      <c r="S310" s="17"/>
      <c r="T310" s="17" t="s">
        <v>17</v>
      </c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</row>
    <row r="311" spans="1:47" x14ac:dyDescent="0.25">
      <c r="A311" s="29">
        <v>27</v>
      </c>
      <c r="B311" s="47" t="s">
        <v>1221</v>
      </c>
      <c r="C311" s="72" t="s">
        <v>696</v>
      </c>
      <c r="D311" s="53" t="s">
        <v>32</v>
      </c>
      <c r="E311" s="73">
        <v>1</v>
      </c>
      <c r="F311" s="30"/>
      <c r="G311" s="30"/>
      <c r="H311" s="50">
        <f>G311+F311</f>
        <v>0</v>
      </c>
      <c r="I311" s="31">
        <f>ROUND(E311*H311,2)</f>
        <v>0</v>
      </c>
      <c r="J311" s="22">
        <v>21</v>
      </c>
      <c r="K311" s="17"/>
      <c r="L311" s="17"/>
      <c r="M311" s="17"/>
      <c r="N311" s="17"/>
      <c r="O311" s="17"/>
      <c r="P311" s="17"/>
      <c r="Q311" s="17"/>
      <c r="R311" s="17"/>
      <c r="S311" s="17"/>
      <c r="T311" s="17" t="s">
        <v>17</v>
      </c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</row>
    <row r="312" spans="1:47" s="42" customFormat="1" ht="31.2" x14ac:dyDescent="0.25">
      <c r="A312" s="36"/>
      <c r="B312" s="37"/>
      <c r="C312" s="74" t="s">
        <v>724</v>
      </c>
      <c r="D312" s="51"/>
      <c r="E312" s="52"/>
      <c r="F312" s="52"/>
      <c r="G312" s="52"/>
      <c r="H312" s="38"/>
      <c r="I312" s="39"/>
      <c r="J312" s="40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</row>
    <row r="313" spans="1:47" x14ac:dyDescent="0.25">
      <c r="A313" s="29">
        <v>28</v>
      </c>
      <c r="B313" s="47" t="s">
        <v>1222</v>
      </c>
      <c r="C313" s="72" t="s">
        <v>725</v>
      </c>
      <c r="D313" s="53" t="s">
        <v>72</v>
      </c>
      <c r="E313" s="73">
        <v>1</v>
      </c>
      <c r="F313" s="30"/>
      <c r="G313" s="30"/>
      <c r="H313" s="50">
        <f>G313+F313</f>
        <v>0</v>
      </c>
      <c r="I313" s="31">
        <f>ROUND(E313*H313,2)</f>
        <v>0</v>
      </c>
      <c r="J313" s="22">
        <v>21</v>
      </c>
      <c r="K313" s="17"/>
      <c r="L313" s="17"/>
      <c r="M313" s="17"/>
      <c r="N313" s="17"/>
      <c r="O313" s="17"/>
      <c r="P313" s="17"/>
      <c r="Q313" s="17"/>
      <c r="R313" s="17"/>
      <c r="S313" s="17"/>
      <c r="T313" s="17" t="s">
        <v>17</v>
      </c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</row>
    <row r="314" spans="1:47" x14ac:dyDescent="0.25">
      <c r="A314" s="29">
        <v>29</v>
      </c>
      <c r="B314" s="47" t="s">
        <v>1223</v>
      </c>
      <c r="C314" s="72" t="s">
        <v>726</v>
      </c>
      <c r="D314" s="53" t="s">
        <v>72</v>
      </c>
      <c r="E314" s="73">
        <v>1</v>
      </c>
      <c r="F314" s="30"/>
      <c r="G314" s="30"/>
      <c r="H314" s="50">
        <f>G314+F314</f>
        <v>0</v>
      </c>
      <c r="I314" s="31">
        <f>ROUND(E314*H314,2)</f>
        <v>0</v>
      </c>
      <c r="J314" s="22">
        <v>21</v>
      </c>
      <c r="K314" s="17"/>
      <c r="L314" s="17"/>
      <c r="M314" s="17"/>
      <c r="N314" s="17"/>
      <c r="O314" s="17"/>
      <c r="P314" s="17"/>
      <c r="Q314" s="17"/>
      <c r="R314" s="17"/>
      <c r="S314" s="17"/>
      <c r="T314" s="17" t="s">
        <v>17</v>
      </c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</row>
    <row r="315" spans="1:47" x14ac:dyDescent="0.25">
      <c r="A315" s="29">
        <v>30</v>
      </c>
      <c r="B315" s="47" t="s">
        <v>1224</v>
      </c>
      <c r="C315" s="48" t="s">
        <v>727</v>
      </c>
      <c r="D315" s="53" t="s">
        <v>72</v>
      </c>
      <c r="E315" s="50">
        <v>1</v>
      </c>
      <c r="F315" s="30"/>
      <c r="G315" s="30"/>
      <c r="H315" s="50">
        <f>G315+F315</f>
        <v>0</v>
      </c>
      <c r="I315" s="31">
        <f>ROUND(E315*H315,2)</f>
        <v>0</v>
      </c>
      <c r="J315" s="22">
        <v>21</v>
      </c>
      <c r="K315" s="17"/>
      <c r="L315" s="17"/>
      <c r="M315" s="17"/>
      <c r="N315" s="17"/>
      <c r="O315" s="17"/>
      <c r="P315" s="17"/>
      <c r="Q315" s="17"/>
      <c r="R315" s="17"/>
      <c r="S315" s="17"/>
      <c r="T315" s="17" t="s">
        <v>17</v>
      </c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</row>
    <row r="316" spans="1:47" x14ac:dyDescent="0.25">
      <c r="A316" s="29">
        <v>31</v>
      </c>
      <c r="B316" s="47" t="s">
        <v>1225</v>
      </c>
      <c r="C316" s="72" t="s">
        <v>702</v>
      </c>
      <c r="D316" s="53" t="s">
        <v>72</v>
      </c>
      <c r="E316" s="73">
        <v>1</v>
      </c>
      <c r="F316" s="30"/>
      <c r="G316" s="30"/>
      <c r="H316" s="50">
        <f>G316+F316</f>
        <v>0</v>
      </c>
      <c r="I316" s="31">
        <f>ROUND(E316*H316,2)</f>
        <v>0</v>
      </c>
      <c r="J316" s="22">
        <v>21</v>
      </c>
      <c r="K316" s="17"/>
      <c r="L316" s="17"/>
      <c r="M316" s="17"/>
      <c r="N316" s="17"/>
      <c r="O316" s="17"/>
      <c r="P316" s="17"/>
      <c r="Q316" s="17"/>
      <c r="R316" s="17"/>
      <c r="S316" s="17"/>
      <c r="T316" s="17" t="s">
        <v>17</v>
      </c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</row>
    <row r="317" spans="1:47" ht="21" x14ac:dyDescent="0.25">
      <c r="A317" s="29">
        <v>32</v>
      </c>
      <c r="B317" s="47" t="s">
        <v>1226</v>
      </c>
      <c r="C317" s="72" t="s">
        <v>719</v>
      </c>
      <c r="D317" s="53" t="s">
        <v>72</v>
      </c>
      <c r="E317" s="73">
        <v>1</v>
      </c>
      <c r="F317" s="30"/>
      <c r="G317" s="30"/>
      <c r="H317" s="50">
        <f>G317+F317</f>
        <v>0</v>
      </c>
      <c r="I317" s="31">
        <f>ROUND(E317*H317,2)</f>
        <v>0</v>
      </c>
      <c r="J317" s="22">
        <v>21</v>
      </c>
      <c r="K317" s="17"/>
      <c r="L317" s="17"/>
      <c r="M317" s="17"/>
      <c r="N317" s="17"/>
      <c r="O317" s="17"/>
      <c r="P317" s="17"/>
      <c r="Q317" s="17"/>
      <c r="R317" s="17"/>
      <c r="S317" s="17"/>
      <c r="T317" s="17" t="s">
        <v>17</v>
      </c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</row>
    <row r="318" spans="1:47" s="42" customFormat="1" x14ac:dyDescent="0.25">
      <c r="A318" s="36"/>
      <c r="B318" s="71" t="s">
        <v>729</v>
      </c>
      <c r="C318" s="54"/>
      <c r="D318" s="51"/>
      <c r="E318" s="52"/>
      <c r="F318" s="52"/>
      <c r="G318" s="52"/>
      <c r="H318" s="38"/>
      <c r="I318" s="39"/>
      <c r="J318" s="40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</row>
    <row r="319" spans="1:47" x14ac:dyDescent="0.25">
      <c r="A319" s="29">
        <v>33</v>
      </c>
      <c r="B319" s="47" t="s">
        <v>1227</v>
      </c>
      <c r="C319" s="72" t="s">
        <v>693</v>
      </c>
      <c r="D319" s="53" t="s">
        <v>32</v>
      </c>
      <c r="E319" s="73">
        <v>8.8000000000000007</v>
      </c>
      <c r="F319" s="30"/>
      <c r="G319" s="30"/>
      <c r="H319" s="50">
        <f>G319+F319</f>
        <v>0</v>
      </c>
      <c r="I319" s="31">
        <f>ROUND(E319*H319,2)</f>
        <v>0</v>
      </c>
      <c r="J319" s="22">
        <v>21</v>
      </c>
      <c r="K319" s="17"/>
      <c r="L319" s="17"/>
      <c r="M319" s="17"/>
      <c r="N319" s="17"/>
      <c r="O319" s="17"/>
      <c r="P319" s="17"/>
      <c r="Q319" s="17"/>
      <c r="R319" s="17"/>
      <c r="S319" s="17"/>
      <c r="T319" s="17" t="s">
        <v>17</v>
      </c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</row>
    <row r="320" spans="1:47" s="42" customFormat="1" ht="21" x14ac:dyDescent="0.25">
      <c r="A320" s="36"/>
      <c r="B320" s="37"/>
      <c r="C320" s="74" t="s">
        <v>728</v>
      </c>
      <c r="D320" s="51"/>
      <c r="E320" s="52"/>
      <c r="F320" s="52"/>
      <c r="G320" s="52"/>
      <c r="H320" s="38"/>
      <c r="I320" s="39"/>
      <c r="J320" s="40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</row>
    <row r="321" spans="1:47" x14ac:dyDescent="0.25">
      <c r="A321" s="29">
        <v>34</v>
      </c>
      <c r="B321" s="75" t="s">
        <v>1228</v>
      </c>
      <c r="C321" s="72" t="s">
        <v>695</v>
      </c>
      <c r="D321" s="53" t="s">
        <v>531</v>
      </c>
      <c r="E321" s="73">
        <v>0.8</v>
      </c>
      <c r="F321" s="30"/>
      <c r="G321" s="30"/>
      <c r="H321" s="50">
        <f>G321+F321</f>
        <v>0</v>
      </c>
      <c r="I321" s="31">
        <f>ROUND(E321*H321,2)</f>
        <v>0</v>
      </c>
      <c r="J321" s="22">
        <v>21</v>
      </c>
      <c r="K321" s="17"/>
      <c r="L321" s="17"/>
      <c r="M321" s="17"/>
      <c r="N321" s="17"/>
      <c r="O321" s="17"/>
      <c r="P321" s="17"/>
      <c r="Q321" s="17"/>
      <c r="R321" s="17"/>
      <c r="S321" s="17"/>
      <c r="T321" s="17" t="s">
        <v>17</v>
      </c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</row>
    <row r="322" spans="1:47" x14ac:dyDescent="0.25">
      <c r="A322" s="29">
        <v>35</v>
      </c>
      <c r="B322" s="47" t="s">
        <v>1229</v>
      </c>
      <c r="C322" s="72" t="s">
        <v>696</v>
      </c>
      <c r="D322" s="53" t="s">
        <v>32</v>
      </c>
      <c r="E322" s="73">
        <v>1.2</v>
      </c>
      <c r="F322" s="30"/>
      <c r="G322" s="30"/>
      <c r="H322" s="50">
        <f>G322+F322</f>
        <v>0</v>
      </c>
      <c r="I322" s="31">
        <f>ROUND(E322*H322,2)</f>
        <v>0</v>
      </c>
      <c r="J322" s="22">
        <v>21</v>
      </c>
      <c r="K322" s="17"/>
      <c r="L322" s="17"/>
      <c r="M322" s="17"/>
      <c r="N322" s="17"/>
      <c r="O322" s="17"/>
      <c r="P322" s="17"/>
      <c r="Q322" s="17"/>
      <c r="R322" s="17"/>
      <c r="S322" s="17"/>
      <c r="T322" s="17" t="s">
        <v>17</v>
      </c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</row>
    <row r="323" spans="1:47" s="42" customFormat="1" ht="31.2" x14ac:dyDescent="0.25">
      <c r="A323" s="36"/>
      <c r="B323" s="37"/>
      <c r="C323" s="74" t="s">
        <v>730</v>
      </c>
      <c r="D323" s="51"/>
      <c r="E323" s="52"/>
      <c r="F323" s="52"/>
      <c r="G323" s="52"/>
      <c r="H323" s="38"/>
      <c r="I323" s="39"/>
      <c r="J323" s="40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</row>
    <row r="324" spans="1:47" x14ac:dyDescent="0.25">
      <c r="A324" s="29">
        <v>36</v>
      </c>
      <c r="B324" s="47" t="s">
        <v>1230</v>
      </c>
      <c r="C324" s="72" t="s">
        <v>731</v>
      </c>
      <c r="D324" s="53" t="s">
        <v>72</v>
      </c>
      <c r="E324" s="73">
        <v>1</v>
      </c>
      <c r="F324" s="30"/>
      <c r="G324" s="30"/>
      <c r="H324" s="50">
        <f>G324+F324</f>
        <v>0</v>
      </c>
      <c r="I324" s="31">
        <f>ROUND(E324*H324,2)</f>
        <v>0</v>
      </c>
      <c r="J324" s="22">
        <v>21</v>
      </c>
      <c r="K324" s="17"/>
      <c r="L324" s="17"/>
      <c r="M324" s="17"/>
      <c r="N324" s="17"/>
      <c r="O324" s="17"/>
      <c r="P324" s="17"/>
      <c r="Q324" s="17"/>
      <c r="R324" s="17"/>
      <c r="S324" s="17"/>
      <c r="T324" s="17" t="s">
        <v>17</v>
      </c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</row>
    <row r="325" spans="1:47" x14ac:dyDescent="0.25">
      <c r="A325" s="29">
        <v>37</v>
      </c>
      <c r="B325" s="47" t="s">
        <v>1231</v>
      </c>
      <c r="C325" s="72" t="s">
        <v>703</v>
      </c>
      <c r="D325" s="53" t="s">
        <v>72</v>
      </c>
      <c r="E325" s="73">
        <v>1</v>
      </c>
      <c r="F325" s="30"/>
      <c r="G325" s="30"/>
      <c r="H325" s="50">
        <f>G325+F325</f>
        <v>0</v>
      </c>
      <c r="I325" s="31">
        <f>ROUND(E325*H325,2)</f>
        <v>0</v>
      </c>
      <c r="J325" s="22">
        <v>21</v>
      </c>
      <c r="K325" s="17"/>
      <c r="L325" s="17"/>
      <c r="M325" s="17"/>
      <c r="N325" s="17"/>
      <c r="O325" s="17"/>
      <c r="P325" s="17"/>
      <c r="Q325" s="17"/>
      <c r="R325" s="17"/>
      <c r="S325" s="17"/>
      <c r="T325" s="17" t="s">
        <v>17</v>
      </c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</row>
    <row r="326" spans="1:47" s="42" customFormat="1" x14ac:dyDescent="0.25">
      <c r="A326" s="36"/>
      <c r="B326" s="37"/>
      <c r="C326" s="74" t="s">
        <v>718</v>
      </c>
      <c r="D326" s="51"/>
      <c r="E326" s="52"/>
      <c r="F326" s="52"/>
      <c r="G326" s="52"/>
      <c r="H326" s="38"/>
      <c r="I326" s="39"/>
      <c r="J326" s="40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</row>
    <row r="327" spans="1:47" x14ac:dyDescent="0.25">
      <c r="A327" s="29">
        <v>38</v>
      </c>
      <c r="B327" s="47" t="s">
        <v>1232</v>
      </c>
      <c r="C327" s="72" t="s">
        <v>727</v>
      </c>
      <c r="D327" s="53" t="s">
        <v>72</v>
      </c>
      <c r="E327" s="73">
        <v>1</v>
      </c>
      <c r="F327" s="30"/>
      <c r="G327" s="30"/>
      <c r="H327" s="50">
        <f>G327+F327</f>
        <v>0</v>
      </c>
      <c r="I327" s="31">
        <f>ROUND(E327*H327,2)</f>
        <v>0</v>
      </c>
      <c r="J327" s="22">
        <v>21</v>
      </c>
      <c r="K327" s="17"/>
      <c r="L327" s="17"/>
      <c r="M327" s="17"/>
      <c r="N327" s="17"/>
      <c r="O327" s="17"/>
      <c r="P327" s="17"/>
      <c r="Q327" s="17"/>
      <c r="R327" s="17"/>
      <c r="S327" s="17"/>
      <c r="T327" s="17" t="s">
        <v>17</v>
      </c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</row>
    <row r="328" spans="1:47" x14ac:dyDescent="0.25">
      <c r="A328" s="29">
        <v>39</v>
      </c>
      <c r="B328" s="47" t="s">
        <v>1233</v>
      </c>
      <c r="C328" s="72" t="s">
        <v>702</v>
      </c>
      <c r="D328" s="53" t="s">
        <v>72</v>
      </c>
      <c r="E328" s="73">
        <v>1</v>
      </c>
      <c r="F328" s="30"/>
      <c r="G328" s="30"/>
      <c r="H328" s="50">
        <f>G328+F328</f>
        <v>0</v>
      </c>
      <c r="I328" s="31">
        <f>ROUND(E328*H328,2)</f>
        <v>0</v>
      </c>
      <c r="J328" s="22">
        <v>21</v>
      </c>
      <c r="K328" s="17"/>
      <c r="L328" s="17"/>
      <c r="M328" s="17"/>
      <c r="N328" s="17"/>
      <c r="O328" s="17"/>
      <c r="P328" s="17"/>
      <c r="Q328" s="17"/>
      <c r="R328" s="17"/>
      <c r="S328" s="17"/>
      <c r="T328" s="17" t="s">
        <v>17</v>
      </c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</row>
    <row r="329" spans="1:47" ht="21" x14ac:dyDescent="0.25">
      <c r="A329" s="29">
        <v>40</v>
      </c>
      <c r="B329" s="47" t="s">
        <v>1234</v>
      </c>
      <c r="C329" s="72" t="s">
        <v>719</v>
      </c>
      <c r="D329" s="53" t="s">
        <v>72</v>
      </c>
      <c r="E329" s="73">
        <v>1</v>
      </c>
      <c r="F329" s="30"/>
      <c r="G329" s="30"/>
      <c r="H329" s="50">
        <f>G329+F329</f>
        <v>0</v>
      </c>
      <c r="I329" s="31">
        <f>ROUND(E329*H329,2)</f>
        <v>0</v>
      </c>
      <c r="J329" s="22">
        <v>21</v>
      </c>
      <c r="K329" s="17"/>
      <c r="L329" s="17"/>
      <c r="M329" s="17"/>
      <c r="N329" s="17"/>
      <c r="O329" s="17"/>
      <c r="P329" s="17"/>
      <c r="Q329" s="17"/>
      <c r="R329" s="17"/>
      <c r="S329" s="17"/>
      <c r="T329" s="17" t="s">
        <v>17</v>
      </c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</row>
    <row r="330" spans="1:47" s="42" customFormat="1" x14ac:dyDescent="0.25">
      <c r="A330" s="36"/>
      <c r="B330" s="71" t="s">
        <v>732</v>
      </c>
      <c r="C330" s="54"/>
      <c r="D330" s="51"/>
      <c r="E330" s="52"/>
      <c r="F330" s="52"/>
      <c r="G330" s="52"/>
      <c r="H330" s="38"/>
      <c r="I330" s="39"/>
      <c r="J330" s="40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</row>
    <row r="331" spans="1:47" x14ac:dyDescent="0.25">
      <c r="A331" s="29">
        <v>41</v>
      </c>
      <c r="B331" s="47" t="s">
        <v>1235</v>
      </c>
      <c r="C331" s="72" t="s">
        <v>693</v>
      </c>
      <c r="D331" s="53" t="s">
        <v>32</v>
      </c>
      <c r="E331" s="73">
        <v>10.9</v>
      </c>
      <c r="F331" s="30"/>
      <c r="G331" s="30"/>
      <c r="H331" s="50">
        <f>G331+F331</f>
        <v>0</v>
      </c>
      <c r="I331" s="31">
        <f>ROUND(E331*H331,2)</f>
        <v>0</v>
      </c>
      <c r="J331" s="22">
        <v>21</v>
      </c>
      <c r="K331" s="17"/>
      <c r="L331" s="17"/>
      <c r="M331" s="17"/>
      <c r="N331" s="17"/>
      <c r="O331" s="17"/>
      <c r="P331" s="17"/>
      <c r="Q331" s="17"/>
      <c r="R331" s="17"/>
      <c r="S331" s="17"/>
      <c r="T331" s="17" t="s">
        <v>17</v>
      </c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</row>
    <row r="332" spans="1:47" s="42" customFormat="1" ht="21" x14ac:dyDescent="0.25">
      <c r="A332" s="36"/>
      <c r="B332" s="37"/>
      <c r="C332" s="74" t="s">
        <v>728</v>
      </c>
      <c r="D332" s="51"/>
      <c r="E332" s="52"/>
      <c r="F332" s="52"/>
      <c r="G332" s="52"/>
      <c r="H332" s="38"/>
      <c r="I332" s="39"/>
      <c r="J332" s="40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</row>
    <row r="333" spans="1:47" x14ac:dyDescent="0.25">
      <c r="A333" s="29">
        <v>42</v>
      </c>
      <c r="B333" s="75" t="s">
        <v>1236</v>
      </c>
      <c r="C333" s="72" t="s">
        <v>695</v>
      </c>
      <c r="D333" s="53" t="s">
        <v>531</v>
      </c>
      <c r="E333" s="73">
        <v>0.8</v>
      </c>
      <c r="F333" s="30"/>
      <c r="G333" s="30"/>
      <c r="H333" s="50">
        <f>G333+F333</f>
        <v>0</v>
      </c>
      <c r="I333" s="31">
        <f>ROUND(E333*H333,2)</f>
        <v>0</v>
      </c>
      <c r="J333" s="22">
        <v>21</v>
      </c>
      <c r="K333" s="17"/>
      <c r="L333" s="17"/>
      <c r="M333" s="17"/>
      <c r="N333" s="17"/>
      <c r="O333" s="17"/>
      <c r="P333" s="17"/>
      <c r="Q333" s="17"/>
      <c r="R333" s="17"/>
      <c r="S333" s="17"/>
      <c r="T333" s="17" t="s">
        <v>17</v>
      </c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</row>
    <row r="334" spans="1:47" x14ac:dyDescent="0.25">
      <c r="A334" s="29">
        <v>43</v>
      </c>
      <c r="B334" s="47" t="s">
        <v>1237</v>
      </c>
      <c r="C334" s="72" t="s">
        <v>696</v>
      </c>
      <c r="D334" s="53" t="s">
        <v>32</v>
      </c>
      <c r="E334" s="73">
        <v>4.9000000000000004</v>
      </c>
      <c r="F334" s="30"/>
      <c r="G334" s="30"/>
      <c r="H334" s="50">
        <f>G334+F334</f>
        <v>0</v>
      </c>
      <c r="I334" s="31">
        <f>ROUND(E334*H334,2)</f>
        <v>0</v>
      </c>
      <c r="J334" s="22">
        <v>21</v>
      </c>
      <c r="K334" s="17"/>
      <c r="L334" s="17"/>
      <c r="M334" s="17"/>
      <c r="N334" s="17"/>
      <c r="O334" s="17"/>
      <c r="P334" s="17"/>
      <c r="Q334" s="17"/>
      <c r="R334" s="17"/>
      <c r="S334" s="17"/>
      <c r="T334" s="17" t="s">
        <v>17</v>
      </c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</row>
    <row r="335" spans="1:47" s="42" customFormat="1" ht="31.2" x14ac:dyDescent="0.25">
      <c r="A335" s="36"/>
      <c r="B335" s="37"/>
      <c r="C335" s="74" t="s">
        <v>733</v>
      </c>
      <c r="D335" s="51"/>
      <c r="E335" s="52"/>
      <c r="F335" s="52"/>
      <c r="G335" s="52"/>
      <c r="H335" s="38"/>
      <c r="I335" s="39"/>
      <c r="J335" s="40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</row>
    <row r="336" spans="1:47" s="42" customFormat="1" x14ac:dyDescent="0.25">
      <c r="A336" s="36"/>
      <c r="B336" s="71" t="s">
        <v>736</v>
      </c>
      <c r="C336" s="54"/>
      <c r="D336" s="51"/>
      <c r="E336" s="52"/>
      <c r="F336" s="52"/>
      <c r="G336" s="52"/>
      <c r="H336" s="38"/>
      <c r="I336" s="39"/>
      <c r="J336" s="40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</row>
    <row r="337" spans="1:47" x14ac:dyDescent="0.25">
      <c r="A337" s="29">
        <v>44</v>
      </c>
      <c r="B337" s="47" t="s">
        <v>1238</v>
      </c>
      <c r="C337" s="72" t="s">
        <v>693</v>
      </c>
      <c r="D337" s="53" t="s">
        <v>32</v>
      </c>
      <c r="E337" s="73">
        <v>13.8</v>
      </c>
      <c r="F337" s="30"/>
      <c r="G337" s="30"/>
      <c r="H337" s="50">
        <f>G337+F337</f>
        <v>0</v>
      </c>
      <c r="I337" s="31">
        <f>ROUND(E337*H337,2)</f>
        <v>0</v>
      </c>
      <c r="J337" s="22">
        <v>21</v>
      </c>
      <c r="K337" s="17"/>
      <c r="L337" s="17"/>
      <c r="M337" s="17"/>
      <c r="N337" s="17"/>
      <c r="O337" s="17"/>
      <c r="P337" s="17"/>
      <c r="Q337" s="17"/>
      <c r="R337" s="17"/>
      <c r="S337" s="17"/>
      <c r="T337" s="17" t="s">
        <v>17</v>
      </c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</row>
    <row r="338" spans="1:47" s="42" customFormat="1" ht="21" x14ac:dyDescent="0.25">
      <c r="A338" s="36"/>
      <c r="B338" s="37"/>
      <c r="C338" s="74" t="s">
        <v>728</v>
      </c>
      <c r="D338" s="51"/>
      <c r="E338" s="52" t="s">
        <v>737</v>
      </c>
      <c r="F338" s="52"/>
      <c r="G338" s="52"/>
      <c r="H338" s="38"/>
      <c r="I338" s="39"/>
      <c r="J338" s="40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</row>
    <row r="339" spans="1:47" x14ac:dyDescent="0.25">
      <c r="A339" s="29">
        <v>45</v>
      </c>
      <c r="B339" s="47" t="s">
        <v>1239</v>
      </c>
      <c r="C339" s="72" t="s">
        <v>695</v>
      </c>
      <c r="D339" s="53" t="s">
        <v>531</v>
      </c>
      <c r="E339" s="73">
        <v>1.4</v>
      </c>
      <c r="F339" s="30"/>
      <c r="G339" s="30"/>
      <c r="H339" s="50">
        <f>G339+F339</f>
        <v>0</v>
      </c>
      <c r="I339" s="31">
        <f>ROUND(E339*H339,2)</f>
        <v>0</v>
      </c>
      <c r="J339" s="22">
        <v>21</v>
      </c>
      <c r="K339" s="17"/>
      <c r="L339" s="17"/>
      <c r="M339" s="17"/>
      <c r="N339" s="17"/>
      <c r="O339" s="17"/>
      <c r="P339" s="17"/>
      <c r="Q339" s="17"/>
      <c r="R339" s="17"/>
      <c r="S339" s="17"/>
      <c r="T339" s="17" t="s">
        <v>17</v>
      </c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</row>
    <row r="340" spans="1:47" s="42" customFormat="1" x14ac:dyDescent="0.25">
      <c r="A340" s="36"/>
      <c r="B340" s="71" t="s">
        <v>712</v>
      </c>
      <c r="C340" s="54"/>
      <c r="D340" s="51"/>
      <c r="E340" s="52"/>
      <c r="F340" s="52"/>
      <c r="G340" s="52"/>
      <c r="H340" s="38"/>
      <c r="I340" s="39"/>
      <c r="J340" s="40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</row>
    <row r="341" spans="1:47" x14ac:dyDescent="0.25">
      <c r="A341" s="29">
        <v>46</v>
      </c>
      <c r="B341" s="47" t="s">
        <v>1210</v>
      </c>
      <c r="C341" s="72" t="s">
        <v>693</v>
      </c>
      <c r="D341" s="53" t="s">
        <v>32</v>
      </c>
      <c r="E341" s="73">
        <v>17.5</v>
      </c>
      <c r="F341" s="30"/>
      <c r="G341" s="30"/>
      <c r="H341" s="50">
        <f>G341+F341</f>
        <v>0</v>
      </c>
      <c r="I341" s="31">
        <f>ROUND(E341*H341,2)</f>
        <v>0</v>
      </c>
      <c r="J341" s="22">
        <v>21</v>
      </c>
      <c r="K341" s="17"/>
      <c r="L341" s="17"/>
      <c r="M341" s="17"/>
      <c r="N341" s="17"/>
      <c r="O341" s="17"/>
      <c r="P341" s="17"/>
      <c r="Q341" s="17"/>
      <c r="R341" s="17"/>
      <c r="S341" s="17"/>
      <c r="T341" s="17" t="s">
        <v>17</v>
      </c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</row>
    <row r="342" spans="1:47" s="42" customFormat="1" x14ac:dyDescent="0.25">
      <c r="A342" s="36"/>
      <c r="B342" s="37"/>
      <c r="C342" s="74" t="s">
        <v>694</v>
      </c>
      <c r="D342" s="51"/>
      <c r="E342" s="52"/>
      <c r="F342" s="52"/>
      <c r="G342" s="52"/>
      <c r="H342" s="38"/>
      <c r="I342" s="39"/>
      <c r="J342" s="40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</row>
    <row r="343" spans="1:47" x14ac:dyDescent="0.25">
      <c r="A343" s="29">
        <v>47</v>
      </c>
      <c r="B343" s="75" t="s">
        <v>1240</v>
      </c>
      <c r="C343" s="72" t="s">
        <v>695</v>
      </c>
      <c r="D343" s="53" t="s">
        <v>531</v>
      </c>
      <c r="E343" s="73">
        <v>1.6</v>
      </c>
      <c r="F343" s="30"/>
      <c r="G343" s="30"/>
      <c r="H343" s="50">
        <f>G343+F343</f>
        <v>0</v>
      </c>
      <c r="I343" s="31">
        <f>ROUND(E343*H343,2)</f>
        <v>0</v>
      </c>
      <c r="J343" s="22">
        <v>21</v>
      </c>
      <c r="K343" s="17"/>
      <c r="L343" s="17"/>
      <c r="M343" s="17"/>
      <c r="N343" s="17"/>
      <c r="O343" s="17"/>
      <c r="P343" s="17"/>
      <c r="Q343" s="17"/>
      <c r="R343" s="17"/>
      <c r="S343" s="17"/>
      <c r="T343" s="17" t="s">
        <v>17</v>
      </c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</row>
    <row r="344" spans="1:47" x14ac:dyDescent="0.25">
      <c r="A344" s="29">
        <v>48</v>
      </c>
      <c r="B344" s="47" t="s">
        <v>1241</v>
      </c>
      <c r="C344" s="72" t="s">
        <v>696</v>
      </c>
      <c r="D344" s="53" t="s">
        <v>32</v>
      </c>
      <c r="E344" s="73">
        <v>4.5999999999999996</v>
      </c>
      <c r="F344" s="30"/>
      <c r="G344" s="30"/>
      <c r="H344" s="50">
        <f>G344+F344</f>
        <v>0</v>
      </c>
      <c r="I344" s="31">
        <f>ROUND(E344*H344,2)</f>
        <v>0</v>
      </c>
      <c r="J344" s="22">
        <v>21</v>
      </c>
      <c r="K344" s="17"/>
      <c r="L344" s="17"/>
      <c r="M344" s="17"/>
      <c r="N344" s="17"/>
      <c r="O344" s="17"/>
      <c r="P344" s="17"/>
      <c r="Q344" s="17"/>
      <c r="R344" s="17"/>
      <c r="S344" s="17"/>
      <c r="T344" s="17" t="s">
        <v>17</v>
      </c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</row>
    <row r="345" spans="1:47" s="42" customFormat="1" ht="31.2" x14ac:dyDescent="0.25">
      <c r="A345" s="36"/>
      <c r="B345" s="37"/>
      <c r="C345" s="74" t="s">
        <v>713</v>
      </c>
      <c r="D345" s="51"/>
      <c r="E345" s="52"/>
      <c r="F345" s="52"/>
      <c r="G345" s="52"/>
      <c r="H345" s="38"/>
      <c r="I345" s="39"/>
      <c r="J345" s="40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</row>
    <row r="346" spans="1:47" x14ac:dyDescent="0.25">
      <c r="A346" s="29">
        <v>49</v>
      </c>
      <c r="B346" s="47" t="s">
        <v>1242</v>
      </c>
      <c r="C346" s="72" t="s">
        <v>696</v>
      </c>
      <c r="D346" s="53" t="s">
        <v>32</v>
      </c>
      <c r="E346" s="73">
        <v>17.899999999999999</v>
      </c>
      <c r="F346" s="30"/>
      <c r="G346" s="30"/>
      <c r="H346" s="50">
        <f>G346+F346</f>
        <v>0</v>
      </c>
      <c r="I346" s="31">
        <f>ROUND(E346*H346,2)</f>
        <v>0</v>
      </c>
      <c r="J346" s="22">
        <v>21</v>
      </c>
      <c r="K346" s="17"/>
      <c r="L346" s="17"/>
      <c r="M346" s="17"/>
      <c r="N346" s="17"/>
      <c r="O346" s="17"/>
      <c r="P346" s="17"/>
      <c r="Q346" s="17"/>
      <c r="R346" s="17"/>
      <c r="S346" s="17"/>
      <c r="T346" s="17" t="s">
        <v>17</v>
      </c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</row>
    <row r="347" spans="1:47" s="42" customFormat="1" ht="31.2" x14ac:dyDescent="0.25">
      <c r="A347" s="36"/>
      <c r="B347" s="37"/>
      <c r="C347" s="74" t="s">
        <v>714</v>
      </c>
      <c r="D347" s="51"/>
      <c r="E347" s="52"/>
      <c r="F347" s="52"/>
      <c r="G347" s="52"/>
      <c r="H347" s="38"/>
      <c r="I347" s="39"/>
      <c r="J347" s="40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</row>
    <row r="348" spans="1:47" x14ac:dyDescent="0.25">
      <c r="A348" s="29">
        <v>50</v>
      </c>
      <c r="B348" s="47" t="s">
        <v>1243</v>
      </c>
      <c r="C348" s="72" t="s">
        <v>716</v>
      </c>
      <c r="D348" s="53" t="s">
        <v>72</v>
      </c>
      <c r="E348" s="73">
        <v>1</v>
      </c>
      <c r="F348" s="30"/>
      <c r="G348" s="30"/>
      <c r="H348" s="50">
        <f>G348+F348</f>
        <v>0</v>
      </c>
      <c r="I348" s="31">
        <f>ROUND(E348*H348,2)</f>
        <v>0</v>
      </c>
      <c r="J348" s="22">
        <v>21</v>
      </c>
      <c r="K348" s="17"/>
      <c r="L348" s="17"/>
      <c r="M348" s="17"/>
      <c r="N348" s="17"/>
      <c r="O348" s="17"/>
      <c r="P348" s="17"/>
      <c r="Q348" s="17"/>
      <c r="R348" s="17"/>
      <c r="S348" s="17"/>
      <c r="T348" s="17" t="s">
        <v>17</v>
      </c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</row>
    <row r="349" spans="1:47" x14ac:dyDescent="0.25">
      <c r="A349" s="29">
        <v>51</v>
      </c>
      <c r="B349" s="47" t="s">
        <v>1244</v>
      </c>
      <c r="C349" s="72" t="s">
        <v>717</v>
      </c>
      <c r="D349" s="53" t="s">
        <v>72</v>
      </c>
      <c r="E349" s="73">
        <v>7</v>
      </c>
      <c r="F349" s="30"/>
      <c r="G349" s="30"/>
      <c r="H349" s="50">
        <f>G349+F349</f>
        <v>0</v>
      </c>
      <c r="I349" s="31">
        <f>ROUND(E349*H349,2)</f>
        <v>0</v>
      </c>
      <c r="J349" s="22">
        <v>21</v>
      </c>
      <c r="K349" s="17"/>
      <c r="L349" s="17"/>
      <c r="M349" s="17"/>
      <c r="N349" s="17"/>
      <c r="O349" s="17"/>
      <c r="P349" s="17"/>
      <c r="Q349" s="17"/>
      <c r="R349" s="17"/>
      <c r="S349" s="17"/>
      <c r="T349" s="17" t="s">
        <v>17</v>
      </c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</row>
    <row r="350" spans="1:47" x14ac:dyDescent="0.25">
      <c r="A350" s="29">
        <v>52</v>
      </c>
      <c r="B350" s="47" t="s">
        <v>1245</v>
      </c>
      <c r="C350" s="72" t="s">
        <v>703</v>
      </c>
      <c r="D350" s="53" t="s">
        <v>72</v>
      </c>
      <c r="E350" s="73">
        <v>7</v>
      </c>
      <c r="F350" s="30"/>
      <c r="G350" s="30"/>
      <c r="H350" s="50">
        <f>G350+F350</f>
        <v>0</v>
      </c>
      <c r="I350" s="31">
        <f>ROUND(E350*H350,2)</f>
        <v>0</v>
      </c>
      <c r="J350" s="22">
        <v>21</v>
      </c>
      <c r="K350" s="17"/>
      <c r="L350" s="17"/>
      <c r="M350" s="17"/>
      <c r="N350" s="17"/>
      <c r="O350" s="17"/>
      <c r="P350" s="17"/>
      <c r="Q350" s="17"/>
      <c r="R350" s="17"/>
      <c r="S350" s="17"/>
      <c r="T350" s="17" t="s">
        <v>17</v>
      </c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</row>
    <row r="351" spans="1:47" s="42" customFormat="1" x14ac:dyDescent="0.25">
      <c r="A351" s="36"/>
      <c r="B351" s="37"/>
      <c r="C351" s="74" t="s">
        <v>718</v>
      </c>
      <c r="D351" s="51"/>
      <c r="E351" s="52"/>
      <c r="F351" s="52"/>
      <c r="G351" s="52"/>
      <c r="H351" s="38"/>
      <c r="I351" s="39"/>
      <c r="J351" s="40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</row>
    <row r="352" spans="1:47" x14ac:dyDescent="0.25">
      <c r="A352" s="29">
        <v>53</v>
      </c>
      <c r="B352" s="47" t="s">
        <v>1246</v>
      </c>
      <c r="C352" s="48" t="s">
        <v>727</v>
      </c>
      <c r="D352" s="53" t="s">
        <v>72</v>
      </c>
      <c r="E352" s="50">
        <v>1</v>
      </c>
      <c r="F352" s="30"/>
      <c r="G352" s="30"/>
      <c r="H352" s="50">
        <f>G352+F352</f>
        <v>0</v>
      </c>
      <c r="I352" s="31">
        <f>ROUND(E352*H352,2)</f>
        <v>0</v>
      </c>
      <c r="J352" s="22">
        <v>21</v>
      </c>
      <c r="K352" s="17"/>
      <c r="L352" s="17"/>
      <c r="M352" s="17"/>
      <c r="N352" s="17"/>
      <c r="O352" s="17"/>
      <c r="P352" s="17"/>
      <c r="Q352" s="17"/>
      <c r="R352" s="17"/>
      <c r="S352" s="17"/>
      <c r="T352" s="17" t="s">
        <v>17</v>
      </c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</row>
    <row r="353" spans="1:47" x14ac:dyDescent="0.25">
      <c r="A353" s="29">
        <v>54</v>
      </c>
      <c r="B353" s="47" t="s">
        <v>1247</v>
      </c>
      <c r="C353" s="72" t="s">
        <v>702</v>
      </c>
      <c r="D353" s="53" t="s">
        <v>72</v>
      </c>
      <c r="E353" s="73">
        <v>7</v>
      </c>
      <c r="F353" s="30"/>
      <c r="G353" s="30"/>
      <c r="H353" s="50">
        <f>G353+F353</f>
        <v>0</v>
      </c>
      <c r="I353" s="31">
        <f>ROUND(E353*H353,2)</f>
        <v>0</v>
      </c>
      <c r="J353" s="22">
        <v>21</v>
      </c>
      <c r="K353" s="17"/>
      <c r="L353" s="17"/>
      <c r="M353" s="17"/>
      <c r="N353" s="17"/>
      <c r="O353" s="17"/>
      <c r="P353" s="17"/>
      <c r="Q353" s="17"/>
      <c r="R353" s="17"/>
      <c r="S353" s="17"/>
      <c r="T353" s="17" t="s">
        <v>17</v>
      </c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</row>
    <row r="354" spans="1:47" ht="21" x14ac:dyDescent="0.25">
      <c r="A354" s="29">
        <v>55</v>
      </c>
      <c r="B354" s="47" t="s">
        <v>1248</v>
      </c>
      <c r="C354" s="72" t="s">
        <v>719</v>
      </c>
      <c r="D354" s="53" t="s">
        <v>72</v>
      </c>
      <c r="E354" s="73">
        <v>7</v>
      </c>
      <c r="F354" s="30"/>
      <c r="G354" s="30"/>
      <c r="H354" s="50">
        <f>G354+F354</f>
        <v>0</v>
      </c>
      <c r="I354" s="31">
        <f>ROUND(E354*H354,2)</f>
        <v>0</v>
      </c>
      <c r="J354" s="22">
        <v>21</v>
      </c>
      <c r="K354" s="17"/>
      <c r="L354" s="17"/>
      <c r="M354" s="17"/>
      <c r="N354" s="17"/>
      <c r="O354" s="17"/>
      <c r="P354" s="17"/>
      <c r="Q354" s="17"/>
      <c r="R354" s="17"/>
      <c r="S354" s="17"/>
      <c r="T354" s="17" t="s">
        <v>17</v>
      </c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</row>
    <row r="355" spans="1:47" x14ac:dyDescent="0.25">
      <c r="A355" s="29">
        <v>56</v>
      </c>
      <c r="B355" s="47" t="s">
        <v>1249</v>
      </c>
      <c r="C355" s="72" t="s">
        <v>720</v>
      </c>
      <c r="D355" s="53" t="s">
        <v>72</v>
      </c>
      <c r="E355" s="73">
        <v>6</v>
      </c>
      <c r="F355" s="30"/>
      <c r="G355" s="30"/>
      <c r="H355" s="50">
        <f>G355+F355</f>
        <v>0</v>
      </c>
      <c r="I355" s="31">
        <f>ROUND(E355*H355,2)</f>
        <v>0</v>
      </c>
      <c r="J355" s="22">
        <v>21</v>
      </c>
      <c r="K355" s="17"/>
      <c r="L355" s="17"/>
      <c r="M355" s="17"/>
      <c r="N355" s="17"/>
      <c r="O355" s="17"/>
      <c r="P355" s="17"/>
      <c r="Q355" s="17"/>
      <c r="R355" s="17"/>
      <c r="S355" s="17"/>
      <c r="T355" s="17" t="s">
        <v>17</v>
      </c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</row>
    <row r="356" spans="1:47" s="42" customFormat="1" x14ac:dyDescent="0.25">
      <c r="A356" s="36"/>
      <c r="B356" s="37"/>
      <c r="C356" s="74" t="s">
        <v>721</v>
      </c>
      <c r="D356" s="51"/>
      <c r="E356" s="52"/>
      <c r="F356" s="52"/>
      <c r="G356" s="52"/>
      <c r="H356" s="38"/>
      <c r="I356" s="39"/>
      <c r="J356" s="40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</row>
    <row r="357" spans="1:47" x14ac:dyDescent="0.25">
      <c r="A357" s="29">
        <v>57</v>
      </c>
      <c r="B357" s="47" t="s">
        <v>1250</v>
      </c>
      <c r="C357" s="72" t="s">
        <v>722</v>
      </c>
      <c r="D357" s="53" t="s">
        <v>72</v>
      </c>
      <c r="E357" s="73">
        <v>1</v>
      </c>
      <c r="F357" s="30"/>
      <c r="G357" s="30"/>
      <c r="H357" s="50">
        <f>G357+F357</f>
        <v>0</v>
      </c>
      <c r="I357" s="31">
        <f>ROUND(E357*H357,2)</f>
        <v>0</v>
      </c>
      <c r="J357" s="22">
        <v>21</v>
      </c>
      <c r="K357" s="17"/>
      <c r="L357" s="17"/>
      <c r="M357" s="17"/>
      <c r="N357" s="17"/>
      <c r="O357" s="17"/>
      <c r="P357" s="17"/>
      <c r="Q357" s="17"/>
      <c r="R357" s="17"/>
      <c r="S357" s="17"/>
      <c r="T357" s="17" t="s">
        <v>17</v>
      </c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</row>
    <row r="358" spans="1:47" x14ac:dyDescent="0.25">
      <c r="A358" s="29">
        <v>58</v>
      </c>
      <c r="B358" s="47" t="s">
        <v>1251</v>
      </c>
      <c r="C358" s="72" t="s">
        <v>707</v>
      </c>
      <c r="D358" s="53" t="s">
        <v>72</v>
      </c>
      <c r="E358" s="73">
        <v>1</v>
      </c>
      <c r="F358" s="30"/>
      <c r="G358" s="30"/>
      <c r="H358" s="50">
        <f>G358+F358</f>
        <v>0</v>
      </c>
      <c r="I358" s="31">
        <f>ROUND(E358*H358,2)</f>
        <v>0</v>
      </c>
      <c r="J358" s="22">
        <v>21</v>
      </c>
      <c r="K358" s="17"/>
      <c r="L358" s="17"/>
      <c r="M358" s="17"/>
      <c r="N358" s="17"/>
      <c r="O358" s="17"/>
      <c r="P358" s="17"/>
      <c r="Q358" s="17"/>
      <c r="R358" s="17"/>
      <c r="S358" s="17"/>
      <c r="T358" s="17" t="s">
        <v>17</v>
      </c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</row>
    <row r="359" spans="1:47" x14ac:dyDescent="0.25">
      <c r="A359" s="29">
        <v>59</v>
      </c>
      <c r="B359" s="47" t="s">
        <v>1252</v>
      </c>
      <c r="C359" s="72" t="s">
        <v>709</v>
      </c>
      <c r="D359" s="53" t="s">
        <v>72</v>
      </c>
      <c r="E359" s="73">
        <v>1</v>
      </c>
      <c r="F359" s="30"/>
      <c r="G359" s="30"/>
      <c r="H359" s="50">
        <f>G359+F359</f>
        <v>0</v>
      </c>
      <c r="I359" s="31">
        <f>ROUND(E359*H359,2)</f>
        <v>0</v>
      </c>
      <c r="J359" s="22">
        <v>21</v>
      </c>
      <c r="K359" s="17"/>
      <c r="L359" s="17"/>
      <c r="M359" s="17"/>
      <c r="N359" s="17"/>
      <c r="O359" s="17"/>
      <c r="P359" s="17"/>
      <c r="Q359" s="17"/>
      <c r="R359" s="17"/>
      <c r="S359" s="17"/>
      <c r="T359" s="17" t="s">
        <v>17</v>
      </c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</row>
    <row r="360" spans="1:47" s="42" customFormat="1" x14ac:dyDescent="0.25">
      <c r="A360" s="36"/>
      <c r="B360" s="37"/>
      <c r="C360" s="74" t="s">
        <v>710</v>
      </c>
      <c r="D360" s="51"/>
      <c r="E360" s="52"/>
      <c r="F360" s="52"/>
      <c r="G360" s="52"/>
      <c r="H360" s="38"/>
      <c r="I360" s="39"/>
      <c r="J360" s="40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</row>
    <row r="361" spans="1:47" s="42" customFormat="1" x14ac:dyDescent="0.25">
      <c r="A361" s="36"/>
      <c r="B361" s="71" t="s">
        <v>738</v>
      </c>
      <c r="C361" s="54"/>
      <c r="D361" s="51"/>
      <c r="E361" s="52"/>
      <c r="F361" s="52"/>
      <c r="G361" s="52"/>
      <c r="H361" s="38"/>
      <c r="I361" s="39"/>
      <c r="J361" s="40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</row>
    <row r="362" spans="1:47" x14ac:dyDescent="0.25">
      <c r="A362" s="29">
        <v>60</v>
      </c>
      <c r="B362" s="47" t="s">
        <v>1253</v>
      </c>
      <c r="C362" s="72" t="s">
        <v>739</v>
      </c>
      <c r="D362" s="53" t="s">
        <v>32</v>
      </c>
      <c r="E362" s="73">
        <v>72.900000000000006</v>
      </c>
      <c r="F362" s="30"/>
      <c r="G362" s="30"/>
      <c r="H362" s="50">
        <f>G362+F362</f>
        <v>0</v>
      </c>
      <c r="I362" s="31">
        <f>ROUND(E362*H362,2)</f>
        <v>0</v>
      </c>
      <c r="J362" s="22">
        <v>21</v>
      </c>
      <c r="K362" s="17"/>
      <c r="L362" s="17"/>
      <c r="M362" s="17"/>
      <c r="N362" s="17"/>
      <c r="O362" s="17"/>
      <c r="P362" s="17"/>
      <c r="Q362" s="17"/>
      <c r="R362" s="17"/>
      <c r="S362" s="17"/>
      <c r="T362" s="17" t="s">
        <v>17</v>
      </c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</row>
    <row r="363" spans="1:47" s="42" customFormat="1" ht="21" x14ac:dyDescent="0.25">
      <c r="A363" s="36"/>
      <c r="B363" s="37"/>
      <c r="C363" s="74" t="s">
        <v>740</v>
      </c>
      <c r="D363" s="51"/>
      <c r="E363" s="52" t="s">
        <v>737</v>
      </c>
      <c r="F363" s="52"/>
      <c r="G363" s="52"/>
      <c r="H363" s="38"/>
      <c r="I363" s="39"/>
      <c r="J363" s="40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</row>
    <row r="364" spans="1:47" x14ac:dyDescent="0.25">
      <c r="A364" s="29">
        <v>61</v>
      </c>
      <c r="B364" s="47" t="s">
        <v>1254</v>
      </c>
      <c r="C364" s="72" t="s">
        <v>742</v>
      </c>
      <c r="D364" s="53" t="s">
        <v>32</v>
      </c>
      <c r="E364" s="73">
        <v>48.6</v>
      </c>
      <c r="F364" s="30"/>
      <c r="G364" s="30"/>
      <c r="H364" s="50">
        <f>G364+F364</f>
        <v>0</v>
      </c>
      <c r="I364" s="31">
        <f>ROUND(E364*H364,2)</f>
        <v>0</v>
      </c>
      <c r="J364" s="22">
        <v>21</v>
      </c>
      <c r="K364" s="17"/>
      <c r="L364" s="17"/>
      <c r="M364" s="17"/>
      <c r="N364" s="17"/>
      <c r="O364" s="17"/>
      <c r="P364" s="17"/>
      <c r="Q364" s="17"/>
      <c r="R364" s="17"/>
      <c r="S364" s="17"/>
      <c r="T364" s="17" t="s">
        <v>17</v>
      </c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</row>
    <row r="365" spans="1:47" s="42" customFormat="1" ht="31.2" x14ac:dyDescent="0.25">
      <c r="A365" s="36"/>
      <c r="B365" s="37"/>
      <c r="C365" s="74" t="s">
        <v>741</v>
      </c>
      <c r="D365" s="51"/>
      <c r="E365" s="52" t="s">
        <v>737</v>
      </c>
      <c r="F365" s="52"/>
      <c r="G365" s="52"/>
      <c r="H365" s="38"/>
      <c r="I365" s="39"/>
      <c r="J365" s="40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</row>
    <row r="366" spans="1:47" x14ac:dyDescent="0.25">
      <c r="A366" s="29">
        <v>62</v>
      </c>
      <c r="B366" s="47" t="s">
        <v>1255</v>
      </c>
      <c r="C366" s="72" t="s">
        <v>743</v>
      </c>
      <c r="D366" s="53" t="s">
        <v>531</v>
      </c>
      <c r="E366" s="73">
        <v>48.3</v>
      </c>
      <c r="F366" s="30"/>
      <c r="G366" s="30"/>
      <c r="H366" s="50">
        <f>G366+F366</f>
        <v>0</v>
      </c>
      <c r="I366" s="31">
        <f>ROUND(E366*H366,2)</f>
        <v>0</v>
      </c>
      <c r="J366" s="22">
        <v>21</v>
      </c>
      <c r="K366" s="17"/>
      <c r="L366" s="17"/>
      <c r="M366" s="17"/>
      <c r="N366" s="17"/>
      <c r="O366" s="17"/>
      <c r="P366" s="17"/>
      <c r="Q366" s="17"/>
      <c r="R366" s="17"/>
      <c r="S366" s="17"/>
      <c r="T366" s="17" t="s">
        <v>17</v>
      </c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</row>
    <row r="367" spans="1:47" s="42" customFormat="1" x14ac:dyDescent="0.25">
      <c r="A367" s="36"/>
      <c r="B367" s="37"/>
      <c r="C367" s="74" t="s">
        <v>694</v>
      </c>
      <c r="D367" s="51"/>
      <c r="E367" s="52" t="s">
        <v>737</v>
      </c>
      <c r="F367" s="52"/>
      <c r="G367" s="52"/>
      <c r="H367" s="38"/>
      <c r="I367" s="39"/>
      <c r="J367" s="40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</row>
    <row r="368" spans="1:47" s="42" customFormat="1" x14ac:dyDescent="0.25">
      <c r="A368" s="36"/>
      <c r="B368" s="71" t="s">
        <v>744</v>
      </c>
      <c r="C368" s="54"/>
      <c r="D368" s="51"/>
      <c r="E368" s="52"/>
      <c r="F368" s="52"/>
      <c r="G368" s="52"/>
      <c r="H368" s="38"/>
      <c r="I368" s="39"/>
      <c r="J368" s="40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</row>
    <row r="369" spans="1:47" x14ac:dyDescent="0.25">
      <c r="A369" s="29">
        <v>63</v>
      </c>
      <c r="B369" s="47" t="s">
        <v>1256</v>
      </c>
      <c r="C369" s="72" t="s">
        <v>742</v>
      </c>
      <c r="D369" s="53" t="s">
        <v>32</v>
      </c>
      <c r="E369" s="73">
        <v>5.6</v>
      </c>
      <c r="F369" s="30"/>
      <c r="G369" s="30"/>
      <c r="H369" s="50">
        <f>G369+F369</f>
        <v>0</v>
      </c>
      <c r="I369" s="31">
        <f>ROUND(E369*H369,2)</f>
        <v>0</v>
      </c>
      <c r="J369" s="22">
        <v>21</v>
      </c>
      <c r="K369" s="17"/>
      <c r="L369" s="17"/>
      <c r="M369" s="17"/>
      <c r="N369" s="17"/>
      <c r="O369" s="17"/>
      <c r="P369" s="17"/>
      <c r="Q369" s="17"/>
      <c r="R369" s="17"/>
      <c r="S369" s="17"/>
      <c r="T369" s="17" t="s">
        <v>17</v>
      </c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</row>
    <row r="370" spans="1:47" s="42" customFormat="1" ht="31.2" x14ac:dyDescent="0.25">
      <c r="A370" s="36"/>
      <c r="B370" s="37"/>
      <c r="C370" s="74" t="s">
        <v>741</v>
      </c>
      <c r="D370" s="51"/>
      <c r="E370" s="52" t="s">
        <v>737</v>
      </c>
      <c r="F370" s="52"/>
      <c r="G370" s="52"/>
      <c r="H370" s="38"/>
      <c r="I370" s="39"/>
      <c r="J370" s="40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</row>
    <row r="371" spans="1:47" x14ac:dyDescent="0.25">
      <c r="A371" s="29">
        <v>64</v>
      </c>
      <c r="B371" s="47" t="s">
        <v>1257</v>
      </c>
      <c r="C371" s="72" t="s">
        <v>743</v>
      </c>
      <c r="D371" s="53" t="s">
        <v>531</v>
      </c>
      <c r="E371" s="73">
        <v>9.8000000000000007</v>
      </c>
      <c r="F371" s="30"/>
      <c r="G371" s="30"/>
      <c r="H371" s="50">
        <f>G371+F371</f>
        <v>0</v>
      </c>
      <c r="I371" s="31">
        <f>ROUND(E371*H371,2)</f>
        <v>0</v>
      </c>
      <c r="J371" s="22">
        <v>21</v>
      </c>
      <c r="K371" s="17"/>
      <c r="L371" s="17"/>
      <c r="M371" s="17"/>
      <c r="N371" s="17"/>
      <c r="O371" s="17"/>
      <c r="P371" s="17"/>
      <c r="Q371" s="17"/>
      <c r="R371" s="17"/>
      <c r="S371" s="17"/>
      <c r="T371" s="17" t="s">
        <v>17</v>
      </c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</row>
    <row r="372" spans="1:47" s="42" customFormat="1" x14ac:dyDescent="0.25">
      <c r="A372" s="36"/>
      <c r="B372" s="37"/>
      <c r="C372" s="74" t="s">
        <v>694</v>
      </c>
      <c r="D372" s="51"/>
      <c r="E372" s="52" t="s">
        <v>737</v>
      </c>
      <c r="F372" s="52"/>
      <c r="G372" s="52"/>
      <c r="H372" s="38"/>
      <c r="I372" s="39"/>
      <c r="J372" s="40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</row>
    <row r="373" spans="1:47" s="42" customFormat="1" x14ac:dyDescent="0.25">
      <c r="A373" s="36"/>
      <c r="B373" s="71" t="s">
        <v>745</v>
      </c>
      <c r="C373" s="54"/>
      <c r="D373" s="51"/>
      <c r="E373" s="52"/>
      <c r="F373" s="52"/>
      <c r="G373" s="52"/>
      <c r="H373" s="38"/>
      <c r="I373" s="39"/>
      <c r="J373" s="40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</row>
    <row r="374" spans="1:47" x14ac:dyDescent="0.25">
      <c r="A374" s="29">
        <v>65</v>
      </c>
      <c r="B374" s="47" t="s">
        <v>1258</v>
      </c>
      <c r="C374" s="72" t="s">
        <v>742</v>
      </c>
      <c r="D374" s="53" t="s">
        <v>32</v>
      </c>
      <c r="E374" s="73">
        <v>7.1</v>
      </c>
      <c r="F374" s="30"/>
      <c r="G374" s="30"/>
      <c r="H374" s="50">
        <f>G374+F374</f>
        <v>0</v>
      </c>
      <c r="I374" s="31">
        <f>ROUND(E374*H374,2)</f>
        <v>0</v>
      </c>
      <c r="J374" s="22">
        <v>21</v>
      </c>
      <c r="K374" s="17"/>
      <c r="L374" s="17"/>
      <c r="M374" s="17"/>
      <c r="N374" s="17"/>
      <c r="O374" s="17"/>
      <c r="P374" s="17"/>
      <c r="Q374" s="17"/>
      <c r="R374" s="17"/>
      <c r="S374" s="17"/>
      <c r="T374" s="17" t="s">
        <v>17</v>
      </c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</row>
    <row r="375" spans="1:47" s="42" customFormat="1" ht="31.2" x14ac:dyDescent="0.25">
      <c r="A375" s="36"/>
      <c r="B375" s="37"/>
      <c r="C375" s="74" t="s">
        <v>741</v>
      </c>
      <c r="D375" s="51"/>
      <c r="E375" s="52" t="s">
        <v>737</v>
      </c>
      <c r="F375" s="52"/>
      <c r="G375" s="52"/>
      <c r="H375" s="38"/>
      <c r="I375" s="39"/>
      <c r="J375" s="40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</row>
    <row r="376" spans="1:47" x14ac:dyDescent="0.25">
      <c r="A376" s="29">
        <v>66</v>
      </c>
      <c r="B376" s="47" t="s">
        <v>1259</v>
      </c>
      <c r="C376" s="72" t="s">
        <v>743</v>
      </c>
      <c r="D376" s="53" t="s">
        <v>531</v>
      </c>
      <c r="E376" s="73">
        <v>11.1</v>
      </c>
      <c r="F376" s="30"/>
      <c r="G376" s="30"/>
      <c r="H376" s="50">
        <f>G376+F376</f>
        <v>0</v>
      </c>
      <c r="I376" s="31">
        <f>ROUND(E376*H376,2)</f>
        <v>0</v>
      </c>
      <c r="J376" s="22">
        <v>21</v>
      </c>
      <c r="K376" s="17"/>
      <c r="L376" s="17"/>
      <c r="M376" s="17"/>
      <c r="N376" s="17"/>
      <c r="O376" s="17"/>
      <c r="P376" s="17"/>
      <c r="Q376" s="17"/>
      <c r="R376" s="17"/>
      <c r="S376" s="17"/>
      <c r="T376" s="17" t="s">
        <v>17</v>
      </c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</row>
    <row r="377" spans="1:47" s="42" customFormat="1" x14ac:dyDescent="0.25">
      <c r="A377" s="36"/>
      <c r="B377" s="37"/>
      <c r="C377" s="74" t="s">
        <v>694</v>
      </c>
      <c r="D377" s="51"/>
      <c r="E377" s="52" t="s">
        <v>737</v>
      </c>
      <c r="F377" s="52"/>
      <c r="G377" s="52"/>
      <c r="H377" s="38"/>
      <c r="I377" s="39"/>
      <c r="J377" s="40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</row>
    <row r="378" spans="1:47" ht="26.4" x14ac:dyDescent="0.25">
      <c r="A378" s="23" t="s">
        <v>15</v>
      </c>
      <c r="B378" s="24" t="s">
        <v>1054</v>
      </c>
      <c r="C378" s="49" t="s">
        <v>667</v>
      </c>
      <c r="D378" s="25"/>
      <c r="E378" s="26"/>
      <c r="F378" s="26"/>
      <c r="G378" s="26"/>
      <c r="H378" s="27"/>
      <c r="I378" s="28">
        <f>SUMIF(T379:T379,"&lt;&gt;NOR",I379:I379)</f>
        <v>0</v>
      </c>
      <c r="J378" s="43"/>
      <c r="T378" t="s">
        <v>16</v>
      </c>
    </row>
    <row r="379" spans="1:47" x14ac:dyDescent="0.25">
      <c r="A379" s="60"/>
      <c r="B379" s="61"/>
      <c r="C379" s="48" t="s">
        <v>1291</v>
      </c>
      <c r="D379" s="62" t="s">
        <v>31</v>
      </c>
      <c r="E379" s="63">
        <v>0</v>
      </c>
      <c r="F379" s="64"/>
      <c r="G379" s="64"/>
      <c r="H379" s="63">
        <f>G379+F379</f>
        <v>0</v>
      </c>
      <c r="I379" s="65">
        <f>ROUND(E379*H379,2)</f>
        <v>0</v>
      </c>
      <c r="J379" s="22">
        <v>21</v>
      </c>
      <c r="K379" s="17"/>
      <c r="L379" s="17"/>
      <c r="M379" s="17"/>
      <c r="N379" s="17"/>
      <c r="O379" s="17"/>
      <c r="P379" s="17"/>
      <c r="Q379" s="17"/>
      <c r="R379" s="17"/>
      <c r="S379" s="17"/>
      <c r="T379" s="17" t="s">
        <v>17</v>
      </c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</row>
    <row r="380" spans="1:47" x14ac:dyDescent="0.25">
      <c r="A380" s="23" t="s">
        <v>15</v>
      </c>
      <c r="B380" s="24" t="s">
        <v>1288</v>
      </c>
      <c r="C380" s="49" t="s">
        <v>125</v>
      </c>
      <c r="D380" s="25"/>
      <c r="E380" s="26"/>
      <c r="F380" s="26"/>
      <c r="G380" s="26"/>
      <c r="H380" s="27"/>
      <c r="I380" s="28">
        <f>SUMIF(T381:T381,"&lt;&gt;NOR",I381:I381)</f>
        <v>0</v>
      </c>
      <c r="J380" s="43"/>
      <c r="T380" t="s">
        <v>16</v>
      </c>
    </row>
    <row r="381" spans="1:47" ht="12.6" customHeight="1" x14ac:dyDescent="0.25">
      <c r="A381" s="60">
        <v>1</v>
      </c>
      <c r="B381" s="61" t="s">
        <v>1289</v>
      </c>
      <c r="C381" s="48" t="s">
        <v>1290</v>
      </c>
      <c r="D381" s="62" t="s">
        <v>31</v>
      </c>
      <c r="E381" s="63">
        <v>1</v>
      </c>
      <c r="F381" s="64"/>
      <c r="G381" s="64"/>
      <c r="H381" s="63">
        <f>G381+F381</f>
        <v>0</v>
      </c>
      <c r="I381" s="65">
        <f>ROUND(E381*H381,2)</f>
        <v>0</v>
      </c>
      <c r="J381" s="22">
        <v>21</v>
      </c>
      <c r="K381" s="17"/>
      <c r="L381" s="17"/>
      <c r="M381" s="17"/>
      <c r="N381" s="17"/>
      <c r="O381" s="17"/>
      <c r="P381" s="17"/>
      <c r="Q381" s="17"/>
      <c r="R381" s="17"/>
      <c r="S381" s="17"/>
      <c r="T381" s="17" t="s">
        <v>17</v>
      </c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</row>
    <row r="382" spans="1:47" x14ac:dyDescent="0.25">
      <c r="A382" s="1"/>
      <c r="B382" s="2"/>
      <c r="C382" s="70"/>
      <c r="D382" s="4"/>
      <c r="E382" s="1"/>
      <c r="F382" s="46"/>
      <c r="G382" s="46"/>
      <c r="H382" s="1"/>
      <c r="I382" s="1"/>
      <c r="J382" s="1"/>
      <c r="R382">
        <v>15</v>
      </c>
      <c r="S382">
        <v>21</v>
      </c>
    </row>
    <row r="383" spans="1:47" x14ac:dyDescent="0.25">
      <c r="A383" s="18"/>
      <c r="B383" s="19" t="s">
        <v>4</v>
      </c>
      <c r="C383" s="34"/>
      <c r="D383" s="20"/>
      <c r="E383" s="21"/>
      <c r="F383" s="21"/>
      <c r="G383" s="21"/>
      <c r="H383" s="21"/>
      <c r="I383" s="32">
        <f>I7+I23+I72+I112+I118+I166+I186+I203+I226+I236+I249+I262+I264+I266+I268+I378+I380</f>
        <v>0</v>
      </c>
      <c r="J383" s="1"/>
      <c r="R383">
        <f>SUMIF(J7:J21,R382,I7:I21)</f>
        <v>0</v>
      </c>
      <c r="S383">
        <f>SUMIF(J7:J21,S382,I7:I21)</f>
        <v>0</v>
      </c>
      <c r="T383" t="s">
        <v>18</v>
      </c>
    </row>
    <row r="384" spans="1:47" x14ac:dyDescent="0.25">
      <c r="A384" s="1"/>
      <c r="B384" s="2"/>
      <c r="C384" s="33"/>
      <c r="D384" s="4"/>
      <c r="E384" s="1"/>
      <c r="F384" s="46"/>
      <c r="G384" s="46"/>
      <c r="H384" s="1"/>
      <c r="I384" s="1"/>
      <c r="J384" s="1"/>
    </row>
    <row r="385" spans="1:20" x14ac:dyDescent="0.25">
      <c r="A385" s="1"/>
      <c r="B385" s="2"/>
      <c r="C385" s="33"/>
      <c r="D385" s="4"/>
      <c r="E385" s="1"/>
      <c r="F385" s="46"/>
      <c r="G385" s="46"/>
      <c r="H385" s="1"/>
      <c r="I385" s="1"/>
      <c r="J385" s="1"/>
    </row>
    <row r="386" spans="1:20" x14ac:dyDescent="0.25">
      <c r="A386" s="264" t="s">
        <v>19</v>
      </c>
      <c r="B386" s="264"/>
      <c r="C386" s="265"/>
      <c r="D386" s="4"/>
      <c r="E386" s="1"/>
      <c r="F386" s="46"/>
      <c r="G386" s="46"/>
      <c r="H386" s="1"/>
      <c r="I386" s="1"/>
      <c r="J386" s="1"/>
    </row>
    <row r="387" spans="1:20" x14ac:dyDescent="0.25">
      <c r="A387" s="243"/>
      <c r="B387" s="244"/>
      <c r="C387" s="245"/>
      <c r="D387" s="244"/>
      <c r="E387" s="244"/>
      <c r="F387" s="244"/>
      <c r="G387" s="244"/>
      <c r="H387" s="244"/>
      <c r="I387" s="246"/>
      <c r="J387" s="1"/>
      <c r="T387" t="s">
        <v>20</v>
      </c>
    </row>
    <row r="388" spans="1:20" x14ac:dyDescent="0.25">
      <c r="A388" s="247"/>
      <c r="B388" s="248"/>
      <c r="C388" s="249"/>
      <c r="D388" s="248"/>
      <c r="E388" s="248"/>
      <c r="F388" s="248"/>
      <c r="G388" s="248"/>
      <c r="H388" s="248"/>
      <c r="I388" s="250"/>
      <c r="J388" s="1"/>
    </row>
    <row r="389" spans="1:20" x14ac:dyDescent="0.25">
      <c r="A389" s="247"/>
      <c r="B389" s="248"/>
      <c r="C389" s="249"/>
      <c r="D389" s="248"/>
      <c r="E389" s="248"/>
      <c r="F389" s="248"/>
      <c r="G389" s="248"/>
      <c r="H389" s="248"/>
      <c r="I389" s="250"/>
      <c r="J389" s="1"/>
    </row>
    <row r="390" spans="1:20" x14ac:dyDescent="0.25">
      <c r="A390" s="247"/>
      <c r="B390" s="248"/>
      <c r="C390" s="249"/>
      <c r="D390" s="248"/>
      <c r="E390" s="248"/>
      <c r="F390" s="248"/>
      <c r="G390" s="248"/>
      <c r="H390" s="248"/>
      <c r="I390" s="250"/>
      <c r="J390" s="1"/>
    </row>
    <row r="391" spans="1:20" x14ac:dyDescent="0.25">
      <c r="A391" s="251"/>
      <c r="B391" s="252"/>
      <c r="C391" s="253"/>
      <c r="D391" s="252"/>
      <c r="E391" s="252"/>
      <c r="F391" s="252"/>
      <c r="G391" s="252"/>
      <c r="H391" s="252"/>
      <c r="I391" s="254"/>
      <c r="J391" s="1"/>
    </row>
    <row r="392" spans="1:20" x14ac:dyDescent="0.25">
      <c r="A392" s="1"/>
      <c r="B392" s="2"/>
      <c r="C392" s="33"/>
      <c r="D392" s="4"/>
      <c r="E392" s="1"/>
      <c r="F392" s="46"/>
      <c r="G392" s="46"/>
      <c r="H392" s="1"/>
      <c r="I392" s="1"/>
      <c r="J392" s="1"/>
    </row>
    <row r="393" spans="1:20" x14ac:dyDescent="0.25">
      <c r="C393" s="35"/>
      <c r="D393" s="9"/>
      <c r="T393" t="s">
        <v>21</v>
      </c>
    </row>
    <row r="394" spans="1:20" x14ac:dyDescent="0.25">
      <c r="D394" s="9"/>
    </row>
    <row r="395" spans="1:20" x14ac:dyDescent="0.25">
      <c r="D395" s="9"/>
    </row>
    <row r="396" spans="1:20" x14ac:dyDescent="0.25">
      <c r="D396" s="9"/>
    </row>
    <row r="397" spans="1:20" x14ac:dyDescent="0.25">
      <c r="D397" s="9"/>
    </row>
    <row r="398" spans="1:20" x14ac:dyDescent="0.25">
      <c r="D398" s="9"/>
    </row>
    <row r="399" spans="1:20" x14ac:dyDescent="0.25">
      <c r="D399" s="9"/>
    </row>
    <row r="400" spans="1:20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  <row r="4983" spans="4:4" x14ac:dyDescent="0.25">
      <c r="D4983" s="9"/>
    </row>
    <row r="4984" spans="4:4" x14ac:dyDescent="0.25">
      <c r="D4984" s="9"/>
    </row>
    <row r="4985" spans="4:4" x14ac:dyDescent="0.25">
      <c r="D4985" s="9"/>
    </row>
    <row r="4986" spans="4:4" x14ac:dyDescent="0.25">
      <c r="D4986" s="9"/>
    </row>
    <row r="4987" spans="4:4" x14ac:dyDescent="0.25">
      <c r="D4987" s="9"/>
    </row>
    <row r="4988" spans="4:4" x14ac:dyDescent="0.25">
      <c r="D4988" s="9"/>
    </row>
    <row r="4989" spans="4:4" x14ac:dyDescent="0.25">
      <c r="D4989" s="9"/>
    </row>
    <row r="4990" spans="4:4" x14ac:dyDescent="0.25">
      <c r="D4990" s="9"/>
    </row>
    <row r="4991" spans="4:4" x14ac:dyDescent="0.25">
      <c r="D4991" s="9"/>
    </row>
    <row r="4992" spans="4:4" x14ac:dyDescent="0.25">
      <c r="D4992" s="9"/>
    </row>
    <row r="4993" spans="4:4" x14ac:dyDescent="0.25">
      <c r="D4993" s="9"/>
    </row>
    <row r="4994" spans="4:4" x14ac:dyDescent="0.25">
      <c r="D4994" s="9"/>
    </row>
    <row r="4995" spans="4:4" x14ac:dyDescent="0.25">
      <c r="D4995" s="9"/>
    </row>
    <row r="4996" spans="4:4" x14ac:dyDescent="0.25">
      <c r="D4996" s="9"/>
    </row>
    <row r="4997" spans="4:4" x14ac:dyDescent="0.25">
      <c r="D4997" s="9"/>
    </row>
    <row r="4998" spans="4:4" x14ac:dyDescent="0.25">
      <c r="D4998" s="9"/>
    </row>
    <row r="4999" spans="4:4" x14ac:dyDescent="0.25">
      <c r="D4999" s="9"/>
    </row>
    <row r="5000" spans="4:4" x14ac:dyDescent="0.25">
      <c r="D5000" s="9"/>
    </row>
    <row r="5001" spans="4:4" x14ac:dyDescent="0.25">
      <c r="D5001" s="9"/>
    </row>
    <row r="5002" spans="4:4" x14ac:dyDescent="0.25">
      <c r="D5002" s="9"/>
    </row>
    <row r="5003" spans="4:4" x14ac:dyDescent="0.25">
      <c r="D5003" s="9"/>
    </row>
    <row r="5004" spans="4:4" x14ac:dyDescent="0.25">
      <c r="D5004" s="9"/>
    </row>
    <row r="5005" spans="4:4" x14ac:dyDescent="0.25">
      <c r="D5005" s="9"/>
    </row>
    <row r="5006" spans="4:4" x14ac:dyDescent="0.25">
      <c r="D5006" s="9"/>
    </row>
    <row r="5007" spans="4:4" x14ac:dyDescent="0.25">
      <c r="D5007" s="9"/>
    </row>
    <row r="5008" spans="4:4" x14ac:dyDescent="0.25">
      <c r="D5008" s="9"/>
    </row>
    <row r="5009" spans="4:4" x14ac:dyDescent="0.25">
      <c r="D5009" s="9"/>
    </row>
    <row r="5010" spans="4:4" x14ac:dyDescent="0.25">
      <c r="D5010" s="9"/>
    </row>
    <row r="5011" spans="4:4" x14ac:dyDescent="0.25">
      <c r="D5011" s="9"/>
    </row>
    <row r="5012" spans="4:4" x14ac:dyDescent="0.25">
      <c r="D5012" s="9"/>
    </row>
    <row r="5013" spans="4:4" x14ac:dyDescent="0.25">
      <c r="D5013" s="9"/>
    </row>
    <row r="5014" spans="4:4" x14ac:dyDescent="0.25">
      <c r="D5014" s="9"/>
    </row>
    <row r="5015" spans="4:4" x14ac:dyDescent="0.25">
      <c r="D5015" s="9"/>
    </row>
    <row r="5016" spans="4:4" x14ac:dyDescent="0.25">
      <c r="D5016" s="9"/>
    </row>
    <row r="5017" spans="4:4" x14ac:dyDescent="0.25">
      <c r="D5017" s="9"/>
    </row>
    <row r="5018" spans="4:4" x14ac:dyDescent="0.25">
      <c r="D5018" s="9"/>
    </row>
    <row r="5019" spans="4:4" x14ac:dyDescent="0.25">
      <c r="D5019" s="9"/>
    </row>
    <row r="5020" spans="4:4" x14ac:dyDescent="0.25">
      <c r="D5020" s="9"/>
    </row>
    <row r="5021" spans="4:4" x14ac:dyDescent="0.25">
      <c r="D5021" s="9"/>
    </row>
    <row r="5022" spans="4:4" x14ac:dyDescent="0.25">
      <c r="D5022" s="9"/>
    </row>
    <row r="5023" spans="4:4" x14ac:dyDescent="0.25">
      <c r="D5023" s="9"/>
    </row>
    <row r="5024" spans="4:4" x14ac:dyDescent="0.25">
      <c r="D5024" s="9"/>
    </row>
    <row r="5025" spans="4:4" x14ac:dyDescent="0.25">
      <c r="D5025" s="9"/>
    </row>
    <row r="5026" spans="4:4" x14ac:dyDescent="0.25">
      <c r="D5026" s="9"/>
    </row>
    <row r="5027" spans="4:4" x14ac:dyDescent="0.25">
      <c r="D5027" s="9"/>
    </row>
    <row r="5028" spans="4:4" x14ac:dyDescent="0.25">
      <c r="D5028" s="9"/>
    </row>
    <row r="5029" spans="4:4" x14ac:dyDescent="0.25">
      <c r="D5029" s="9"/>
    </row>
    <row r="5030" spans="4:4" x14ac:dyDescent="0.25">
      <c r="D5030" s="9"/>
    </row>
    <row r="5031" spans="4:4" x14ac:dyDescent="0.25">
      <c r="D5031" s="9"/>
    </row>
    <row r="5032" spans="4:4" x14ac:dyDescent="0.25">
      <c r="D5032" s="9"/>
    </row>
    <row r="5033" spans="4:4" x14ac:dyDescent="0.25">
      <c r="D5033" s="9"/>
    </row>
    <row r="5034" spans="4:4" x14ac:dyDescent="0.25">
      <c r="D5034" s="9"/>
    </row>
    <row r="5035" spans="4:4" x14ac:dyDescent="0.25">
      <c r="D5035" s="9"/>
    </row>
    <row r="5036" spans="4:4" x14ac:dyDescent="0.25">
      <c r="D5036" s="9"/>
    </row>
    <row r="5037" spans="4:4" x14ac:dyDescent="0.25">
      <c r="D5037" s="9"/>
    </row>
    <row r="5038" spans="4:4" x14ac:dyDescent="0.25">
      <c r="D5038" s="9"/>
    </row>
    <row r="5039" spans="4:4" x14ac:dyDescent="0.25">
      <c r="D5039" s="9"/>
    </row>
    <row r="5040" spans="4:4" x14ac:dyDescent="0.25">
      <c r="D5040" s="9"/>
    </row>
    <row r="5041" spans="4:4" x14ac:dyDescent="0.25">
      <c r="D5041" s="9"/>
    </row>
    <row r="5042" spans="4:4" x14ac:dyDescent="0.25">
      <c r="D5042" s="9"/>
    </row>
    <row r="5043" spans="4:4" x14ac:dyDescent="0.25">
      <c r="D5043" s="9"/>
    </row>
    <row r="5044" spans="4:4" x14ac:dyDescent="0.25">
      <c r="D5044" s="9"/>
    </row>
    <row r="5045" spans="4:4" x14ac:dyDescent="0.25">
      <c r="D5045" s="9"/>
    </row>
    <row r="5046" spans="4:4" x14ac:dyDescent="0.25">
      <c r="D5046" s="9"/>
    </row>
    <row r="5047" spans="4:4" x14ac:dyDescent="0.25">
      <c r="D5047" s="9"/>
    </row>
    <row r="5048" spans="4:4" x14ac:dyDescent="0.25">
      <c r="D5048" s="9"/>
    </row>
    <row r="5049" spans="4:4" x14ac:dyDescent="0.25">
      <c r="D5049" s="9"/>
    </row>
    <row r="5050" spans="4:4" x14ac:dyDescent="0.25">
      <c r="D5050" s="9"/>
    </row>
    <row r="5051" spans="4:4" x14ac:dyDescent="0.25">
      <c r="D5051" s="9"/>
    </row>
    <row r="5052" spans="4:4" x14ac:dyDescent="0.25">
      <c r="D5052" s="9"/>
    </row>
    <row r="5053" spans="4:4" x14ac:dyDescent="0.25">
      <c r="D5053" s="9"/>
    </row>
    <row r="5054" spans="4:4" x14ac:dyDescent="0.25">
      <c r="D5054" s="9"/>
    </row>
    <row r="5055" spans="4:4" x14ac:dyDescent="0.25">
      <c r="D5055" s="9"/>
    </row>
    <row r="5056" spans="4:4" x14ac:dyDescent="0.25">
      <c r="D5056" s="9"/>
    </row>
    <row r="5057" spans="4:4" x14ac:dyDescent="0.25">
      <c r="D5057" s="9"/>
    </row>
    <row r="5058" spans="4:4" x14ac:dyDescent="0.25">
      <c r="D5058" s="9"/>
    </row>
    <row r="5059" spans="4:4" x14ac:dyDescent="0.25">
      <c r="D5059" s="9"/>
    </row>
    <row r="5060" spans="4:4" x14ac:dyDescent="0.25">
      <c r="D5060" s="9"/>
    </row>
    <row r="5061" spans="4:4" x14ac:dyDescent="0.25">
      <c r="D5061" s="9"/>
    </row>
    <row r="5062" spans="4:4" x14ac:dyDescent="0.25">
      <c r="D5062" s="9"/>
    </row>
    <row r="5063" spans="4:4" x14ac:dyDescent="0.25">
      <c r="D5063" s="9"/>
    </row>
    <row r="5064" spans="4:4" x14ac:dyDescent="0.25">
      <c r="D5064" s="9"/>
    </row>
    <row r="5065" spans="4:4" x14ac:dyDescent="0.25">
      <c r="D5065" s="9"/>
    </row>
    <row r="5066" spans="4:4" x14ac:dyDescent="0.25">
      <c r="D5066" s="9"/>
    </row>
    <row r="5067" spans="4:4" x14ac:dyDescent="0.25">
      <c r="D5067" s="9"/>
    </row>
    <row r="5068" spans="4:4" x14ac:dyDescent="0.25">
      <c r="D5068" s="9"/>
    </row>
    <row r="5069" spans="4:4" x14ac:dyDescent="0.25">
      <c r="D5069" s="9"/>
    </row>
    <row r="5070" spans="4:4" x14ac:dyDescent="0.25">
      <c r="D5070" s="9"/>
    </row>
    <row r="5071" spans="4:4" x14ac:dyDescent="0.25">
      <c r="D5071" s="9"/>
    </row>
    <row r="5072" spans="4:4" x14ac:dyDescent="0.25">
      <c r="D5072" s="9"/>
    </row>
    <row r="5073" spans="4:4" x14ac:dyDescent="0.25">
      <c r="D5073" s="9"/>
    </row>
    <row r="5074" spans="4:4" x14ac:dyDescent="0.25">
      <c r="D5074" s="9"/>
    </row>
    <row r="5075" spans="4:4" x14ac:dyDescent="0.25">
      <c r="D5075" s="9"/>
    </row>
    <row r="5076" spans="4:4" x14ac:dyDescent="0.25">
      <c r="D5076" s="9"/>
    </row>
    <row r="5077" spans="4:4" x14ac:dyDescent="0.25">
      <c r="D5077" s="9"/>
    </row>
    <row r="5078" spans="4:4" x14ac:dyDescent="0.25">
      <c r="D5078" s="9"/>
    </row>
    <row r="5079" spans="4:4" x14ac:dyDescent="0.25">
      <c r="D5079" s="9"/>
    </row>
    <row r="5080" spans="4:4" x14ac:dyDescent="0.25">
      <c r="D5080" s="9"/>
    </row>
    <row r="5081" spans="4:4" x14ac:dyDescent="0.25">
      <c r="D5081" s="9"/>
    </row>
    <row r="5082" spans="4:4" x14ac:dyDescent="0.25">
      <c r="D5082" s="9"/>
    </row>
    <row r="5083" spans="4:4" x14ac:dyDescent="0.25">
      <c r="D5083" s="9"/>
    </row>
    <row r="5084" spans="4:4" x14ac:dyDescent="0.25">
      <c r="D5084" s="9"/>
    </row>
    <row r="5085" spans="4:4" x14ac:dyDescent="0.25">
      <c r="D5085" s="9"/>
    </row>
    <row r="5086" spans="4:4" x14ac:dyDescent="0.25">
      <c r="D5086" s="9"/>
    </row>
    <row r="5087" spans="4:4" x14ac:dyDescent="0.25">
      <c r="D5087" s="9"/>
    </row>
    <row r="5088" spans="4:4" x14ac:dyDescent="0.25">
      <c r="D5088" s="9"/>
    </row>
    <row r="5089" spans="4:4" x14ac:dyDescent="0.25">
      <c r="D5089" s="9"/>
    </row>
    <row r="5090" spans="4:4" x14ac:dyDescent="0.25">
      <c r="D5090" s="9"/>
    </row>
    <row r="5091" spans="4:4" x14ac:dyDescent="0.25">
      <c r="D5091" s="9"/>
    </row>
    <row r="5092" spans="4:4" x14ac:dyDescent="0.25">
      <c r="D5092" s="9"/>
    </row>
    <row r="5093" spans="4:4" x14ac:dyDescent="0.25">
      <c r="D5093" s="9"/>
    </row>
    <row r="5094" spans="4:4" x14ac:dyDescent="0.25">
      <c r="D5094" s="9"/>
    </row>
    <row r="5095" spans="4:4" x14ac:dyDescent="0.25">
      <c r="D5095" s="9"/>
    </row>
    <row r="5096" spans="4:4" x14ac:dyDescent="0.25">
      <c r="D5096" s="9"/>
    </row>
    <row r="5097" spans="4:4" x14ac:dyDescent="0.25">
      <c r="D5097" s="9"/>
    </row>
    <row r="5098" spans="4:4" x14ac:dyDescent="0.25">
      <c r="D5098" s="9"/>
    </row>
    <row r="5099" spans="4:4" x14ac:dyDescent="0.25">
      <c r="D5099" s="9"/>
    </row>
    <row r="5100" spans="4:4" x14ac:dyDescent="0.25">
      <c r="D5100" s="9"/>
    </row>
    <row r="5101" spans="4:4" x14ac:dyDescent="0.25">
      <c r="D5101" s="9"/>
    </row>
    <row r="5102" spans="4:4" x14ac:dyDescent="0.25">
      <c r="D5102" s="9"/>
    </row>
    <row r="5103" spans="4:4" x14ac:dyDescent="0.25">
      <c r="D5103" s="9"/>
    </row>
    <row r="5104" spans="4:4" x14ac:dyDescent="0.25">
      <c r="D5104" s="9"/>
    </row>
    <row r="5105" spans="4:4" x14ac:dyDescent="0.25">
      <c r="D5105" s="9"/>
    </row>
    <row r="5106" spans="4:4" x14ac:dyDescent="0.25">
      <c r="D5106" s="9"/>
    </row>
    <row r="5107" spans="4:4" x14ac:dyDescent="0.25">
      <c r="D5107" s="9"/>
    </row>
    <row r="5108" spans="4:4" x14ac:dyDescent="0.25">
      <c r="D5108" s="9"/>
    </row>
    <row r="5109" spans="4:4" x14ac:dyDescent="0.25">
      <c r="D5109" s="9"/>
    </row>
    <row r="5110" spans="4:4" x14ac:dyDescent="0.25">
      <c r="D5110" s="9"/>
    </row>
    <row r="5111" spans="4:4" x14ac:dyDescent="0.25">
      <c r="D5111" s="9"/>
    </row>
    <row r="5112" spans="4:4" x14ac:dyDescent="0.25">
      <c r="D5112" s="9"/>
    </row>
    <row r="5113" spans="4:4" x14ac:dyDescent="0.25">
      <c r="D5113" s="9"/>
    </row>
    <row r="5114" spans="4:4" x14ac:dyDescent="0.25">
      <c r="D5114" s="9"/>
    </row>
    <row r="5115" spans="4:4" x14ac:dyDescent="0.25">
      <c r="D5115" s="9"/>
    </row>
    <row r="5116" spans="4:4" x14ac:dyDescent="0.25">
      <c r="D5116" s="9"/>
    </row>
    <row r="5117" spans="4:4" x14ac:dyDescent="0.25">
      <c r="D5117" s="9"/>
    </row>
    <row r="5118" spans="4:4" x14ac:dyDescent="0.25">
      <c r="D5118" s="9"/>
    </row>
    <row r="5119" spans="4:4" x14ac:dyDescent="0.25">
      <c r="D5119" s="9"/>
    </row>
    <row r="5120" spans="4:4" x14ac:dyDescent="0.25">
      <c r="D5120" s="9"/>
    </row>
    <row r="5121" spans="4:4" x14ac:dyDescent="0.25">
      <c r="D5121" s="9"/>
    </row>
    <row r="5122" spans="4:4" x14ac:dyDescent="0.25">
      <c r="D5122" s="9"/>
    </row>
    <row r="5123" spans="4:4" x14ac:dyDescent="0.25">
      <c r="D5123" s="9"/>
    </row>
    <row r="5124" spans="4:4" x14ac:dyDescent="0.25">
      <c r="D5124" s="9"/>
    </row>
    <row r="5125" spans="4:4" x14ac:dyDescent="0.25">
      <c r="D5125" s="9"/>
    </row>
    <row r="5126" spans="4:4" x14ac:dyDescent="0.25">
      <c r="D5126" s="9"/>
    </row>
    <row r="5127" spans="4:4" x14ac:dyDescent="0.25">
      <c r="D5127" s="9"/>
    </row>
    <row r="5128" spans="4:4" x14ac:dyDescent="0.25">
      <c r="D5128" s="9"/>
    </row>
    <row r="5129" spans="4:4" x14ac:dyDescent="0.25">
      <c r="D5129" s="9"/>
    </row>
    <row r="5130" spans="4:4" x14ac:dyDescent="0.25">
      <c r="D5130" s="9"/>
    </row>
    <row r="5131" spans="4:4" x14ac:dyDescent="0.25">
      <c r="D5131" s="9"/>
    </row>
    <row r="5132" spans="4:4" x14ac:dyDescent="0.25">
      <c r="D5132" s="9"/>
    </row>
    <row r="5133" spans="4:4" x14ac:dyDescent="0.25">
      <c r="D5133" s="9"/>
    </row>
    <row r="5134" spans="4:4" x14ac:dyDescent="0.25">
      <c r="D5134" s="9"/>
    </row>
    <row r="5135" spans="4:4" x14ac:dyDescent="0.25">
      <c r="D5135" s="9"/>
    </row>
    <row r="5136" spans="4:4" x14ac:dyDescent="0.25">
      <c r="D5136" s="9"/>
    </row>
    <row r="5137" spans="4:4" x14ac:dyDescent="0.25">
      <c r="D5137" s="9"/>
    </row>
    <row r="5138" spans="4:4" x14ac:dyDescent="0.25">
      <c r="D5138" s="9"/>
    </row>
    <row r="5139" spans="4:4" x14ac:dyDescent="0.25">
      <c r="D5139" s="9"/>
    </row>
    <row r="5140" spans="4:4" x14ac:dyDescent="0.25">
      <c r="D5140" s="9"/>
    </row>
    <row r="5141" spans="4:4" x14ac:dyDescent="0.25">
      <c r="D5141" s="9"/>
    </row>
    <row r="5142" spans="4:4" x14ac:dyDescent="0.25">
      <c r="D5142" s="9"/>
    </row>
    <row r="5143" spans="4:4" x14ac:dyDescent="0.25">
      <c r="D5143" s="9"/>
    </row>
    <row r="5144" spans="4:4" x14ac:dyDescent="0.25">
      <c r="D5144" s="9"/>
    </row>
    <row r="5145" spans="4:4" x14ac:dyDescent="0.25">
      <c r="D5145" s="9"/>
    </row>
    <row r="5146" spans="4:4" x14ac:dyDescent="0.25">
      <c r="D5146" s="9"/>
    </row>
    <row r="5147" spans="4:4" x14ac:dyDescent="0.25">
      <c r="D5147" s="9"/>
    </row>
    <row r="5148" spans="4:4" x14ac:dyDescent="0.25">
      <c r="D5148" s="9"/>
    </row>
    <row r="5149" spans="4:4" x14ac:dyDescent="0.25">
      <c r="D5149" s="9"/>
    </row>
    <row r="5150" spans="4:4" x14ac:dyDescent="0.25">
      <c r="D5150" s="9"/>
    </row>
    <row r="5151" spans="4:4" x14ac:dyDescent="0.25">
      <c r="D5151" s="9"/>
    </row>
    <row r="5152" spans="4:4" x14ac:dyDescent="0.25">
      <c r="D5152" s="9"/>
    </row>
    <row r="5153" spans="4:4" x14ac:dyDescent="0.25">
      <c r="D5153" s="9"/>
    </row>
    <row r="5154" spans="4:4" x14ac:dyDescent="0.25">
      <c r="D5154" s="9"/>
    </row>
    <row r="5155" spans="4:4" x14ac:dyDescent="0.25">
      <c r="D5155" s="9"/>
    </row>
    <row r="5156" spans="4:4" x14ac:dyDescent="0.25">
      <c r="D5156" s="9"/>
    </row>
    <row r="5157" spans="4:4" x14ac:dyDescent="0.25">
      <c r="D5157" s="9"/>
    </row>
    <row r="5158" spans="4:4" x14ac:dyDescent="0.25">
      <c r="D5158" s="9"/>
    </row>
    <row r="5159" spans="4:4" x14ac:dyDescent="0.25">
      <c r="D5159" s="9"/>
    </row>
    <row r="5160" spans="4:4" x14ac:dyDescent="0.25">
      <c r="D5160" s="9"/>
    </row>
    <row r="5161" spans="4:4" x14ac:dyDescent="0.25">
      <c r="D5161" s="9"/>
    </row>
    <row r="5162" spans="4:4" x14ac:dyDescent="0.25">
      <c r="D5162" s="9"/>
    </row>
    <row r="5163" spans="4:4" x14ac:dyDescent="0.25">
      <c r="D5163" s="9"/>
    </row>
    <row r="5164" spans="4:4" x14ac:dyDescent="0.25">
      <c r="D5164" s="9"/>
    </row>
    <row r="5165" spans="4:4" x14ac:dyDescent="0.25">
      <c r="D5165" s="9"/>
    </row>
    <row r="5166" spans="4:4" x14ac:dyDescent="0.25">
      <c r="D5166" s="9"/>
    </row>
    <row r="5167" spans="4:4" x14ac:dyDescent="0.25">
      <c r="D5167" s="9"/>
    </row>
    <row r="5168" spans="4:4" x14ac:dyDescent="0.25">
      <c r="D5168" s="9"/>
    </row>
    <row r="5169" spans="4:4" x14ac:dyDescent="0.25">
      <c r="D5169" s="9"/>
    </row>
    <row r="5170" spans="4:4" x14ac:dyDescent="0.25">
      <c r="D5170" s="9"/>
    </row>
    <row r="5171" spans="4:4" x14ac:dyDescent="0.25">
      <c r="D5171" s="9"/>
    </row>
    <row r="5172" spans="4:4" x14ac:dyDescent="0.25">
      <c r="D5172" s="9"/>
    </row>
    <row r="5173" spans="4:4" x14ac:dyDescent="0.25">
      <c r="D5173" s="9"/>
    </row>
    <row r="5174" spans="4:4" x14ac:dyDescent="0.25">
      <c r="D5174" s="9"/>
    </row>
    <row r="5175" spans="4:4" x14ac:dyDescent="0.25">
      <c r="D5175" s="9"/>
    </row>
    <row r="5176" spans="4:4" x14ac:dyDescent="0.25">
      <c r="D5176" s="9"/>
    </row>
    <row r="5177" spans="4:4" x14ac:dyDescent="0.25">
      <c r="D5177" s="9"/>
    </row>
    <row r="5178" spans="4:4" x14ac:dyDescent="0.25">
      <c r="D5178" s="9"/>
    </row>
    <row r="5179" spans="4:4" x14ac:dyDescent="0.25">
      <c r="D5179" s="9"/>
    </row>
    <row r="5180" spans="4:4" x14ac:dyDescent="0.25">
      <c r="D5180" s="9"/>
    </row>
    <row r="5181" spans="4:4" x14ac:dyDescent="0.25">
      <c r="D5181" s="9"/>
    </row>
    <row r="5182" spans="4:4" x14ac:dyDescent="0.25">
      <c r="D5182" s="9"/>
    </row>
    <row r="5183" spans="4:4" x14ac:dyDescent="0.25">
      <c r="D5183" s="9"/>
    </row>
    <row r="5184" spans="4:4" x14ac:dyDescent="0.25">
      <c r="D5184" s="9"/>
    </row>
    <row r="5185" spans="4:4" x14ac:dyDescent="0.25">
      <c r="D5185" s="9"/>
    </row>
    <row r="5186" spans="4:4" x14ac:dyDescent="0.25">
      <c r="D5186" s="9"/>
    </row>
    <row r="5187" spans="4:4" x14ac:dyDescent="0.25">
      <c r="D5187" s="9"/>
    </row>
    <row r="5188" spans="4:4" x14ac:dyDescent="0.25">
      <c r="D5188" s="9"/>
    </row>
    <row r="5189" spans="4:4" x14ac:dyDescent="0.25">
      <c r="D5189" s="9"/>
    </row>
    <row r="5190" spans="4:4" x14ac:dyDescent="0.25">
      <c r="D5190" s="9"/>
    </row>
    <row r="5191" spans="4:4" x14ac:dyDescent="0.25">
      <c r="D5191" s="9"/>
    </row>
    <row r="5192" spans="4:4" x14ac:dyDescent="0.25">
      <c r="D5192" s="9"/>
    </row>
    <row r="5193" spans="4:4" x14ac:dyDescent="0.25">
      <c r="D5193" s="9"/>
    </row>
    <row r="5194" spans="4:4" x14ac:dyDescent="0.25">
      <c r="D5194" s="9"/>
    </row>
    <row r="5195" spans="4:4" x14ac:dyDescent="0.25">
      <c r="D5195" s="9"/>
    </row>
    <row r="5196" spans="4:4" x14ac:dyDescent="0.25">
      <c r="D5196" s="9"/>
    </row>
    <row r="5197" spans="4:4" x14ac:dyDescent="0.25">
      <c r="D5197" s="9"/>
    </row>
    <row r="5198" spans="4:4" x14ac:dyDescent="0.25">
      <c r="D5198" s="9"/>
    </row>
    <row r="5199" spans="4:4" x14ac:dyDescent="0.25">
      <c r="D5199" s="9"/>
    </row>
    <row r="5200" spans="4:4" x14ac:dyDescent="0.25">
      <c r="D5200" s="9"/>
    </row>
    <row r="5201" spans="4:4" x14ac:dyDescent="0.25">
      <c r="D5201" s="9"/>
    </row>
    <row r="5202" spans="4:4" x14ac:dyDescent="0.25">
      <c r="D5202" s="9"/>
    </row>
    <row r="5203" spans="4:4" x14ac:dyDescent="0.25">
      <c r="D5203" s="9"/>
    </row>
    <row r="5204" spans="4:4" x14ac:dyDescent="0.25">
      <c r="D5204" s="9"/>
    </row>
    <row r="5205" spans="4:4" x14ac:dyDescent="0.25">
      <c r="D5205" s="9"/>
    </row>
    <row r="5206" spans="4:4" x14ac:dyDescent="0.25">
      <c r="D5206" s="9"/>
    </row>
    <row r="5207" spans="4:4" x14ac:dyDescent="0.25">
      <c r="D5207" s="9"/>
    </row>
    <row r="5208" spans="4:4" x14ac:dyDescent="0.25">
      <c r="D5208" s="9"/>
    </row>
    <row r="5209" spans="4:4" x14ac:dyDescent="0.25">
      <c r="D5209" s="9"/>
    </row>
    <row r="5210" spans="4:4" x14ac:dyDescent="0.25">
      <c r="D5210" s="9"/>
    </row>
    <row r="5211" spans="4:4" x14ac:dyDescent="0.25">
      <c r="D5211" s="9"/>
    </row>
    <row r="5212" spans="4:4" x14ac:dyDescent="0.25">
      <c r="D5212" s="9"/>
    </row>
    <row r="5213" spans="4:4" x14ac:dyDescent="0.25">
      <c r="D5213" s="9"/>
    </row>
    <row r="5214" spans="4:4" x14ac:dyDescent="0.25">
      <c r="D5214" s="9"/>
    </row>
    <row r="5215" spans="4:4" x14ac:dyDescent="0.25">
      <c r="D5215" s="9"/>
    </row>
    <row r="5216" spans="4:4" x14ac:dyDescent="0.25">
      <c r="D5216" s="9"/>
    </row>
    <row r="5217" spans="4:4" x14ac:dyDescent="0.25">
      <c r="D5217" s="9"/>
    </row>
    <row r="5218" spans="4:4" x14ac:dyDescent="0.25">
      <c r="D5218" s="9"/>
    </row>
    <row r="5219" spans="4:4" x14ac:dyDescent="0.25">
      <c r="D5219" s="9"/>
    </row>
    <row r="5220" spans="4:4" x14ac:dyDescent="0.25">
      <c r="D5220" s="9"/>
    </row>
    <row r="5221" spans="4:4" x14ac:dyDescent="0.25">
      <c r="D5221" s="9"/>
    </row>
    <row r="5222" spans="4:4" x14ac:dyDescent="0.25">
      <c r="D5222" s="9"/>
    </row>
    <row r="5223" spans="4:4" x14ac:dyDescent="0.25">
      <c r="D5223" s="9"/>
    </row>
    <row r="5224" spans="4:4" x14ac:dyDescent="0.25">
      <c r="D5224" s="9"/>
    </row>
    <row r="5225" spans="4:4" x14ac:dyDescent="0.25">
      <c r="D5225" s="9"/>
    </row>
    <row r="5226" spans="4:4" x14ac:dyDescent="0.25">
      <c r="D5226" s="9"/>
    </row>
    <row r="5227" spans="4:4" x14ac:dyDescent="0.25">
      <c r="D5227" s="9"/>
    </row>
    <row r="5228" spans="4:4" x14ac:dyDescent="0.25">
      <c r="D5228" s="9"/>
    </row>
    <row r="5229" spans="4:4" x14ac:dyDescent="0.25">
      <c r="D5229" s="9"/>
    </row>
    <row r="5230" spans="4:4" x14ac:dyDescent="0.25">
      <c r="D5230" s="9"/>
    </row>
    <row r="5231" spans="4:4" x14ac:dyDescent="0.25">
      <c r="D5231" s="9"/>
    </row>
    <row r="5232" spans="4:4" x14ac:dyDescent="0.25">
      <c r="D5232" s="9"/>
    </row>
    <row r="5233" spans="4:4" x14ac:dyDescent="0.25">
      <c r="D5233" s="9"/>
    </row>
    <row r="5234" spans="4:4" x14ac:dyDescent="0.25">
      <c r="D5234" s="9"/>
    </row>
    <row r="5235" spans="4:4" x14ac:dyDescent="0.25">
      <c r="D5235" s="9"/>
    </row>
    <row r="5236" spans="4:4" x14ac:dyDescent="0.25">
      <c r="D5236" s="9"/>
    </row>
    <row r="5237" spans="4:4" x14ac:dyDescent="0.25">
      <c r="D5237" s="9"/>
    </row>
    <row r="5238" spans="4:4" x14ac:dyDescent="0.25">
      <c r="D5238" s="9"/>
    </row>
    <row r="5239" spans="4:4" x14ac:dyDescent="0.25">
      <c r="D5239" s="9"/>
    </row>
    <row r="5240" spans="4:4" x14ac:dyDescent="0.25">
      <c r="D5240" s="9"/>
    </row>
    <row r="5241" spans="4:4" x14ac:dyDescent="0.25">
      <c r="D5241" s="9"/>
    </row>
    <row r="5242" spans="4:4" x14ac:dyDescent="0.25">
      <c r="D5242" s="9"/>
    </row>
    <row r="5243" spans="4:4" x14ac:dyDescent="0.25">
      <c r="D5243" s="9"/>
    </row>
    <row r="5244" spans="4:4" x14ac:dyDescent="0.25">
      <c r="D5244" s="9"/>
    </row>
    <row r="5245" spans="4:4" x14ac:dyDescent="0.25">
      <c r="D5245" s="9"/>
    </row>
    <row r="5246" spans="4:4" x14ac:dyDescent="0.25">
      <c r="D5246" s="9"/>
    </row>
    <row r="5247" spans="4:4" x14ac:dyDescent="0.25">
      <c r="D5247" s="9"/>
    </row>
    <row r="5248" spans="4:4" x14ac:dyDescent="0.25">
      <c r="D5248" s="9"/>
    </row>
    <row r="5249" spans="4:4" x14ac:dyDescent="0.25">
      <c r="D5249" s="9"/>
    </row>
    <row r="5250" spans="4:4" x14ac:dyDescent="0.25">
      <c r="D5250" s="9"/>
    </row>
    <row r="5251" spans="4:4" x14ac:dyDescent="0.25">
      <c r="D5251" s="9"/>
    </row>
    <row r="5252" spans="4:4" x14ac:dyDescent="0.25">
      <c r="D5252" s="9"/>
    </row>
    <row r="5253" spans="4:4" x14ac:dyDescent="0.25">
      <c r="D5253" s="9"/>
    </row>
    <row r="5254" spans="4:4" x14ac:dyDescent="0.25">
      <c r="D5254" s="9"/>
    </row>
    <row r="5255" spans="4:4" x14ac:dyDescent="0.25">
      <c r="D5255" s="9"/>
    </row>
    <row r="5256" spans="4:4" x14ac:dyDescent="0.25">
      <c r="D5256" s="9"/>
    </row>
    <row r="5257" spans="4:4" x14ac:dyDescent="0.25">
      <c r="D5257" s="9"/>
    </row>
    <row r="5258" spans="4:4" x14ac:dyDescent="0.25">
      <c r="D5258" s="9"/>
    </row>
    <row r="5259" spans="4:4" x14ac:dyDescent="0.25">
      <c r="D5259" s="9"/>
    </row>
    <row r="5260" spans="4:4" x14ac:dyDescent="0.25">
      <c r="D5260" s="9"/>
    </row>
    <row r="5261" spans="4:4" x14ac:dyDescent="0.25">
      <c r="D5261" s="9"/>
    </row>
    <row r="5262" spans="4:4" x14ac:dyDescent="0.25">
      <c r="D5262" s="9"/>
    </row>
    <row r="5263" spans="4:4" x14ac:dyDescent="0.25">
      <c r="D5263" s="9"/>
    </row>
    <row r="5264" spans="4:4" x14ac:dyDescent="0.25">
      <c r="D5264" s="9"/>
    </row>
    <row r="5265" spans="4:4" x14ac:dyDescent="0.25">
      <c r="D5265" s="9"/>
    </row>
    <row r="5266" spans="4:4" x14ac:dyDescent="0.25">
      <c r="D5266" s="9"/>
    </row>
    <row r="5267" spans="4:4" x14ac:dyDescent="0.25">
      <c r="D5267" s="9"/>
    </row>
    <row r="5268" spans="4:4" x14ac:dyDescent="0.25">
      <c r="D5268" s="9"/>
    </row>
    <row r="5269" spans="4:4" x14ac:dyDescent="0.25">
      <c r="D5269" s="9"/>
    </row>
    <row r="5270" spans="4:4" x14ac:dyDescent="0.25">
      <c r="D5270" s="9"/>
    </row>
    <row r="5271" spans="4:4" x14ac:dyDescent="0.25">
      <c r="D5271" s="9"/>
    </row>
    <row r="5272" spans="4:4" x14ac:dyDescent="0.25">
      <c r="D5272" s="9"/>
    </row>
    <row r="5273" spans="4:4" x14ac:dyDescent="0.25">
      <c r="D5273" s="9"/>
    </row>
    <row r="5274" spans="4:4" x14ac:dyDescent="0.25">
      <c r="D5274" s="9"/>
    </row>
    <row r="5275" spans="4:4" x14ac:dyDescent="0.25">
      <c r="D5275" s="9"/>
    </row>
    <row r="5276" spans="4:4" x14ac:dyDescent="0.25">
      <c r="D5276" s="9"/>
    </row>
    <row r="5277" spans="4:4" x14ac:dyDescent="0.25">
      <c r="D5277" s="9"/>
    </row>
    <row r="5278" spans="4:4" x14ac:dyDescent="0.25">
      <c r="D5278" s="9"/>
    </row>
    <row r="5279" spans="4:4" x14ac:dyDescent="0.25">
      <c r="D5279" s="9"/>
    </row>
    <row r="5280" spans="4:4" x14ac:dyDescent="0.25">
      <c r="D5280" s="9"/>
    </row>
    <row r="5281" spans="4:4" x14ac:dyDescent="0.25">
      <c r="D5281" s="9"/>
    </row>
    <row r="5282" spans="4:4" x14ac:dyDescent="0.25">
      <c r="D5282" s="9"/>
    </row>
    <row r="5283" spans="4:4" x14ac:dyDescent="0.25">
      <c r="D5283" s="9"/>
    </row>
    <row r="5284" spans="4:4" x14ac:dyDescent="0.25">
      <c r="D5284" s="9"/>
    </row>
    <row r="5285" spans="4:4" x14ac:dyDescent="0.25">
      <c r="D5285" s="9"/>
    </row>
    <row r="5286" spans="4:4" x14ac:dyDescent="0.25">
      <c r="D5286" s="9"/>
    </row>
    <row r="5287" spans="4:4" x14ac:dyDescent="0.25">
      <c r="D5287" s="9"/>
    </row>
    <row r="5288" spans="4:4" x14ac:dyDescent="0.25">
      <c r="D5288" s="9"/>
    </row>
    <row r="5289" spans="4:4" x14ac:dyDescent="0.25">
      <c r="D5289" s="9"/>
    </row>
    <row r="5290" spans="4:4" x14ac:dyDescent="0.25">
      <c r="D5290" s="9"/>
    </row>
    <row r="5291" spans="4:4" x14ac:dyDescent="0.25">
      <c r="D5291" s="9"/>
    </row>
    <row r="5292" spans="4:4" x14ac:dyDescent="0.25">
      <c r="D5292" s="9"/>
    </row>
    <row r="5293" spans="4:4" x14ac:dyDescent="0.25">
      <c r="D5293" s="9"/>
    </row>
    <row r="5294" spans="4:4" x14ac:dyDescent="0.25">
      <c r="D5294" s="9"/>
    </row>
    <row r="5295" spans="4:4" x14ac:dyDescent="0.25">
      <c r="D5295" s="9"/>
    </row>
    <row r="5296" spans="4:4" x14ac:dyDescent="0.25">
      <c r="D5296" s="9"/>
    </row>
    <row r="5297" spans="4:4" x14ac:dyDescent="0.25">
      <c r="D5297" s="9"/>
    </row>
    <row r="5298" spans="4:4" x14ac:dyDescent="0.25">
      <c r="D5298" s="9"/>
    </row>
    <row r="5299" spans="4:4" x14ac:dyDescent="0.25">
      <c r="D5299" s="9"/>
    </row>
    <row r="5300" spans="4:4" x14ac:dyDescent="0.25">
      <c r="D5300" s="9"/>
    </row>
    <row r="5301" spans="4:4" x14ac:dyDescent="0.25">
      <c r="D5301" s="9"/>
    </row>
    <row r="5302" spans="4:4" x14ac:dyDescent="0.25">
      <c r="D5302" s="9"/>
    </row>
    <row r="5303" spans="4:4" x14ac:dyDescent="0.25">
      <c r="D5303" s="9"/>
    </row>
    <row r="5304" spans="4:4" x14ac:dyDescent="0.25">
      <c r="D5304" s="9"/>
    </row>
    <row r="5305" spans="4:4" x14ac:dyDescent="0.25">
      <c r="D5305" s="9"/>
    </row>
    <row r="5306" spans="4:4" x14ac:dyDescent="0.25">
      <c r="D5306" s="9"/>
    </row>
    <row r="5307" spans="4:4" x14ac:dyDescent="0.25">
      <c r="D5307" s="9"/>
    </row>
    <row r="5308" spans="4:4" x14ac:dyDescent="0.25">
      <c r="D5308" s="9"/>
    </row>
    <row r="5309" spans="4:4" x14ac:dyDescent="0.25">
      <c r="D5309" s="9"/>
    </row>
    <row r="5310" spans="4:4" x14ac:dyDescent="0.25">
      <c r="D5310" s="9"/>
    </row>
    <row r="5311" spans="4:4" x14ac:dyDescent="0.25">
      <c r="D5311" s="9"/>
    </row>
    <row r="5312" spans="4:4" x14ac:dyDescent="0.25">
      <c r="D5312" s="9"/>
    </row>
    <row r="5313" spans="4:4" x14ac:dyDescent="0.25">
      <c r="D5313" s="9"/>
    </row>
    <row r="5314" spans="4:4" x14ac:dyDescent="0.25">
      <c r="D5314" s="9"/>
    </row>
    <row r="5315" spans="4:4" x14ac:dyDescent="0.25">
      <c r="D5315" s="9"/>
    </row>
    <row r="5316" spans="4:4" x14ac:dyDescent="0.25">
      <c r="D5316" s="9"/>
    </row>
    <row r="5317" spans="4:4" x14ac:dyDescent="0.25">
      <c r="D5317" s="9"/>
    </row>
    <row r="5318" spans="4:4" x14ac:dyDescent="0.25">
      <c r="D5318" s="9"/>
    </row>
    <row r="5319" spans="4:4" x14ac:dyDescent="0.25">
      <c r="D5319" s="9"/>
    </row>
    <row r="5320" spans="4:4" x14ac:dyDescent="0.25">
      <c r="D5320" s="9"/>
    </row>
    <row r="5321" spans="4:4" x14ac:dyDescent="0.25">
      <c r="D5321" s="9"/>
    </row>
    <row r="5322" spans="4:4" x14ac:dyDescent="0.25">
      <c r="D5322" s="9"/>
    </row>
    <row r="5323" spans="4:4" x14ac:dyDescent="0.25">
      <c r="D5323" s="9"/>
    </row>
    <row r="5324" spans="4:4" x14ac:dyDescent="0.25">
      <c r="D5324" s="9"/>
    </row>
    <row r="5325" spans="4:4" x14ac:dyDescent="0.25">
      <c r="D5325" s="9"/>
    </row>
    <row r="5326" spans="4:4" x14ac:dyDescent="0.25">
      <c r="D5326" s="9"/>
    </row>
    <row r="5327" spans="4:4" x14ac:dyDescent="0.25">
      <c r="D5327" s="9"/>
    </row>
    <row r="5328" spans="4:4" x14ac:dyDescent="0.25">
      <c r="D5328" s="9"/>
    </row>
  </sheetData>
  <mergeCells count="6">
    <mergeCell ref="A387:I391"/>
    <mergeCell ref="A1:I1"/>
    <mergeCell ref="C2:I2"/>
    <mergeCell ref="C3:I3"/>
    <mergeCell ref="C4:I4"/>
    <mergeCell ref="A386:C38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  <rowBreaks count="6" manualBreakCount="6">
    <brk id="52" max="8" man="1"/>
    <brk id="102" max="8" man="1"/>
    <brk id="152" max="8" man="1"/>
    <brk id="202" max="8" man="1"/>
    <brk id="253" max="8" man="1"/>
    <brk id="34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outlinePr summaryBelow="0"/>
  </sheetPr>
  <dimension ref="A1:AU4996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77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77" t="s">
        <v>37</v>
      </c>
      <c r="C3" s="259" t="s">
        <v>24</v>
      </c>
      <c r="D3" s="266"/>
      <c r="E3" s="266"/>
      <c r="F3" s="266"/>
      <c r="G3" s="266"/>
      <c r="H3" s="266"/>
      <c r="I3" s="267"/>
      <c r="P3" s="8" t="s">
        <v>6</v>
      </c>
      <c r="T3" t="s">
        <v>7</v>
      </c>
    </row>
    <row r="4" spans="1:47" ht="24.9" customHeight="1" x14ac:dyDescent="0.25">
      <c r="A4" s="11" t="s">
        <v>3</v>
      </c>
      <c r="B4" s="78" t="s">
        <v>748</v>
      </c>
      <c r="C4" s="261" t="s">
        <v>772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922</v>
      </c>
      <c r="C7" s="49" t="s">
        <v>749</v>
      </c>
      <c r="D7" s="25"/>
      <c r="E7" s="26"/>
      <c r="F7" s="26"/>
      <c r="G7" s="26"/>
      <c r="H7" s="27"/>
      <c r="I7" s="28">
        <f>SUMIF(T8:T29,"&lt;&gt;NOR",I8:I29)</f>
        <v>0</v>
      </c>
      <c r="J7" s="43"/>
      <c r="T7" t="s">
        <v>16</v>
      </c>
    </row>
    <row r="8" spans="1:47" x14ac:dyDescent="0.25">
      <c r="A8" s="29">
        <v>1</v>
      </c>
      <c r="B8" s="47" t="s">
        <v>924</v>
      </c>
      <c r="C8" s="48" t="s">
        <v>750</v>
      </c>
      <c r="D8" s="53" t="s">
        <v>72</v>
      </c>
      <c r="E8" s="50">
        <v>1</v>
      </c>
      <c r="F8" s="30"/>
      <c r="G8" s="30"/>
      <c r="H8" s="50">
        <f t="shared" ref="H8:H14" si="0">G8+F8</f>
        <v>0</v>
      </c>
      <c r="I8" s="31">
        <f t="shared" ref="I8:I14" si="1"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x14ac:dyDescent="0.25">
      <c r="A9" s="29">
        <v>2</v>
      </c>
      <c r="B9" s="47" t="s">
        <v>925</v>
      </c>
      <c r="C9" s="48" t="s">
        <v>751</v>
      </c>
      <c r="D9" s="53" t="s">
        <v>71</v>
      </c>
      <c r="E9" s="50">
        <v>52.199999999999996</v>
      </c>
      <c r="F9" s="30"/>
      <c r="G9" s="30"/>
      <c r="H9" s="50">
        <f t="shared" si="0"/>
        <v>0</v>
      </c>
      <c r="I9" s="31">
        <f t="shared" si="1"/>
        <v>0</v>
      </c>
      <c r="J9" s="22">
        <v>21</v>
      </c>
      <c r="K9" s="17"/>
      <c r="L9" s="17"/>
      <c r="M9" s="17"/>
      <c r="N9" s="17"/>
      <c r="O9" s="17"/>
      <c r="P9" s="17"/>
      <c r="Q9" s="17"/>
      <c r="R9" s="17"/>
      <c r="S9" s="17"/>
      <c r="T9" s="17" t="s">
        <v>17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x14ac:dyDescent="0.25">
      <c r="A10" s="29">
        <v>3</v>
      </c>
      <c r="B10" s="47" t="s">
        <v>926</v>
      </c>
      <c r="C10" s="48" t="s">
        <v>752</v>
      </c>
      <c r="D10" s="53" t="s">
        <v>71</v>
      </c>
      <c r="E10" s="50">
        <v>21</v>
      </c>
      <c r="F10" s="30"/>
      <c r="G10" s="30"/>
      <c r="H10" s="50">
        <f t="shared" si="0"/>
        <v>0</v>
      </c>
      <c r="I10" s="31">
        <f t="shared" si="1"/>
        <v>0</v>
      </c>
      <c r="J10" s="22">
        <v>21</v>
      </c>
      <c r="K10" s="17"/>
      <c r="L10" s="17"/>
      <c r="M10" s="17"/>
      <c r="N10" s="17"/>
      <c r="O10" s="17"/>
      <c r="P10" s="17"/>
      <c r="Q10" s="17"/>
      <c r="R10" s="17"/>
      <c r="S10" s="17"/>
      <c r="T10" s="17" t="s">
        <v>17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x14ac:dyDescent="0.25">
      <c r="A11" s="29">
        <v>4</v>
      </c>
      <c r="B11" s="47" t="s">
        <v>927</v>
      </c>
      <c r="C11" s="48" t="s">
        <v>753</v>
      </c>
      <c r="D11" s="53" t="s">
        <v>71</v>
      </c>
      <c r="E11" s="50">
        <v>13.200000000000001</v>
      </c>
      <c r="F11" s="30"/>
      <c r="G11" s="30"/>
      <c r="H11" s="50">
        <f t="shared" si="0"/>
        <v>0</v>
      </c>
      <c r="I11" s="31">
        <f t="shared" si="1"/>
        <v>0</v>
      </c>
      <c r="J11" s="22">
        <v>21</v>
      </c>
      <c r="K11" s="17"/>
      <c r="L11" s="17"/>
      <c r="M11" s="17"/>
      <c r="N11" s="17"/>
      <c r="O11" s="17"/>
      <c r="P11" s="17"/>
      <c r="Q11" s="17"/>
      <c r="R11" s="17"/>
      <c r="S11" s="17"/>
      <c r="T11" s="17" t="s">
        <v>17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x14ac:dyDescent="0.25">
      <c r="A12" s="29">
        <v>5</v>
      </c>
      <c r="B12" s="47" t="s">
        <v>928</v>
      </c>
      <c r="C12" s="48" t="s">
        <v>754</v>
      </c>
      <c r="D12" s="53" t="s">
        <v>71</v>
      </c>
      <c r="E12" s="50">
        <v>9.9</v>
      </c>
      <c r="F12" s="30"/>
      <c r="G12" s="30"/>
      <c r="H12" s="50">
        <f t="shared" si="0"/>
        <v>0</v>
      </c>
      <c r="I12" s="31">
        <f t="shared" si="1"/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x14ac:dyDescent="0.25">
      <c r="A13" s="29">
        <v>6</v>
      </c>
      <c r="B13" s="47" t="s">
        <v>929</v>
      </c>
      <c r="C13" s="48" t="s">
        <v>755</v>
      </c>
      <c r="D13" s="53" t="s">
        <v>71</v>
      </c>
      <c r="E13" s="50">
        <v>9</v>
      </c>
      <c r="F13" s="30"/>
      <c r="G13" s="30"/>
      <c r="H13" s="50">
        <f t="shared" si="0"/>
        <v>0</v>
      </c>
      <c r="I13" s="31">
        <f t="shared" si="1"/>
        <v>0</v>
      </c>
      <c r="J13" s="22">
        <v>21</v>
      </c>
      <c r="K13" s="17"/>
      <c r="L13" s="17"/>
      <c r="M13" s="17"/>
      <c r="N13" s="17"/>
      <c r="O13" s="17"/>
      <c r="P13" s="17"/>
      <c r="Q13" s="17"/>
      <c r="R13" s="17"/>
      <c r="S13" s="17"/>
      <c r="T13" s="17" t="s">
        <v>17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ht="21" x14ac:dyDescent="0.25">
      <c r="A14" s="29">
        <v>7</v>
      </c>
      <c r="B14" s="47" t="s">
        <v>930</v>
      </c>
      <c r="C14" s="48" t="s">
        <v>756</v>
      </c>
      <c r="D14" s="53" t="s">
        <v>71</v>
      </c>
      <c r="E14" s="50">
        <v>52.199999999999996</v>
      </c>
      <c r="F14" s="30"/>
      <c r="G14" s="30"/>
      <c r="H14" s="50">
        <f t="shared" si="0"/>
        <v>0</v>
      </c>
      <c r="I14" s="31">
        <f t="shared" si="1"/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ht="21" x14ac:dyDescent="0.25">
      <c r="A15" s="29">
        <v>8</v>
      </c>
      <c r="B15" s="47" t="s">
        <v>931</v>
      </c>
      <c r="C15" s="48" t="s">
        <v>757</v>
      </c>
      <c r="D15" s="53" t="s">
        <v>71</v>
      </c>
      <c r="E15" s="50">
        <v>21</v>
      </c>
      <c r="F15" s="30"/>
      <c r="G15" s="30"/>
      <c r="H15" s="50">
        <f t="shared" ref="H15:H28" si="2">G15+F15</f>
        <v>0</v>
      </c>
      <c r="I15" s="31">
        <f t="shared" ref="I15:I28" si="3">ROUND(E15*H15,2)</f>
        <v>0</v>
      </c>
      <c r="J15" s="22">
        <v>21</v>
      </c>
      <c r="K15" s="17"/>
      <c r="L15" s="17"/>
      <c r="M15" s="17"/>
      <c r="N15" s="17"/>
      <c r="O15" s="17"/>
      <c r="P15" s="17"/>
      <c r="Q15" s="17"/>
      <c r="R15" s="17"/>
      <c r="S15" s="17"/>
      <c r="T15" s="17" t="s">
        <v>17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ht="21" x14ac:dyDescent="0.25">
      <c r="A16" s="29">
        <v>9</v>
      </c>
      <c r="B16" s="47" t="s">
        <v>932</v>
      </c>
      <c r="C16" s="48" t="s">
        <v>758</v>
      </c>
      <c r="D16" s="53" t="s">
        <v>71</v>
      </c>
      <c r="E16" s="50">
        <v>13.200000000000001</v>
      </c>
      <c r="F16" s="30"/>
      <c r="G16" s="30"/>
      <c r="H16" s="50">
        <f t="shared" si="2"/>
        <v>0</v>
      </c>
      <c r="I16" s="31">
        <f t="shared" si="3"/>
        <v>0</v>
      </c>
      <c r="J16" s="22">
        <v>21</v>
      </c>
      <c r="K16" s="17"/>
      <c r="L16" s="17"/>
      <c r="M16" s="17"/>
      <c r="N16" s="17"/>
      <c r="O16" s="17"/>
      <c r="P16" s="17"/>
      <c r="Q16" s="17"/>
      <c r="R16" s="17"/>
      <c r="S16" s="17"/>
      <c r="T16" s="17" t="s">
        <v>17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ht="21" x14ac:dyDescent="0.25">
      <c r="A17" s="29">
        <v>10</v>
      </c>
      <c r="B17" s="47" t="s">
        <v>933</v>
      </c>
      <c r="C17" s="48" t="s">
        <v>759</v>
      </c>
      <c r="D17" s="53" t="s">
        <v>71</v>
      </c>
      <c r="E17" s="50">
        <v>9.9</v>
      </c>
      <c r="F17" s="30"/>
      <c r="G17" s="30"/>
      <c r="H17" s="50">
        <f t="shared" si="2"/>
        <v>0</v>
      </c>
      <c r="I17" s="31">
        <f t="shared" si="3"/>
        <v>0</v>
      </c>
      <c r="J17" s="22">
        <v>21</v>
      </c>
      <c r="K17" s="17"/>
      <c r="L17" s="17"/>
      <c r="M17" s="17"/>
      <c r="N17" s="17"/>
      <c r="O17" s="17"/>
      <c r="P17" s="17"/>
      <c r="Q17" s="17"/>
      <c r="R17" s="17"/>
      <c r="S17" s="17"/>
      <c r="T17" s="17" t="s">
        <v>17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ht="21" x14ac:dyDescent="0.25">
      <c r="A18" s="29">
        <v>11</v>
      </c>
      <c r="B18" s="47" t="s">
        <v>934</v>
      </c>
      <c r="C18" s="48" t="s">
        <v>760</v>
      </c>
      <c r="D18" s="53" t="s">
        <v>71</v>
      </c>
      <c r="E18" s="50">
        <v>9</v>
      </c>
      <c r="F18" s="30"/>
      <c r="G18" s="30"/>
      <c r="H18" s="50">
        <f t="shared" si="2"/>
        <v>0</v>
      </c>
      <c r="I18" s="31">
        <f t="shared" si="3"/>
        <v>0</v>
      </c>
      <c r="J18" s="22">
        <v>21</v>
      </c>
      <c r="K18" s="17"/>
      <c r="L18" s="17"/>
      <c r="M18" s="17"/>
      <c r="N18" s="17"/>
      <c r="O18" s="17"/>
      <c r="P18" s="17"/>
      <c r="Q18" s="17"/>
      <c r="R18" s="17"/>
      <c r="S18" s="17"/>
      <c r="T18" s="17" t="s">
        <v>17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x14ac:dyDescent="0.25">
      <c r="A19" s="29">
        <v>12</v>
      </c>
      <c r="B19" s="47" t="s">
        <v>935</v>
      </c>
      <c r="C19" s="48" t="s">
        <v>761</v>
      </c>
      <c r="D19" s="53" t="s">
        <v>72</v>
      </c>
      <c r="E19" s="50">
        <v>1</v>
      </c>
      <c r="F19" s="30"/>
      <c r="G19" s="30"/>
      <c r="H19" s="50">
        <f t="shared" si="2"/>
        <v>0</v>
      </c>
      <c r="I19" s="31">
        <f t="shared" si="3"/>
        <v>0</v>
      </c>
      <c r="J19" s="22">
        <v>21</v>
      </c>
      <c r="K19" s="17"/>
      <c r="L19" s="17"/>
      <c r="M19" s="17"/>
      <c r="N19" s="17"/>
      <c r="O19" s="17"/>
      <c r="P19" s="17"/>
      <c r="Q19" s="17"/>
      <c r="R19" s="17"/>
      <c r="S19" s="17"/>
      <c r="T19" s="17" t="s">
        <v>17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x14ac:dyDescent="0.25">
      <c r="A20" s="29">
        <v>13</v>
      </c>
      <c r="B20" s="47" t="s">
        <v>936</v>
      </c>
      <c r="C20" s="48" t="s">
        <v>762</v>
      </c>
      <c r="D20" s="53" t="s">
        <v>72</v>
      </c>
      <c r="E20" s="50">
        <v>1</v>
      </c>
      <c r="F20" s="30"/>
      <c r="G20" s="30"/>
      <c r="H20" s="50">
        <f t="shared" si="2"/>
        <v>0</v>
      </c>
      <c r="I20" s="31">
        <f t="shared" si="3"/>
        <v>0</v>
      </c>
      <c r="J20" s="22">
        <v>21</v>
      </c>
      <c r="K20" s="17"/>
      <c r="L20" s="17"/>
      <c r="M20" s="17"/>
      <c r="N20" s="17"/>
      <c r="O20" s="17"/>
      <c r="P20" s="17"/>
      <c r="Q20" s="17"/>
      <c r="R20" s="17"/>
      <c r="S20" s="17"/>
      <c r="T20" s="17" t="s">
        <v>17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x14ac:dyDescent="0.25">
      <c r="A21" s="29">
        <v>14</v>
      </c>
      <c r="B21" s="47" t="s">
        <v>937</v>
      </c>
      <c r="C21" s="48" t="s">
        <v>763</v>
      </c>
      <c r="D21" s="53" t="s">
        <v>72</v>
      </c>
      <c r="E21" s="50">
        <v>1</v>
      </c>
      <c r="F21" s="30"/>
      <c r="G21" s="30"/>
      <c r="H21" s="50">
        <f t="shared" si="2"/>
        <v>0</v>
      </c>
      <c r="I21" s="31">
        <f t="shared" si="3"/>
        <v>0</v>
      </c>
      <c r="J21" s="22">
        <v>21</v>
      </c>
      <c r="K21" s="17"/>
      <c r="L21" s="17"/>
      <c r="M21" s="17"/>
      <c r="N21" s="17"/>
      <c r="O21" s="17"/>
      <c r="P21" s="17"/>
      <c r="Q21" s="17"/>
      <c r="R21" s="17"/>
      <c r="S21" s="17"/>
      <c r="T21" s="17" t="s">
        <v>17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x14ac:dyDescent="0.25">
      <c r="A22" s="29">
        <v>15</v>
      </c>
      <c r="B22" s="47" t="s">
        <v>938</v>
      </c>
      <c r="C22" s="48" t="s">
        <v>764</v>
      </c>
      <c r="D22" s="53" t="s">
        <v>72</v>
      </c>
      <c r="E22" s="50">
        <v>1</v>
      </c>
      <c r="F22" s="30"/>
      <c r="G22" s="30"/>
      <c r="H22" s="50">
        <f t="shared" si="2"/>
        <v>0</v>
      </c>
      <c r="I22" s="31">
        <f t="shared" si="3"/>
        <v>0</v>
      </c>
      <c r="J22" s="22">
        <v>21</v>
      </c>
      <c r="K22" s="17"/>
      <c r="L22" s="17"/>
      <c r="M22" s="17"/>
      <c r="N22" s="17"/>
      <c r="O22" s="17"/>
      <c r="P22" s="17"/>
      <c r="Q22" s="17"/>
      <c r="R22" s="17"/>
      <c r="S22" s="17"/>
      <c r="T22" s="17" t="s">
        <v>17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x14ac:dyDescent="0.25">
      <c r="A23" s="29">
        <v>16</v>
      </c>
      <c r="B23" s="47" t="s">
        <v>939</v>
      </c>
      <c r="C23" s="48" t="s">
        <v>765</v>
      </c>
      <c r="D23" s="53" t="s">
        <v>72</v>
      </c>
      <c r="E23" s="50">
        <v>2</v>
      </c>
      <c r="F23" s="30"/>
      <c r="G23" s="30"/>
      <c r="H23" s="50">
        <f t="shared" si="2"/>
        <v>0</v>
      </c>
      <c r="I23" s="31">
        <f t="shared" si="3"/>
        <v>0</v>
      </c>
      <c r="J23" s="22">
        <v>21</v>
      </c>
      <c r="K23" s="17"/>
      <c r="L23" s="17"/>
      <c r="M23" s="17"/>
      <c r="N23" s="17"/>
      <c r="O23" s="17"/>
      <c r="P23" s="17"/>
      <c r="Q23" s="17"/>
      <c r="R23" s="17"/>
      <c r="S23" s="17"/>
      <c r="T23" s="17" t="s">
        <v>17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x14ac:dyDescent="0.25">
      <c r="A24" s="29">
        <v>17</v>
      </c>
      <c r="B24" s="47" t="s">
        <v>940</v>
      </c>
      <c r="C24" s="48" t="s">
        <v>766</v>
      </c>
      <c r="D24" s="53" t="s">
        <v>72</v>
      </c>
      <c r="E24" s="50">
        <v>2</v>
      </c>
      <c r="F24" s="30"/>
      <c r="G24" s="30"/>
      <c r="H24" s="50">
        <f t="shared" si="2"/>
        <v>0</v>
      </c>
      <c r="I24" s="31">
        <f t="shared" si="3"/>
        <v>0</v>
      </c>
      <c r="J24" s="22">
        <v>21</v>
      </c>
      <c r="K24" s="17"/>
      <c r="L24" s="17"/>
      <c r="M24" s="17"/>
      <c r="N24" s="17"/>
      <c r="O24" s="17"/>
      <c r="P24" s="17"/>
      <c r="Q24" s="17"/>
      <c r="R24" s="17"/>
      <c r="S24" s="17"/>
      <c r="T24" s="17" t="s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x14ac:dyDescent="0.25">
      <c r="A25" s="29">
        <v>18</v>
      </c>
      <c r="B25" s="47" t="s">
        <v>941</v>
      </c>
      <c r="C25" s="48" t="s">
        <v>767</v>
      </c>
      <c r="D25" s="53" t="s">
        <v>72</v>
      </c>
      <c r="E25" s="50">
        <v>2</v>
      </c>
      <c r="F25" s="30"/>
      <c r="G25" s="30"/>
      <c r="H25" s="50">
        <f t="shared" si="2"/>
        <v>0</v>
      </c>
      <c r="I25" s="31">
        <f t="shared" si="3"/>
        <v>0</v>
      </c>
      <c r="J25" s="22">
        <v>21</v>
      </c>
      <c r="K25" s="17"/>
      <c r="L25" s="17"/>
      <c r="M25" s="17"/>
      <c r="N25" s="17"/>
      <c r="O25" s="17"/>
      <c r="P25" s="17"/>
      <c r="Q25" s="17"/>
      <c r="R25" s="17"/>
      <c r="S25" s="17"/>
      <c r="T25" s="17" t="s">
        <v>17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x14ac:dyDescent="0.25">
      <c r="A26" s="29">
        <v>19</v>
      </c>
      <c r="B26" s="47" t="s">
        <v>942</v>
      </c>
      <c r="C26" s="48" t="s">
        <v>768</v>
      </c>
      <c r="D26" s="53" t="s">
        <v>72</v>
      </c>
      <c r="E26" s="50">
        <v>1</v>
      </c>
      <c r="F26" s="30"/>
      <c r="G26" s="30"/>
      <c r="H26" s="50">
        <f t="shared" si="2"/>
        <v>0</v>
      </c>
      <c r="I26" s="31">
        <f t="shared" si="3"/>
        <v>0</v>
      </c>
      <c r="J26" s="22">
        <v>21</v>
      </c>
      <c r="K26" s="17"/>
      <c r="L26" s="17"/>
      <c r="M26" s="17"/>
      <c r="N26" s="17"/>
      <c r="O26" s="17"/>
      <c r="P26" s="17"/>
      <c r="Q26" s="17"/>
      <c r="R26" s="17"/>
      <c r="S26" s="17"/>
      <c r="T26" s="17" t="s">
        <v>17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x14ac:dyDescent="0.25">
      <c r="A27" s="29">
        <v>20</v>
      </c>
      <c r="B27" s="47" t="s">
        <v>943</v>
      </c>
      <c r="C27" s="48" t="s">
        <v>769</v>
      </c>
      <c r="D27" s="53" t="s">
        <v>72</v>
      </c>
      <c r="E27" s="50">
        <v>1</v>
      </c>
      <c r="F27" s="30"/>
      <c r="G27" s="30"/>
      <c r="H27" s="50">
        <f t="shared" si="2"/>
        <v>0</v>
      </c>
      <c r="I27" s="31">
        <f t="shared" si="3"/>
        <v>0</v>
      </c>
      <c r="J27" s="22">
        <v>21</v>
      </c>
      <c r="K27" s="17"/>
      <c r="L27" s="17"/>
      <c r="M27" s="17"/>
      <c r="N27" s="17"/>
      <c r="O27" s="17"/>
      <c r="P27" s="17"/>
      <c r="Q27" s="17"/>
      <c r="R27" s="17"/>
      <c r="S27" s="17"/>
      <c r="T27" s="17" t="s">
        <v>17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x14ac:dyDescent="0.25">
      <c r="A28" s="29">
        <v>21</v>
      </c>
      <c r="B28" s="47" t="s">
        <v>944</v>
      </c>
      <c r="C28" s="48" t="s">
        <v>770</v>
      </c>
      <c r="D28" s="53" t="s">
        <v>72</v>
      </c>
      <c r="E28" s="50">
        <v>1</v>
      </c>
      <c r="F28" s="30"/>
      <c r="G28" s="30"/>
      <c r="H28" s="50">
        <f t="shared" si="2"/>
        <v>0</v>
      </c>
      <c r="I28" s="31">
        <f t="shared" si="3"/>
        <v>0</v>
      </c>
      <c r="J28" s="22">
        <v>21</v>
      </c>
      <c r="K28" s="17"/>
      <c r="L28" s="17"/>
      <c r="M28" s="17"/>
      <c r="N28" s="17"/>
      <c r="O28" s="17"/>
      <c r="P28" s="17"/>
      <c r="Q28" s="17"/>
      <c r="R28" s="17"/>
      <c r="S28" s="17"/>
      <c r="T28" s="17" t="s">
        <v>17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x14ac:dyDescent="0.25">
      <c r="A29" s="29">
        <v>22</v>
      </c>
      <c r="B29" s="47" t="s">
        <v>945</v>
      </c>
      <c r="C29" s="48" t="s">
        <v>771</v>
      </c>
      <c r="D29" s="53" t="s">
        <v>72</v>
      </c>
      <c r="E29" s="50">
        <v>1</v>
      </c>
      <c r="F29" s="30"/>
      <c r="G29" s="30"/>
      <c r="H29" s="50">
        <f t="shared" ref="H29" si="4">G29+F29</f>
        <v>0</v>
      </c>
      <c r="I29" s="31">
        <f t="shared" ref="I29" si="5">ROUND(E29*H29,2)</f>
        <v>0</v>
      </c>
      <c r="J29" s="22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 t="s">
        <v>17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x14ac:dyDescent="0.25">
      <c r="A30" s="23" t="s">
        <v>15</v>
      </c>
      <c r="B30" s="24" t="s">
        <v>923</v>
      </c>
      <c r="C30" s="49" t="s">
        <v>912</v>
      </c>
      <c r="D30" s="25"/>
      <c r="E30" s="26"/>
      <c r="F30" s="26"/>
      <c r="G30" s="26"/>
      <c r="H30" s="27"/>
      <c r="I30" s="28">
        <f>SUMIF(T31:T43,"&lt;&gt;NOR",I31:I43)</f>
        <v>0</v>
      </c>
      <c r="J30" s="43"/>
      <c r="T30" t="s">
        <v>16</v>
      </c>
    </row>
    <row r="31" spans="1:47" x14ac:dyDescent="0.25">
      <c r="A31" s="29">
        <v>1</v>
      </c>
      <c r="B31" s="47" t="s">
        <v>946</v>
      </c>
      <c r="C31" s="48" t="s">
        <v>913</v>
      </c>
      <c r="D31" s="53" t="s">
        <v>71</v>
      </c>
      <c r="E31" s="50">
        <v>12</v>
      </c>
      <c r="F31" s="30"/>
      <c r="G31" s="30"/>
      <c r="H31" s="50">
        <f t="shared" ref="H31:H43" si="6">G31+F31</f>
        <v>0</v>
      </c>
      <c r="I31" s="31">
        <f t="shared" ref="I31:I43" si="7">ROUND(E31*H31,2)</f>
        <v>0</v>
      </c>
      <c r="J31" s="22">
        <v>21</v>
      </c>
      <c r="K31" s="17"/>
      <c r="L31" s="17"/>
      <c r="M31" s="17"/>
      <c r="N31" s="17"/>
      <c r="O31" s="17"/>
      <c r="P31" s="17"/>
      <c r="Q31" s="17"/>
      <c r="R31" s="17"/>
      <c r="S31" s="17"/>
      <c r="T31" s="17" t="s">
        <v>17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x14ac:dyDescent="0.25">
      <c r="A32" s="29">
        <v>2</v>
      </c>
      <c r="B32" s="47" t="s">
        <v>947</v>
      </c>
      <c r="C32" s="48" t="s">
        <v>914</v>
      </c>
      <c r="D32" s="53" t="s">
        <v>71</v>
      </c>
      <c r="E32" s="50">
        <v>26.6</v>
      </c>
      <c r="F32" s="30"/>
      <c r="G32" s="30"/>
      <c r="H32" s="50">
        <f t="shared" si="6"/>
        <v>0</v>
      </c>
      <c r="I32" s="31">
        <f t="shared" si="7"/>
        <v>0</v>
      </c>
      <c r="J32" s="22">
        <v>21</v>
      </c>
      <c r="K32" s="17"/>
      <c r="L32" s="17"/>
      <c r="M32" s="17"/>
      <c r="N32" s="17"/>
      <c r="O32" s="17"/>
      <c r="P32" s="17"/>
      <c r="Q32" s="17"/>
      <c r="R32" s="17"/>
      <c r="S32" s="17"/>
      <c r="T32" s="17" t="s">
        <v>17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x14ac:dyDescent="0.25">
      <c r="A33" s="29">
        <v>3</v>
      </c>
      <c r="B33" s="47" t="s">
        <v>948</v>
      </c>
      <c r="C33" s="48" t="s">
        <v>915</v>
      </c>
      <c r="D33" s="53" t="s">
        <v>71</v>
      </c>
      <c r="E33" s="50">
        <v>7</v>
      </c>
      <c r="F33" s="30"/>
      <c r="G33" s="30"/>
      <c r="H33" s="50">
        <f t="shared" si="6"/>
        <v>0</v>
      </c>
      <c r="I33" s="31">
        <f t="shared" si="7"/>
        <v>0</v>
      </c>
      <c r="J33" s="22">
        <v>21</v>
      </c>
      <c r="K33" s="17"/>
      <c r="L33" s="17"/>
      <c r="M33" s="17"/>
      <c r="N33" s="17"/>
      <c r="O33" s="17"/>
      <c r="P33" s="17"/>
      <c r="Q33" s="17"/>
      <c r="R33" s="17"/>
      <c r="S33" s="17"/>
      <c r="T33" s="17" t="s">
        <v>17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x14ac:dyDescent="0.25">
      <c r="A34" s="29">
        <v>4</v>
      </c>
      <c r="B34" s="47" t="s">
        <v>949</v>
      </c>
      <c r="C34" s="48" t="s">
        <v>916</v>
      </c>
      <c r="D34" s="53" t="s">
        <v>71</v>
      </c>
      <c r="E34" s="50">
        <v>6</v>
      </c>
      <c r="F34" s="30"/>
      <c r="G34" s="30"/>
      <c r="H34" s="50">
        <f t="shared" si="6"/>
        <v>0</v>
      </c>
      <c r="I34" s="31">
        <f t="shared" si="7"/>
        <v>0</v>
      </c>
      <c r="J34" s="22">
        <v>21</v>
      </c>
      <c r="K34" s="17"/>
      <c r="L34" s="17"/>
      <c r="M34" s="17"/>
      <c r="N34" s="17"/>
      <c r="O34" s="17"/>
      <c r="P34" s="17"/>
      <c r="Q34" s="17"/>
      <c r="R34" s="17"/>
      <c r="S34" s="17"/>
      <c r="T34" s="17" t="s">
        <v>17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x14ac:dyDescent="0.25">
      <c r="A35" s="29">
        <v>5</v>
      </c>
      <c r="B35" s="47" t="s">
        <v>950</v>
      </c>
      <c r="C35" s="48" t="s">
        <v>917</v>
      </c>
      <c r="D35" s="53" t="s">
        <v>71</v>
      </c>
      <c r="E35" s="50">
        <v>4</v>
      </c>
      <c r="F35" s="30"/>
      <c r="G35" s="30"/>
      <c r="H35" s="50">
        <f t="shared" si="6"/>
        <v>0</v>
      </c>
      <c r="I35" s="31">
        <f t="shared" si="7"/>
        <v>0</v>
      </c>
      <c r="J35" s="22">
        <v>21</v>
      </c>
      <c r="K35" s="17"/>
      <c r="L35" s="17"/>
      <c r="M35" s="17"/>
      <c r="N35" s="17"/>
      <c r="O35" s="17"/>
      <c r="P35" s="17"/>
      <c r="Q35" s="17"/>
      <c r="R35" s="17"/>
      <c r="S35" s="17"/>
      <c r="T35" s="17" t="s">
        <v>17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x14ac:dyDescent="0.25">
      <c r="A36" s="29">
        <v>6</v>
      </c>
      <c r="B36" s="47" t="s">
        <v>951</v>
      </c>
      <c r="C36" s="48" t="s">
        <v>1404</v>
      </c>
      <c r="D36" s="53" t="s">
        <v>71</v>
      </c>
      <c r="E36" s="50">
        <v>12</v>
      </c>
      <c r="F36" s="30"/>
      <c r="G36" s="30"/>
      <c r="H36" s="50">
        <f t="shared" si="6"/>
        <v>0</v>
      </c>
      <c r="I36" s="31">
        <f t="shared" si="7"/>
        <v>0</v>
      </c>
      <c r="J36" s="22">
        <v>21</v>
      </c>
      <c r="K36" s="17"/>
      <c r="L36" s="17"/>
      <c r="M36" s="17"/>
      <c r="N36" s="17"/>
      <c r="O36" s="17"/>
      <c r="P36" s="17"/>
      <c r="Q36" s="17"/>
      <c r="R36" s="17"/>
      <c r="S36" s="17"/>
      <c r="T36" s="17" t="s">
        <v>17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x14ac:dyDescent="0.25">
      <c r="A37" s="29">
        <v>7</v>
      </c>
      <c r="B37" s="47" t="s">
        <v>952</v>
      </c>
      <c r="C37" s="48" t="s">
        <v>918</v>
      </c>
      <c r="D37" s="53" t="s">
        <v>72</v>
      </c>
      <c r="E37" s="50">
        <v>1</v>
      </c>
      <c r="F37" s="30"/>
      <c r="G37" s="30"/>
      <c r="H37" s="50">
        <f t="shared" si="6"/>
        <v>0</v>
      </c>
      <c r="I37" s="31">
        <f t="shared" si="7"/>
        <v>0</v>
      </c>
      <c r="J37" s="22">
        <v>21</v>
      </c>
      <c r="K37" s="17"/>
      <c r="L37" s="17"/>
      <c r="M37" s="17"/>
      <c r="N37" s="17"/>
      <c r="O37" s="17"/>
      <c r="P37" s="17"/>
      <c r="Q37" s="17"/>
      <c r="R37" s="17"/>
      <c r="S37" s="17"/>
      <c r="T37" s="17" t="s">
        <v>17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x14ac:dyDescent="0.25">
      <c r="A38" s="29">
        <v>8</v>
      </c>
      <c r="B38" s="47" t="s">
        <v>953</v>
      </c>
      <c r="C38" s="48" t="s">
        <v>1405</v>
      </c>
      <c r="D38" s="53" t="s">
        <v>72</v>
      </c>
      <c r="E38" s="50">
        <v>5</v>
      </c>
      <c r="F38" s="30"/>
      <c r="G38" s="30"/>
      <c r="H38" s="50">
        <f t="shared" si="6"/>
        <v>0</v>
      </c>
      <c r="I38" s="31">
        <f t="shared" si="7"/>
        <v>0</v>
      </c>
      <c r="J38" s="22">
        <v>21</v>
      </c>
      <c r="K38" s="17"/>
      <c r="L38" s="17"/>
      <c r="M38" s="17"/>
      <c r="N38" s="17"/>
      <c r="O38" s="17"/>
      <c r="P38" s="17"/>
      <c r="Q38" s="17"/>
      <c r="R38" s="17"/>
      <c r="S38" s="17"/>
      <c r="T38" s="17" t="s">
        <v>17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x14ac:dyDescent="0.25">
      <c r="A39" s="29">
        <v>9</v>
      </c>
      <c r="B39" s="47" t="s">
        <v>954</v>
      </c>
      <c r="C39" s="48" t="s">
        <v>919</v>
      </c>
      <c r="D39" s="53" t="s">
        <v>72</v>
      </c>
      <c r="E39" s="50">
        <v>1</v>
      </c>
      <c r="F39" s="30"/>
      <c r="G39" s="30"/>
      <c r="H39" s="50">
        <f t="shared" si="6"/>
        <v>0</v>
      </c>
      <c r="I39" s="31">
        <f t="shared" si="7"/>
        <v>0</v>
      </c>
      <c r="J39" s="22">
        <v>21</v>
      </c>
      <c r="K39" s="17"/>
      <c r="L39" s="17"/>
      <c r="M39" s="17"/>
      <c r="N39" s="17"/>
      <c r="O39" s="17"/>
      <c r="P39" s="17"/>
      <c r="Q39" s="17"/>
      <c r="R39" s="17"/>
      <c r="S39" s="17"/>
      <c r="T39" s="17" t="s">
        <v>17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x14ac:dyDescent="0.25">
      <c r="A40" s="29">
        <v>10</v>
      </c>
      <c r="B40" s="47" t="s">
        <v>955</v>
      </c>
      <c r="C40" s="48" t="s">
        <v>1406</v>
      </c>
      <c r="D40" s="53" t="s">
        <v>72</v>
      </c>
      <c r="E40" s="50">
        <v>5</v>
      </c>
      <c r="F40" s="30"/>
      <c r="G40" s="30"/>
      <c r="H40" s="50">
        <f t="shared" si="6"/>
        <v>0</v>
      </c>
      <c r="I40" s="31">
        <f t="shared" si="7"/>
        <v>0</v>
      </c>
      <c r="J40" s="22">
        <v>21</v>
      </c>
      <c r="K40" s="17"/>
      <c r="L40" s="17"/>
      <c r="M40" s="17"/>
      <c r="N40" s="17"/>
      <c r="O40" s="17"/>
      <c r="P40" s="17"/>
      <c r="Q40" s="17"/>
      <c r="R40" s="17"/>
      <c r="S40" s="17"/>
      <c r="T40" s="17" t="s">
        <v>17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x14ac:dyDescent="0.25">
      <c r="A41" s="29">
        <v>11</v>
      </c>
      <c r="B41" s="47" t="s">
        <v>956</v>
      </c>
      <c r="C41" s="48" t="s">
        <v>920</v>
      </c>
      <c r="D41" s="53" t="s">
        <v>72</v>
      </c>
      <c r="E41" s="50">
        <v>3</v>
      </c>
      <c r="F41" s="30"/>
      <c r="G41" s="30"/>
      <c r="H41" s="50">
        <f t="shared" si="6"/>
        <v>0</v>
      </c>
      <c r="I41" s="31">
        <f t="shared" si="7"/>
        <v>0</v>
      </c>
      <c r="J41" s="22">
        <v>21</v>
      </c>
      <c r="K41" s="17"/>
      <c r="L41" s="17"/>
      <c r="M41" s="17"/>
      <c r="N41" s="17"/>
      <c r="O41" s="17"/>
      <c r="P41" s="17"/>
      <c r="Q41" s="17"/>
      <c r="R41" s="17"/>
      <c r="S41" s="17"/>
      <c r="T41" s="17" t="s">
        <v>17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x14ac:dyDescent="0.25">
      <c r="A42" s="29">
        <v>12</v>
      </c>
      <c r="B42" s="47" t="s">
        <v>957</v>
      </c>
      <c r="C42" s="48" t="s">
        <v>921</v>
      </c>
      <c r="D42" s="53" t="s">
        <v>72</v>
      </c>
      <c r="E42" s="50">
        <v>2</v>
      </c>
      <c r="F42" s="30"/>
      <c r="G42" s="30"/>
      <c r="H42" s="50">
        <f t="shared" si="6"/>
        <v>0</v>
      </c>
      <c r="I42" s="31">
        <f t="shared" si="7"/>
        <v>0</v>
      </c>
      <c r="J42" s="22">
        <v>21</v>
      </c>
      <c r="K42" s="17"/>
      <c r="L42" s="17"/>
      <c r="M42" s="17"/>
      <c r="N42" s="17"/>
      <c r="O42" s="17"/>
      <c r="P42" s="17"/>
      <c r="Q42" s="17"/>
      <c r="R42" s="17"/>
      <c r="S42" s="17"/>
      <c r="T42" s="17" t="s">
        <v>17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ht="21" x14ac:dyDescent="0.25">
      <c r="A43" s="60">
        <v>13</v>
      </c>
      <c r="B43" s="61" t="s">
        <v>958</v>
      </c>
      <c r="C43" s="48" t="s">
        <v>1407</v>
      </c>
      <c r="D43" s="62" t="s">
        <v>72</v>
      </c>
      <c r="E43" s="63">
        <v>3</v>
      </c>
      <c r="F43" s="64"/>
      <c r="G43" s="64"/>
      <c r="H43" s="63">
        <f t="shared" si="6"/>
        <v>0</v>
      </c>
      <c r="I43" s="65">
        <f t="shared" si="7"/>
        <v>0</v>
      </c>
      <c r="J43" s="22">
        <v>21</v>
      </c>
      <c r="K43" s="17"/>
      <c r="L43" s="17"/>
      <c r="M43" s="17"/>
      <c r="N43" s="17"/>
      <c r="O43" s="17"/>
      <c r="P43" s="17"/>
      <c r="Q43" s="17"/>
      <c r="R43" s="17"/>
      <c r="S43" s="17"/>
      <c r="T43" s="17" t="s">
        <v>17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x14ac:dyDescent="0.25">
      <c r="A44" s="23" t="s">
        <v>15</v>
      </c>
      <c r="B44" s="24" t="s">
        <v>1012</v>
      </c>
      <c r="C44" s="49" t="s">
        <v>125</v>
      </c>
      <c r="D44" s="25"/>
      <c r="E44" s="26"/>
      <c r="F44" s="26"/>
      <c r="G44" s="26"/>
      <c r="H44" s="27"/>
      <c r="I44" s="28">
        <f>SUMIF(T45:T49,"&lt;&gt;NOR",I45:I49)</f>
        <v>0</v>
      </c>
      <c r="J44" s="43"/>
      <c r="T44" t="s">
        <v>16</v>
      </c>
    </row>
    <row r="45" spans="1:47" x14ac:dyDescent="0.25">
      <c r="A45" s="29">
        <v>1</v>
      </c>
      <c r="B45" s="47" t="s">
        <v>1013</v>
      </c>
      <c r="C45" s="48" t="s">
        <v>973</v>
      </c>
      <c r="D45" s="53" t="s">
        <v>31</v>
      </c>
      <c r="E45" s="50">
        <v>1</v>
      </c>
      <c r="F45" s="30"/>
      <c r="G45" s="30"/>
      <c r="H45" s="50">
        <f>G45+F45</f>
        <v>0</v>
      </c>
      <c r="I45" s="31">
        <f>ROUND(E45*H45,2)</f>
        <v>0</v>
      </c>
      <c r="J45" s="22">
        <v>21</v>
      </c>
      <c r="K45" s="17"/>
      <c r="L45" s="17"/>
      <c r="M45" s="17"/>
      <c r="N45" s="17"/>
      <c r="O45" s="17"/>
      <c r="P45" s="17"/>
      <c r="Q45" s="17"/>
      <c r="R45" s="17"/>
      <c r="S45" s="17"/>
      <c r="T45" s="17" t="s">
        <v>17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x14ac:dyDescent="0.25">
      <c r="A46" s="29">
        <v>2</v>
      </c>
      <c r="B46" s="47" t="s">
        <v>1014</v>
      </c>
      <c r="C46" s="48" t="s">
        <v>127</v>
      </c>
      <c r="D46" s="53" t="s">
        <v>31</v>
      </c>
      <c r="E46" s="50">
        <v>1</v>
      </c>
      <c r="F46" s="30"/>
      <c r="G46" s="30"/>
      <c r="H46" s="50">
        <f>G46+F46</f>
        <v>0</v>
      </c>
      <c r="I46" s="31">
        <f>ROUND(E46*H46,2)</f>
        <v>0</v>
      </c>
      <c r="J46" s="22">
        <v>21</v>
      </c>
      <c r="K46" s="17"/>
      <c r="L46" s="17"/>
      <c r="M46" s="17"/>
      <c r="N46" s="17"/>
      <c r="O46" s="17"/>
      <c r="P46" s="17"/>
      <c r="Q46" s="17"/>
      <c r="R46" s="17"/>
      <c r="S46" s="17"/>
      <c r="T46" s="17" t="s">
        <v>17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x14ac:dyDescent="0.25">
      <c r="A47" s="29">
        <v>3</v>
      </c>
      <c r="B47" s="47" t="s">
        <v>1015</v>
      </c>
      <c r="C47" s="48" t="s">
        <v>183</v>
      </c>
      <c r="D47" s="53" t="s">
        <v>31</v>
      </c>
      <c r="E47" s="50">
        <v>1</v>
      </c>
      <c r="F47" s="30"/>
      <c r="G47" s="30"/>
      <c r="H47" s="50">
        <f>G47+F47</f>
        <v>0</v>
      </c>
      <c r="I47" s="31">
        <f>ROUND(E47*H47,2)</f>
        <v>0</v>
      </c>
      <c r="J47" s="22">
        <v>21</v>
      </c>
      <c r="K47" s="17"/>
      <c r="L47" s="17"/>
      <c r="M47" s="17"/>
      <c r="N47" s="17"/>
      <c r="O47" s="17"/>
      <c r="P47" s="17"/>
      <c r="Q47" s="17"/>
      <c r="R47" s="17"/>
      <c r="S47" s="17"/>
      <c r="T47" s="17" t="s">
        <v>17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x14ac:dyDescent="0.25">
      <c r="A48" s="29">
        <v>4</v>
      </c>
      <c r="B48" s="47" t="s">
        <v>1016</v>
      </c>
      <c r="C48" s="48" t="s">
        <v>129</v>
      </c>
      <c r="D48" s="53" t="s">
        <v>31</v>
      </c>
      <c r="E48" s="50">
        <v>1</v>
      </c>
      <c r="F48" s="30"/>
      <c r="G48" s="30"/>
      <c r="H48" s="50">
        <f>G48+F48</f>
        <v>0</v>
      </c>
      <c r="I48" s="31">
        <f>ROUND(E48*H48,2)</f>
        <v>0</v>
      </c>
      <c r="J48" s="22">
        <v>21</v>
      </c>
      <c r="K48" s="17"/>
      <c r="L48" s="17"/>
      <c r="M48" s="17"/>
      <c r="N48" s="17"/>
      <c r="O48" s="17"/>
      <c r="P48" s="17"/>
      <c r="Q48" s="17"/>
      <c r="R48" s="17"/>
      <c r="S48" s="17"/>
      <c r="T48" s="17" t="s">
        <v>17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ht="12.6" customHeight="1" x14ac:dyDescent="0.25">
      <c r="A49" s="60">
        <v>5</v>
      </c>
      <c r="B49" s="61" t="s">
        <v>1017</v>
      </c>
      <c r="C49" s="48" t="s">
        <v>1011</v>
      </c>
      <c r="D49" s="62" t="s">
        <v>31</v>
      </c>
      <c r="E49" s="63">
        <v>1</v>
      </c>
      <c r="F49" s="64"/>
      <c r="G49" s="64"/>
      <c r="H49" s="63">
        <f>G49+F49</f>
        <v>0</v>
      </c>
      <c r="I49" s="65">
        <f>ROUND(E49*H49,2)</f>
        <v>0</v>
      </c>
      <c r="J49" s="22">
        <v>21</v>
      </c>
      <c r="K49" s="17"/>
      <c r="L49" s="17"/>
      <c r="M49" s="17"/>
      <c r="N49" s="17"/>
      <c r="O49" s="17"/>
      <c r="P49" s="17"/>
      <c r="Q49" s="17"/>
      <c r="R49" s="17"/>
      <c r="S49" s="17"/>
      <c r="T49" s="17" t="s">
        <v>17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x14ac:dyDescent="0.25">
      <c r="A50" s="79"/>
      <c r="B50" s="2"/>
      <c r="C50" s="33"/>
      <c r="D50" s="4"/>
      <c r="E50" s="79"/>
      <c r="F50" s="79"/>
      <c r="G50" s="79"/>
      <c r="H50" s="79"/>
      <c r="I50" s="79"/>
      <c r="J50" s="79"/>
      <c r="R50">
        <v>15</v>
      </c>
      <c r="S50">
        <v>21</v>
      </c>
    </row>
    <row r="51" spans="1:47" x14ac:dyDescent="0.25">
      <c r="A51" s="18"/>
      <c r="B51" s="19" t="s">
        <v>4</v>
      </c>
      <c r="C51" s="34"/>
      <c r="D51" s="20"/>
      <c r="E51" s="21"/>
      <c r="F51" s="21"/>
      <c r="G51" s="21"/>
      <c r="H51" s="21"/>
      <c r="I51" s="32">
        <f>I7+I30+I44</f>
        <v>0</v>
      </c>
      <c r="J51" s="79"/>
      <c r="R51">
        <f>SUMIF(J7:J29,R50,I7:I29)</f>
        <v>0</v>
      </c>
      <c r="S51">
        <f>SUMIF(J7:J29,S50,I7:I29)</f>
        <v>0</v>
      </c>
      <c r="T51" t="s">
        <v>18</v>
      </c>
    </row>
    <row r="52" spans="1:47" x14ac:dyDescent="0.25">
      <c r="A52" s="79"/>
      <c r="B52" s="2"/>
      <c r="C52" s="33"/>
      <c r="D52" s="4"/>
      <c r="E52" s="79"/>
      <c r="F52" s="79"/>
      <c r="G52" s="79"/>
      <c r="H52" s="79"/>
      <c r="I52" s="79"/>
      <c r="J52" s="79"/>
    </row>
    <row r="53" spans="1:47" x14ac:dyDescent="0.25">
      <c r="A53" s="79"/>
      <c r="B53" s="2"/>
      <c r="C53" s="33"/>
      <c r="D53" s="4"/>
      <c r="E53" s="79"/>
      <c r="F53" s="79"/>
      <c r="G53" s="79"/>
      <c r="H53" s="79"/>
      <c r="I53" s="79"/>
      <c r="J53" s="79"/>
    </row>
    <row r="54" spans="1:47" x14ac:dyDescent="0.25">
      <c r="A54" s="264" t="s">
        <v>19</v>
      </c>
      <c r="B54" s="264"/>
      <c r="C54" s="265"/>
      <c r="D54" s="4"/>
      <c r="E54" s="79"/>
      <c r="F54" s="79"/>
      <c r="G54" s="79"/>
      <c r="H54" s="79"/>
      <c r="I54" s="79"/>
      <c r="J54" s="79"/>
    </row>
    <row r="55" spans="1:47" x14ac:dyDescent="0.25">
      <c r="A55" s="243"/>
      <c r="B55" s="244"/>
      <c r="C55" s="245"/>
      <c r="D55" s="244"/>
      <c r="E55" s="244"/>
      <c r="F55" s="244"/>
      <c r="G55" s="244"/>
      <c r="H55" s="244"/>
      <c r="I55" s="246"/>
      <c r="J55" s="79"/>
      <c r="T55" t="s">
        <v>20</v>
      </c>
    </row>
    <row r="56" spans="1:47" x14ac:dyDescent="0.25">
      <c r="A56" s="247"/>
      <c r="B56" s="248"/>
      <c r="C56" s="249"/>
      <c r="D56" s="248"/>
      <c r="E56" s="248"/>
      <c r="F56" s="248"/>
      <c r="G56" s="248"/>
      <c r="H56" s="248"/>
      <c r="I56" s="250"/>
      <c r="J56" s="79"/>
    </row>
    <row r="57" spans="1:47" x14ac:dyDescent="0.25">
      <c r="A57" s="247"/>
      <c r="B57" s="248"/>
      <c r="C57" s="249"/>
      <c r="D57" s="248"/>
      <c r="E57" s="248"/>
      <c r="F57" s="248"/>
      <c r="G57" s="248"/>
      <c r="H57" s="248"/>
      <c r="I57" s="250"/>
      <c r="J57" s="79"/>
    </row>
    <row r="58" spans="1:47" x14ac:dyDescent="0.25">
      <c r="A58" s="247"/>
      <c r="B58" s="248"/>
      <c r="C58" s="249"/>
      <c r="D58" s="248"/>
      <c r="E58" s="248"/>
      <c r="F58" s="248"/>
      <c r="G58" s="248"/>
      <c r="H58" s="248"/>
      <c r="I58" s="250"/>
      <c r="J58" s="79"/>
    </row>
    <row r="59" spans="1:47" x14ac:dyDescent="0.25">
      <c r="A59" s="251"/>
      <c r="B59" s="252"/>
      <c r="C59" s="253"/>
      <c r="D59" s="252"/>
      <c r="E59" s="252"/>
      <c r="F59" s="252"/>
      <c r="G59" s="252"/>
      <c r="H59" s="252"/>
      <c r="I59" s="254"/>
      <c r="J59" s="79"/>
    </row>
    <row r="60" spans="1:47" x14ac:dyDescent="0.25">
      <c r="A60" s="79"/>
      <c r="B60" s="2"/>
      <c r="C60" s="33"/>
      <c r="D60" s="4"/>
      <c r="E60" s="79"/>
      <c r="F60" s="79"/>
      <c r="G60" s="79"/>
      <c r="H60" s="79"/>
      <c r="I60" s="79"/>
      <c r="J60" s="79"/>
    </row>
    <row r="61" spans="1:47" x14ac:dyDescent="0.25">
      <c r="C61" s="35"/>
      <c r="D61" s="9"/>
      <c r="T61" t="s">
        <v>21</v>
      </c>
    </row>
    <row r="62" spans="1:47" x14ac:dyDescent="0.25">
      <c r="D62" s="9"/>
    </row>
    <row r="63" spans="1:47" x14ac:dyDescent="0.25">
      <c r="D63" s="9"/>
    </row>
    <row r="64" spans="1:47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  <row r="4983" spans="4:4" x14ac:dyDescent="0.25">
      <c r="D4983" s="9"/>
    </row>
    <row r="4984" spans="4:4" x14ac:dyDescent="0.25">
      <c r="D4984" s="9"/>
    </row>
    <row r="4985" spans="4:4" x14ac:dyDescent="0.25">
      <c r="D4985" s="9"/>
    </row>
    <row r="4986" spans="4:4" x14ac:dyDescent="0.25">
      <c r="D4986" s="9"/>
    </row>
    <row r="4987" spans="4:4" x14ac:dyDescent="0.25">
      <c r="D4987" s="9"/>
    </row>
    <row r="4988" spans="4:4" x14ac:dyDescent="0.25">
      <c r="D4988" s="9"/>
    </row>
    <row r="4989" spans="4:4" x14ac:dyDescent="0.25">
      <c r="D4989" s="9"/>
    </row>
    <row r="4990" spans="4:4" x14ac:dyDescent="0.25">
      <c r="D4990" s="9"/>
    </row>
    <row r="4991" spans="4:4" x14ac:dyDescent="0.25">
      <c r="D4991" s="9"/>
    </row>
    <row r="4992" spans="4:4" x14ac:dyDescent="0.25">
      <c r="D4992" s="9"/>
    </row>
    <row r="4993" spans="4:4" x14ac:dyDescent="0.25">
      <c r="D4993" s="9"/>
    </row>
    <row r="4994" spans="4:4" x14ac:dyDescent="0.25">
      <c r="D4994" s="9"/>
    </row>
    <row r="4995" spans="4:4" x14ac:dyDescent="0.25">
      <c r="D4995" s="9"/>
    </row>
    <row r="4996" spans="4:4" x14ac:dyDescent="0.25">
      <c r="D4996" s="9"/>
    </row>
  </sheetData>
  <mergeCells count="6">
    <mergeCell ref="A55:I59"/>
    <mergeCell ref="A1:I1"/>
    <mergeCell ref="C2:I2"/>
    <mergeCell ref="C3:I3"/>
    <mergeCell ref="C4:I4"/>
    <mergeCell ref="A54:C5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outlinePr summaryBelow="0"/>
  </sheetPr>
  <dimension ref="A1:AU5040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44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44" t="s">
        <v>37</v>
      </c>
      <c r="C3" s="259" t="s">
        <v>24</v>
      </c>
      <c r="D3" s="266"/>
      <c r="E3" s="266"/>
      <c r="F3" s="266"/>
      <c r="G3" s="266"/>
      <c r="H3" s="266"/>
      <c r="I3" s="267"/>
      <c r="P3" s="8" t="s">
        <v>6</v>
      </c>
      <c r="T3" t="s">
        <v>7</v>
      </c>
    </row>
    <row r="4" spans="1:47" ht="24.9" customHeight="1" x14ac:dyDescent="0.25">
      <c r="A4" s="11" t="s">
        <v>3</v>
      </c>
      <c r="B4" s="45" t="s">
        <v>747</v>
      </c>
      <c r="C4" s="261" t="s">
        <v>472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773</v>
      </c>
      <c r="C7" s="49" t="s">
        <v>61</v>
      </c>
      <c r="D7" s="25"/>
      <c r="E7" s="26"/>
      <c r="F7" s="26"/>
      <c r="G7" s="26"/>
      <c r="H7" s="27"/>
      <c r="I7" s="28">
        <f>SUMIF(T8:T16,"&lt;&gt;NOR",I8:I16)</f>
        <v>0</v>
      </c>
      <c r="J7" s="43"/>
      <c r="T7" t="s">
        <v>16</v>
      </c>
    </row>
    <row r="8" spans="1:47" x14ac:dyDescent="0.25">
      <c r="A8" s="29">
        <v>1</v>
      </c>
      <c r="B8" s="47" t="s">
        <v>774</v>
      </c>
      <c r="C8" s="48" t="s">
        <v>62</v>
      </c>
      <c r="D8" s="53" t="s">
        <v>71</v>
      </c>
      <c r="E8" s="50">
        <v>20</v>
      </c>
      <c r="F8" s="30"/>
      <c r="G8" s="30"/>
      <c r="H8" s="50">
        <f t="shared" ref="H8:H16" si="0">G8+F8</f>
        <v>0</v>
      </c>
      <c r="I8" s="31">
        <f t="shared" ref="I8:I16" si="1"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x14ac:dyDescent="0.25">
      <c r="A9" s="29">
        <v>2</v>
      </c>
      <c r="B9" s="47" t="s">
        <v>775</v>
      </c>
      <c r="C9" s="48" t="s">
        <v>63</v>
      </c>
      <c r="D9" s="53" t="s">
        <v>71</v>
      </c>
      <c r="E9" s="50">
        <v>80</v>
      </c>
      <c r="F9" s="30"/>
      <c r="G9" s="30"/>
      <c r="H9" s="50">
        <f t="shared" si="0"/>
        <v>0</v>
      </c>
      <c r="I9" s="31">
        <f t="shared" si="1"/>
        <v>0</v>
      </c>
      <c r="J9" s="22">
        <v>21</v>
      </c>
      <c r="K9" s="17"/>
      <c r="L9" s="17"/>
      <c r="M9" s="17"/>
      <c r="N9" s="17"/>
      <c r="O9" s="17"/>
      <c r="P9" s="17"/>
      <c r="Q9" s="17"/>
      <c r="R9" s="17"/>
      <c r="S9" s="17"/>
      <c r="T9" s="17" t="s">
        <v>17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x14ac:dyDescent="0.25">
      <c r="A10" s="29">
        <v>3</v>
      </c>
      <c r="B10" s="47" t="s">
        <v>776</v>
      </c>
      <c r="C10" s="48" t="s">
        <v>64</v>
      </c>
      <c r="D10" s="53" t="s">
        <v>71</v>
      </c>
      <c r="E10" s="50">
        <v>510</v>
      </c>
      <c r="F10" s="30"/>
      <c r="G10" s="30"/>
      <c r="H10" s="50">
        <f t="shared" si="0"/>
        <v>0</v>
      </c>
      <c r="I10" s="31">
        <f t="shared" si="1"/>
        <v>0</v>
      </c>
      <c r="J10" s="22">
        <v>21</v>
      </c>
      <c r="K10" s="17"/>
      <c r="L10" s="17"/>
      <c r="M10" s="17"/>
      <c r="N10" s="17"/>
      <c r="O10" s="17"/>
      <c r="P10" s="17"/>
      <c r="Q10" s="17"/>
      <c r="R10" s="17"/>
      <c r="S10" s="17"/>
      <c r="T10" s="17" t="s">
        <v>17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x14ac:dyDescent="0.25">
      <c r="A11" s="29">
        <v>4</v>
      </c>
      <c r="B11" s="47" t="s">
        <v>777</v>
      </c>
      <c r="C11" s="48" t="s">
        <v>65</v>
      </c>
      <c r="D11" s="53" t="s">
        <v>71</v>
      </c>
      <c r="E11" s="50">
        <v>450</v>
      </c>
      <c r="F11" s="30"/>
      <c r="G11" s="30"/>
      <c r="H11" s="50">
        <f t="shared" si="0"/>
        <v>0</v>
      </c>
      <c r="I11" s="31">
        <f t="shared" si="1"/>
        <v>0</v>
      </c>
      <c r="J11" s="22">
        <v>21</v>
      </c>
      <c r="K11" s="17"/>
      <c r="L11" s="17"/>
      <c r="M11" s="17"/>
      <c r="N11" s="17"/>
      <c r="O11" s="17"/>
      <c r="P11" s="17"/>
      <c r="Q11" s="17"/>
      <c r="R11" s="17"/>
      <c r="S11" s="17"/>
      <c r="T11" s="17" t="s">
        <v>17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x14ac:dyDescent="0.25">
      <c r="A12" s="29">
        <v>5</v>
      </c>
      <c r="B12" s="47" t="s">
        <v>778</v>
      </c>
      <c r="C12" s="48" t="s">
        <v>66</v>
      </c>
      <c r="D12" s="53" t="s">
        <v>71</v>
      </c>
      <c r="E12" s="50">
        <v>280</v>
      </c>
      <c r="F12" s="30"/>
      <c r="G12" s="30"/>
      <c r="H12" s="50">
        <f t="shared" si="0"/>
        <v>0</v>
      </c>
      <c r="I12" s="31">
        <f t="shared" si="1"/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x14ac:dyDescent="0.25">
      <c r="A13" s="29">
        <v>6</v>
      </c>
      <c r="B13" s="47" t="s">
        <v>779</v>
      </c>
      <c r="C13" s="48" t="s">
        <v>67</v>
      </c>
      <c r="D13" s="53" t="s">
        <v>71</v>
      </c>
      <c r="E13" s="50">
        <v>190</v>
      </c>
      <c r="F13" s="30"/>
      <c r="G13" s="30"/>
      <c r="H13" s="50">
        <f t="shared" si="0"/>
        <v>0</v>
      </c>
      <c r="I13" s="31">
        <f t="shared" si="1"/>
        <v>0</v>
      </c>
      <c r="J13" s="22">
        <v>21</v>
      </c>
      <c r="K13" s="17"/>
      <c r="L13" s="17"/>
      <c r="M13" s="17"/>
      <c r="N13" s="17"/>
      <c r="O13" s="17"/>
      <c r="P13" s="17"/>
      <c r="Q13" s="17"/>
      <c r="R13" s="17"/>
      <c r="S13" s="17"/>
      <c r="T13" s="17" t="s">
        <v>17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x14ac:dyDescent="0.25">
      <c r="A14" s="29">
        <v>7</v>
      </c>
      <c r="B14" s="47" t="s">
        <v>780</v>
      </c>
      <c r="C14" s="48" t="s">
        <v>68</v>
      </c>
      <c r="D14" s="53" t="s">
        <v>71</v>
      </c>
      <c r="E14" s="50">
        <v>40</v>
      </c>
      <c r="F14" s="30"/>
      <c r="G14" s="30"/>
      <c r="H14" s="50">
        <f t="shared" si="0"/>
        <v>0</v>
      </c>
      <c r="I14" s="31">
        <f t="shared" si="1"/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x14ac:dyDescent="0.25">
      <c r="A15" s="29">
        <v>8</v>
      </c>
      <c r="B15" s="47" t="s">
        <v>781</v>
      </c>
      <c r="C15" s="48" t="s">
        <v>69</v>
      </c>
      <c r="D15" s="53" t="s">
        <v>71</v>
      </c>
      <c r="E15" s="50">
        <v>50</v>
      </c>
      <c r="F15" s="30"/>
      <c r="G15" s="30"/>
      <c r="H15" s="50">
        <f t="shared" si="0"/>
        <v>0</v>
      </c>
      <c r="I15" s="31">
        <f t="shared" si="1"/>
        <v>0</v>
      </c>
      <c r="J15" s="22">
        <v>21</v>
      </c>
      <c r="K15" s="17"/>
      <c r="L15" s="17"/>
      <c r="M15" s="17"/>
      <c r="N15" s="17"/>
      <c r="O15" s="17"/>
      <c r="P15" s="17"/>
      <c r="Q15" s="17"/>
      <c r="R15" s="17"/>
      <c r="S15" s="17"/>
      <c r="T15" s="17" t="s">
        <v>17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x14ac:dyDescent="0.25">
      <c r="A16" s="29">
        <v>9</v>
      </c>
      <c r="B16" s="47" t="s">
        <v>782</v>
      </c>
      <c r="C16" s="48" t="s">
        <v>70</v>
      </c>
      <c r="D16" s="53" t="s">
        <v>72</v>
      </c>
      <c r="E16" s="50">
        <v>1</v>
      </c>
      <c r="F16" s="30"/>
      <c r="G16" s="30"/>
      <c r="H16" s="50">
        <f t="shared" si="0"/>
        <v>0</v>
      </c>
      <c r="I16" s="31">
        <f t="shared" si="1"/>
        <v>0</v>
      </c>
      <c r="J16" s="22">
        <v>21</v>
      </c>
      <c r="K16" s="17"/>
      <c r="L16" s="17"/>
      <c r="M16" s="17"/>
      <c r="N16" s="17"/>
      <c r="O16" s="17"/>
      <c r="P16" s="17"/>
      <c r="Q16" s="17"/>
      <c r="R16" s="17"/>
      <c r="S16" s="17"/>
      <c r="T16" s="17" t="s">
        <v>17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x14ac:dyDescent="0.25">
      <c r="A17" s="23" t="s">
        <v>15</v>
      </c>
      <c r="B17" s="24" t="s">
        <v>783</v>
      </c>
      <c r="C17" s="49" t="s">
        <v>73</v>
      </c>
      <c r="D17" s="25"/>
      <c r="E17" s="26"/>
      <c r="F17" s="26"/>
      <c r="G17" s="26"/>
      <c r="H17" s="27"/>
      <c r="I17" s="28">
        <f>SUMIF(T18:T32,"&lt;&gt;NOR",I18:I32)</f>
        <v>0</v>
      </c>
      <c r="J17" s="43"/>
      <c r="T17" t="s">
        <v>16</v>
      </c>
    </row>
    <row r="18" spans="1:47" ht="21" x14ac:dyDescent="0.25">
      <c r="A18" s="29">
        <v>1</v>
      </c>
      <c r="B18" s="47" t="s">
        <v>784</v>
      </c>
      <c r="C18" s="48" t="s">
        <v>74</v>
      </c>
      <c r="D18" s="53" t="s">
        <v>72</v>
      </c>
      <c r="E18" s="50">
        <v>1</v>
      </c>
      <c r="F18" s="30"/>
      <c r="G18" s="30"/>
      <c r="H18" s="50">
        <f t="shared" ref="H18:H32" si="2">G18+F18</f>
        <v>0</v>
      </c>
      <c r="I18" s="31">
        <f t="shared" ref="I18:I32" si="3">ROUND(E18*H18,2)</f>
        <v>0</v>
      </c>
      <c r="J18" s="22">
        <v>21</v>
      </c>
      <c r="K18" s="17"/>
      <c r="L18" s="17"/>
      <c r="M18" s="17"/>
      <c r="N18" s="17"/>
      <c r="O18" s="17"/>
      <c r="P18" s="17"/>
      <c r="Q18" s="17"/>
      <c r="R18" s="17"/>
      <c r="S18" s="17"/>
      <c r="T18" s="17" t="s">
        <v>17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x14ac:dyDescent="0.25">
      <c r="A19" s="29">
        <v>2</v>
      </c>
      <c r="B19" s="47" t="s">
        <v>785</v>
      </c>
      <c r="C19" s="48" t="s">
        <v>75</v>
      </c>
      <c r="D19" s="53" t="s">
        <v>72</v>
      </c>
      <c r="E19" s="50">
        <v>1</v>
      </c>
      <c r="F19" s="30"/>
      <c r="G19" s="30"/>
      <c r="H19" s="50">
        <f t="shared" si="2"/>
        <v>0</v>
      </c>
      <c r="I19" s="31">
        <f t="shared" si="3"/>
        <v>0</v>
      </c>
      <c r="J19" s="22">
        <v>21</v>
      </c>
      <c r="K19" s="17"/>
      <c r="L19" s="17"/>
      <c r="M19" s="17"/>
      <c r="N19" s="17"/>
      <c r="O19" s="17"/>
      <c r="P19" s="17"/>
      <c r="Q19" s="17"/>
      <c r="R19" s="17"/>
      <c r="S19" s="17"/>
      <c r="T19" s="17" t="s">
        <v>17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x14ac:dyDescent="0.25">
      <c r="A20" s="29">
        <v>3</v>
      </c>
      <c r="B20" s="47" t="s">
        <v>786</v>
      </c>
      <c r="C20" s="48" t="s">
        <v>76</v>
      </c>
      <c r="D20" s="53" t="s">
        <v>72</v>
      </c>
      <c r="E20" s="50">
        <v>1</v>
      </c>
      <c r="F20" s="30"/>
      <c r="G20" s="30"/>
      <c r="H20" s="50">
        <f t="shared" si="2"/>
        <v>0</v>
      </c>
      <c r="I20" s="31">
        <f t="shared" si="3"/>
        <v>0</v>
      </c>
      <c r="J20" s="22">
        <v>21</v>
      </c>
      <c r="K20" s="17"/>
      <c r="L20" s="17"/>
      <c r="M20" s="17"/>
      <c r="N20" s="17"/>
      <c r="O20" s="17"/>
      <c r="P20" s="17"/>
      <c r="Q20" s="17"/>
      <c r="R20" s="17"/>
      <c r="S20" s="17"/>
      <c r="T20" s="17" t="s">
        <v>17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x14ac:dyDescent="0.25">
      <c r="A21" s="29">
        <v>4</v>
      </c>
      <c r="B21" s="47" t="s">
        <v>787</v>
      </c>
      <c r="C21" s="48" t="s">
        <v>77</v>
      </c>
      <c r="D21" s="53" t="s">
        <v>72</v>
      </c>
      <c r="E21" s="50">
        <v>1</v>
      </c>
      <c r="F21" s="30"/>
      <c r="G21" s="30"/>
      <c r="H21" s="50">
        <f t="shared" si="2"/>
        <v>0</v>
      </c>
      <c r="I21" s="31">
        <f t="shared" si="3"/>
        <v>0</v>
      </c>
      <c r="J21" s="22">
        <v>21</v>
      </c>
      <c r="K21" s="17"/>
      <c r="L21" s="17"/>
      <c r="M21" s="17"/>
      <c r="N21" s="17"/>
      <c r="O21" s="17"/>
      <c r="P21" s="17"/>
      <c r="Q21" s="17"/>
      <c r="R21" s="17"/>
      <c r="S21" s="17"/>
      <c r="T21" s="17" t="s">
        <v>17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x14ac:dyDescent="0.25">
      <c r="A22" s="29">
        <v>5</v>
      </c>
      <c r="B22" s="47" t="s">
        <v>788</v>
      </c>
      <c r="C22" s="48" t="s">
        <v>78</v>
      </c>
      <c r="D22" s="53" t="s">
        <v>72</v>
      </c>
      <c r="E22" s="50">
        <v>1</v>
      </c>
      <c r="F22" s="30"/>
      <c r="G22" s="30"/>
      <c r="H22" s="50">
        <f t="shared" si="2"/>
        <v>0</v>
      </c>
      <c r="I22" s="31">
        <f t="shared" si="3"/>
        <v>0</v>
      </c>
      <c r="J22" s="22">
        <v>21</v>
      </c>
      <c r="K22" s="17"/>
      <c r="L22" s="17"/>
      <c r="M22" s="17"/>
      <c r="N22" s="17"/>
      <c r="O22" s="17"/>
      <c r="P22" s="17"/>
      <c r="Q22" s="17"/>
      <c r="R22" s="17"/>
      <c r="S22" s="17"/>
      <c r="T22" s="17" t="s">
        <v>17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x14ac:dyDescent="0.25">
      <c r="A23" s="29">
        <v>6</v>
      </c>
      <c r="B23" s="47" t="s">
        <v>789</v>
      </c>
      <c r="C23" s="48" t="s">
        <v>79</v>
      </c>
      <c r="D23" s="53" t="s">
        <v>72</v>
      </c>
      <c r="E23" s="50">
        <v>1</v>
      </c>
      <c r="F23" s="30"/>
      <c r="G23" s="30"/>
      <c r="H23" s="50">
        <f t="shared" si="2"/>
        <v>0</v>
      </c>
      <c r="I23" s="31">
        <f t="shared" si="3"/>
        <v>0</v>
      </c>
      <c r="J23" s="22">
        <v>21</v>
      </c>
      <c r="K23" s="17"/>
      <c r="L23" s="17"/>
      <c r="M23" s="17"/>
      <c r="N23" s="17"/>
      <c r="O23" s="17"/>
      <c r="P23" s="17"/>
      <c r="Q23" s="17"/>
      <c r="R23" s="17"/>
      <c r="S23" s="17"/>
      <c r="T23" s="17" t="s">
        <v>17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x14ac:dyDescent="0.25">
      <c r="A24" s="29">
        <v>7</v>
      </c>
      <c r="B24" s="47" t="s">
        <v>790</v>
      </c>
      <c r="C24" s="48" t="s">
        <v>80</v>
      </c>
      <c r="D24" s="53" t="s">
        <v>72</v>
      </c>
      <c r="E24" s="50">
        <v>15</v>
      </c>
      <c r="F24" s="30"/>
      <c r="G24" s="30"/>
      <c r="H24" s="50">
        <f t="shared" si="2"/>
        <v>0</v>
      </c>
      <c r="I24" s="31">
        <f t="shared" si="3"/>
        <v>0</v>
      </c>
      <c r="J24" s="22">
        <v>21</v>
      </c>
      <c r="K24" s="17"/>
      <c r="L24" s="17"/>
      <c r="M24" s="17"/>
      <c r="N24" s="17"/>
      <c r="O24" s="17"/>
      <c r="P24" s="17"/>
      <c r="Q24" s="17"/>
      <c r="R24" s="17"/>
      <c r="S24" s="17"/>
      <c r="T24" s="17" t="s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x14ac:dyDescent="0.25">
      <c r="A25" s="29">
        <v>8</v>
      </c>
      <c r="B25" s="47" t="s">
        <v>791</v>
      </c>
      <c r="C25" s="48" t="s">
        <v>81</v>
      </c>
      <c r="D25" s="53" t="s">
        <v>72</v>
      </c>
      <c r="E25" s="50">
        <v>6</v>
      </c>
      <c r="F25" s="30"/>
      <c r="G25" s="30"/>
      <c r="H25" s="50">
        <f t="shared" si="2"/>
        <v>0</v>
      </c>
      <c r="I25" s="31">
        <f t="shared" si="3"/>
        <v>0</v>
      </c>
      <c r="J25" s="22">
        <v>21</v>
      </c>
      <c r="K25" s="17"/>
      <c r="L25" s="17"/>
      <c r="M25" s="17"/>
      <c r="N25" s="17"/>
      <c r="O25" s="17"/>
      <c r="P25" s="17"/>
      <c r="Q25" s="17"/>
      <c r="R25" s="17"/>
      <c r="S25" s="17"/>
      <c r="T25" s="17" t="s">
        <v>17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x14ac:dyDescent="0.25">
      <c r="A26" s="29">
        <v>9</v>
      </c>
      <c r="B26" s="47" t="s">
        <v>792</v>
      </c>
      <c r="C26" s="48" t="s">
        <v>82</v>
      </c>
      <c r="D26" s="53" t="s">
        <v>72</v>
      </c>
      <c r="E26" s="50">
        <v>5</v>
      </c>
      <c r="F26" s="30"/>
      <c r="G26" s="30"/>
      <c r="H26" s="50">
        <f t="shared" si="2"/>
        <v>0</v>
      </c>
      <c r="I26" s="31">
        <f t="shared" si="3"/>
        <v>0</v>
      </c>
      <c r="J26" s="22">
        <v>21</v>
      </c>
      <c r="K26" s="17"/>
      <c r="L26" s="17"/>
      <c r="M26" s="17"/>
      <c r="N26" s="17"/>
      <c r="O26" s="17"/>
      <c r="P26" s="17"/>
      <c r="Q26" s="17"/>
      <c r="R26" s="17"/>
      <c r="S26" s="17"/>
      <c r="T26" s="17" t="s">
        <v>17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x14ac:dyDescent="0.25">
      <c r="A27" s="29">
        <v>10</v>
      </c>
      <c r="B27" s="47" t="s">
        <v>793</v>
      </c>
      <c r="C27" s="48" t="s">
        <v>83</v>
      </c>
      <c r="D27" s="53" t="s">
        <v>72</v>
      </c>
      <c r="E27" s="50">
        <v>3</v>
      </c>
      <c r="F27" s="30"/>
      <c r="G27" s="30"/>
      <c r="H27" s="50">
        <f t="shared" si="2"/>
        <v>0</v>
      </c>
      <c r="I27" s="31">
        <f t="shared" si="3"/>
        <v>0</v>
      </c>
      <c r="J27" s="22">
        <v>21</v>
      </c>
      <c r="K27" s="17"/>
      <c r="L27" s="17"/>
      <c r="M27" s="17"/>
      <c r="N27" s="17"/>
      <c r="O27" s="17"/>
      <c r="P27" s="17"/>
      <c r="Q27" s="17"/>
      <c r="R27" s="17"/>
      <c r="S27" s="17"/>
      <c r="T27" s="17" t="s">
        <v>17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x14ac:dyDescent="0.25">
      <c r="A28" s="29">
        <v>11</v>
      </c>
      <c r="B28" s="47" t="s">
        <v>794</v>
      </c>
      <c r="C28" s="48" t="s">
        <v>84</v>
      </c>
      <c r="D28" s="53" t="s">
        <v>72</v>
      </c>
      <c r="E28" s="50">
        <v>1</v>
      </c>
      <c r="F28" s="30"/>
      <c r="G28" s="30"/>
      <c r="H28" s="50">
        <f t="shared" si="2"/>
        <v>0</v>
      </c>
      <c r="I28" s="31">
        <f t="shared" si="3"/>
        <v>0</v>
      </c>
      <c r="J28" s="22">
        <v>21</v>
      </c>
      <c r="K28" s="17"/>
      <c r="L28" s="17"/>
      <c r="M28" s="17"/>
      <c r="N28" s="17"/>
      <c r="O28" s="17"/>
      <c r="P28" s="17"/>
      <c r="Q28" s="17"/>
      <c r="R28" s="17"/>
      <c r="S28" s="17"/>
      <c r="T28" s="17" t="s">
        <v>17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x14ac:dyDescent="0.25">
      <c r="A29" s="29">
        <v>12</v>
      </c>
      <c r="B29" s="47" t="s">
        <v>795</v>
      </c>
      <c r="C29" s="48" t="s">
        <v>85</v>
      </c>
      <c r="D29" s="53" t="s">
        <v>72</v>
      </c>
      <c r="E29" s="50">
        <v>1</v>
      </c>
      <c r="F29" s="30"/>
      <c r="G29" s="30"/>
      <c r="H29" s="50">
        <f t="shared" si="2"/>
        <v>0</v>
      </c>
      <c r="I29" s="31">
        <f t="shared" si="3"/>
        <v>0</v>
      </c>
      <c r="J29" s="22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 t="s">
        <v>17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x14ac:dyDescent="0.25">
      <c r="A30" s="29">
        <v>13</v>
      </c>
      <c r="B30" s="47" t="s">
        <v>796</v>
      </c>
      <c r="C30" s="48" t="s">
        <v>86</v>
      </c>
      <c r="D30" s="53" t="s">
        <v>72</v>
      </c>
      <c r="E30" s="50">
        <v>1</v>
      </c>
      <c r="F30" s="30"/>
      <c r="G30" s="30"/>
      <c r="H30" s="50">
        <f t="shared" si="2"/>
        <v>0</v>
      </c>
      <c r="I30" s="31">
        <f t="shared" si="3"/>
        <v>0</v>
      </c>
      <c r="J30" s="22">
        <v>21</v>
      </c>
      <c r="K30" s="17"/>
      <c r="L30" s="17"/>
      <c r="M30" s="17"/>
      <c r="N30" s="17"/>
      <c r="O30" s="17"/>
      <c r="P30" s="17"/>
      <c r="Q30" s="17"/>
      <c r="R30" s="17"/>
      <c r="S30" s="17"/>
      <c r="T30" s="17" t="s">
        <v>17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x14ac:dyDescent="0.25">
      <c r="A31" s="29">
        <v>14</v>
      </c>
      <c r="B31" s="47" t="s">
        <v>797</v>
      </c>
      <c r="C31" s="48" t="s">
        <v>87</v>
      </c>
      <c r="D31" s="53" t="s">
        <v>72</v>
      </c>
      <c r="E31" s="50">
        <v>1</v>
      </c>
      <c r="F31" s="30"/>
      <c r="G31" s="30"/>
      <c r="H31" s="50">
        <f t="shared" si="2"/>
        <v>0</v>
      </c>
      <c r="I31" s="31">
        <f t="shared" si="3"/>
        <v>0</v>
      </c>
      <c r="J31" s="22">
        <v>21</v>
      </c>
      <c r="K31" s="17"/>
      <c r="L31" s="17"/>
      <c r="M31" s="17"/>
      <c r="N31" s="17"/>
      <c r="O31" s="17"/>
      <c r="P31" s="17"/>
      <c r="Q31" s="17"/>
      <c r="R31" s="17"/>
      <c r="S31" s="17"/>
      <c r="T31" s="17" t="s">
        <v>17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x14ac:dyDescent="0.25">
      <c r="A32" s="60">
        <v>15</v>
      </c>
      <c r="B32" s="47" t="s">
        <v>798</v>
      </c>
      <c r="C32" s="48" t="s">
        <v>88</v>
      </c>
      <c r="D32" s="62" t="s">
        <v>31</v>
      </c>
      <c r="E32" s="63">
        <v>1</v>
      </c>
      <c r="F32" s="64"/>
      <c r="G32" s="64"/>
      <c r="H32" s="63">
        <f t="shared" si="2"/>
        <v>0</v>
      </c>
      <c r="I32" s="65">
        <f t="shared" si="3"/>
        <v>0</v>
      </c>
      <c r="J32" s="22">
        <v>21</v>
      </c>
      <c r="K32" s="17"/>
      <c r="L32" s="17"/>
      <c r="M32" s="17"/>
      <c r="N32" s="17"/>
      <c r="O32" s="17"/>
      <c r="P32" s="17"/>
      <c r="Q32" s="17"/>
      <c r="R32" s="17"/>
      <c r="S32" s="17"/>
      <c r="T32" s="17" t="s">
        <v>17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ht="26.4" x14ac:dyDescent="0.25">
      <c r="A33" s="23" t="s">
        <v>15</v>
      </c>
      <c r="B33" s="24" t="s">
        <v>799</v>
      </c>
      <c r="C33" s="49" t="s">
        <v>89</v>
      </c>
      <c r="D33" s="25"/>
      <c r="E33" s="26"/>
      <c r="F33" s="26"/>
      <c r="G33" s="26"/>
      <c r="H33" s="27"/>
      <c r="I33" s="28">
        <f>SUMIF(T34:T59,"&lt;&gt;NOR",I34:I59)</f>
        <v>0</v>
      </c>
      <c r="J33" s="43"/>
      <c r="T33" t="s">
        <v>16</v>
      </c>
    </row>
    <row r="34" spans="1:47" x14ac:dyDescent="0.25">
      <c r="A34" s="29">
        <v>1</v>
      </c>
      <c r="B34" s="47" t="s">
        <v>800</v>
      </c>
      <c r="C34" s="48" t="s">
        <v>90</v>
      </c>
      <c r="D34" s="53" t="s">
        <v>72</v>
      </c>
      <c r="E34" s="50">
        <v>9</v>
      </c>
      <c r="F34" s="30"/>
      <c r="G34" s="30"/>
      <c r="H34" s="50">
        <f>G34+F34</f>
        <v>0</v>
      </c>
      <c r="I34" s="31">
        <f>ROUND(E34*H34,2)</f>
        <v>0</v>
      </c>
      <c r="J34" s="22">
        <v>21</v>
      </c>
      <c r="K34" s="17"/>
      <c r="L34" s="17"/>
      <c r="M34" s="17"/>
      <c r="N34" s="17"/>
      <c r="O34" s="17"/>
      <c r="P34" s="17"/>
      <c r="Q34" s="17"/>
      <c r="R34" s="17"/>
      <c r="S34" s="17"/>
      <c r="T34" s="17" t="s">
        <v>17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42" customFormat="1" x14ac:dyDescent="0.25">
      <c r="A35" s="36"/>
      <c r="B35" s="37"/>
      <c r="C35" s="55" t="s">
        <v>190</v>
      </c>
      <c r="D35" s="51"/>
      <c r="E35" s="52"/>
      <c r="F35" s="52"/>
      <c r="G35" s="52"/>
      <c r="H35" s="38"/>
      <c r="I35" s="39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</row>
    <row r="36" spans="1:47" x14ac:dyDescent="0.25">
      <c r="A36" s="29">
        <v>2</v>
      </c>
      <c r="B36" s="47" t="s">
        <v>801</v>
      </c>
      <c r="C36" s="48" t="s">
        <v>91</v>
      </c>
      <c r="D36" s="53" t="s">
        <v>72</v>
      </c>
      <c r="E36" s="50">
        <v>1</v>
      </c>
      <c r="F36" s="30"/>
      <c r="G36" s="30"/>
      <c r="H36" s="50">
        <f>G36+F36</f>
        <v>0</v>
      </c>
      <c r="I36" s="31">
        <f>ROUND(E36*H36,2)</f>
        <v>0</v>
      </c>
      <c r="J36" s="22">
        <v>21</v>
      </c>
      <c r="K36" s="17"/>
      <c r="L36" s="17"/>
      <c r="M36" s="17"/>
      <c r="N36" s="17"/>
      <c r="O36" s="17"/>
      <c r="P36" s="17"/>
      <c r="Q36" s="17"/>
      <c r="R36" s="17"/>
      <c r="S36" s="17"/>
      <c r="T36" s="17" t="s">
        <v>17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42" customFormat="1" x14ac:dyDescent="0.25">
      <c r="A37" s="36"/>
      <c r="B37" s="37"/>
      <c r="C37" s="55" t="s">
        <v>190</v>
      </c>
      <c r="D37" s="51"/>
      <c r="E37" s="52"/>
      <c r="F37" s="52"/>
      <c r="G37" s="52"/>
      <c r="H37" s="38"/>
      <c r="I37" s="39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</row>
    <row r="38" spans="1:47" x14ac:dyDescent="0.25">
      <c r="A38" s="29">
        <v>3</v>
      </c>
      <c r="B38" s="47" t="s">
        <v>802</v>
      </c>
      <c r="C38" s="48" t="s">
        <v>92</v>
      </c>
      <c r="D38" s="53" t="s">
        <v>72</v>
      </c>
      <c r="E38" s="50">
        <v>9</v>
      </c>
      <c r="F38" s="30"/>
      <c r="G38" s="30"/>
      <c r="H38" s="50">
        <f>G38+F38</f>
        <v>0</v>
      </c>
      <c r="I38" s="31">
        <f>ROUND(E38*H38,2)</f>
        <v>0</v>
      </c>
      <c r="J38" s="22">
        <v>21</v>
      </c>
      <c r="K38" s="17"/>
      <c r="L38" s="17"/>
      <c r="M38" s="17"/>
      <c r="N38" s="17"/>
      <c r="O38" s="17"/>
      <c r="P38" s="17"/>
      <c r="Q38" s="17"/>
      <c r="R38" s="17"/>
      <c r="S38" s="17"/>
      <c r="T38" s="17" t="s">
        <v>17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42" customFormat="1" x14ac:dyDescent="0.25">
      <c r="A39" s="36"/>
      <c r="B39" s="37"/>
      <c r="C39" s="55" t="s">
        <v>190</v>
      </c>
      <c r="D39" s="51"/>
      <c r="E39" s="52"/>
      <c r="F39" s="52"/>
      <c r="G39" s="52"/>
      <c r="H39" s="38"/>
      <c r="I39" s="39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</row>
    <row r="40" spans="1:47" ht="21" x14ac:dyDescent="0.25">
      <c r="A40" s="29">
        <v>4</v>
      </c>
      <c r="B40" s="47" t="s">
        <v>803</v>
      </c>
      <c r="C40" s="48" t="s">
        <v>93</v>
      </c>
      <c r="D40" s="53" t="s">
        <v>72</v>
      </c>
      <c r="E40" s="50">
        <v>1</v>
      </c>
      <c r="F40" s="30"/>
      <c r="G40" s="30"/>
      <c r="H40" s="50">
        <f>G40+F40</f>
        <v>0</v>
      </c>
      <c r="I40" s="31">
        <f>ROUND(E40*H40,2)</f>
        <v>0</v>
      </c>
      <c r="J40" s="22">
        <v>21</v>
      </c>
      <c r="K40" s="17"/>
      <c r="L40" s="17"/>
      <c r="M40" s="17"/>
      <c r="N40" s="17"/>
      <c r="O40" s="17"/>
      <c r="P40" s="17"/>
      <c r="Q40" s="17"/>
      <c r="R40" s="17"/>
      <c r="S40" s="17"/>
      <c r="T40" s="17" t="s">
        <v>17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42" customFormat="1" ht="20.399999999999999" x14ac:dyDescent="0.25">
      <c r="A41" s="36"/>
      <c r="B41" s="37"/>
      <c r="C41" s="55" t="s">
        <v>192</v>
      </c>
      <c r="D41" s="51"/>
      <c r="E41" s="52"/>
      <c r="F41" s="52"/>
      <c r="G41" s="52"/>
      <c r="H41" s="38"/>
      <c r="I41" s="39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</row>
    <row r="42" spans="1:47" ht="12.6" customHeight="1" x14ac:dyDescent="0.25">
      <c r="A42" s="29">
        <v>5</v>
      </c>
      <c r="B42" s="47" t="s">
        <v>804</v>
      </c>
      <c r="C42" s="48" t="s">
        <v>94</v>
      </c>
      <c r="D42" s="53" t="s">
        <v>72</v>
      </c>
      <c r="E42" s="50">
        <v>25</v>
      </c>
      <c r="F42" s="30"/>
      <c r="G42" s="30"/>
      <c r="H42" s="50">
        <f>G42+F42</f>
        <v>0</v>
      </c>
      <c r="I42" s="31">
        <f>ROUND(E42*H42,2)</f>
        <v>0</v>
      </c>
      <c r="J42" s="22">
        <v>21</v>
      </c>
      <c r="K42" s="17"/>
      <c r="L42" s="17"/>
      <c r="M42" s="17"/>
      <c r="N42" s="17"/>
      <c r="O42" s="17"/>
      <c r="P42" s="17"/>
      <c r="Q42" s="17"/>
      <c r="R42" s="17"/>
      <c r="S42" s="17"/>
      <c r="T42" s="17" t="s">
        <v>17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42" customFormat="1" ht="20.399999999999999" x14ac:dyDescent="0.25">
      <c r="A43" s="36"/>
      <c r="B43" s="37"/>
      <c r="C43" s="55" t="s">
        <v>192</v>
      </c>
      <c r="D43" s="51"/>
      <c r="E43" s="52"/>
      <c r="F43" s="52"/>
      <c r="G43" s="52"/>
      <c r="H43" s="38"/>
      <c r="I43" s="39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</row>
    <row r="44" spans="1:47" x14ac:dyDescent="0.25">
      <c r="A44" s="29">
        <v>6</v>
      </c>
      <c r="B44" s="47" t="s">
        <v>805</v>
      </c>
      <c r="C44" s="48" t="s">
        <v>95</v>
      </c>
      <c r="D44" s="53" t="s">
        <v>72</v>
      </c>
      <c r="E44" s="50">
        <v>1</v>
      </c>
      <c r="F44" s="30"/>
      <c r="G44" s="30"/>
      <c r="H44" s="50">
        <f>G44+F44</f>
        <v>0</v>
      </c>
      <c r="I44" s="31">
        <f>ROUND(E44*H44,2)</f>
        <v>0</v>
      </c>
      <c r="J44" s="22">
        <v>21</v>
      </c>
      <c r="K44" s="17"/>
      <c r="L44" s="17"/>
      <c r="M44" s="17"/>
      <c r="N44" s="17"/>
      <c r="O44" s="17"/>
      <c r="P44" s="17"/>
      <c r="Q44" s="17"/>
      <c r="R44" s="17"/>
      <c r="S44" s="17"/>
      <c r="T44" s="17" t="s">
        <v>17</v>
      </c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42" customFormat="1" ht="20.399999999999999" x14ac:dyDescent="0.25">
      <c r="A45" s="36"/>
      <c r="B45" s="37"/>
      <c r="C45" s="55" t="s">
        <v>192</v>
      </c>
      <c r="D45" s="51"/>
      <c r="E45" s="52"/>
      <c r="F45" s="52"/>
      <c r="G45" s="52"/>
      <c r="H45" s="38"/>
      <c r="I45" s="39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</row>
    <row r="46" spans="1:47" x14ac:dyDescent="0.25">
      <c r="A46" s="29">
        <v>7</v>
      </c>
      <c r="B46" s="47" t="s">
        <v>806</v>
      </c>
      <c r="C46" s="48" t="s">
        <v>96</v>
      </c>
      <c r="D46" s="53" t="s">
        <v>72</v>
      </c>
      <c r="E46" s="50">
        <v>2</v>
      </c>
      <c r="F46" s="30"/>
      <c r="G46" s="30"/>
      <c r="H46" s="50">
        <f>G46+F46</f>
        <v>0</v>
      </c>
      <c r="I46" s="31">
        <f>ROUND(E46*H46,2)</f>
        <v>0</v>
      </c>
      <c r="J46" s="22">
        <v>21</v>
      </c>
      <c r="K46" s="17"/>
      <c r="L46" s="17"/>
      <c r="M46" s="17"/>
      <c r="N46" s="17"/>
      <c r="O46" s="17"/>
      <c r="P46" s="17"/>
      <c r="Q46" s="17"/>
      <c r="R46" s="17"/>
      <c r="S46" s="17"/>
      <c r="T46" s="17" t="s">
        <v>17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42" customFormat="1" ht="20.399999999999999" x14ac:dyDescent="0.25">
      <c r="A47" s="36"/>
      <c r="B47" s="37"/>
      <c r="C47" s="55" t="s">
        <v>192</v>
      </c>
      <c r="D47" s="51"/>
      <c r="E47" s="52"/>
      <c r="F47" s="52"/>
      <c r="G47" s="52"/>
      <c r="H47" s="38"/>
      <c r="I47" s="39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</row>
    <row r="48" spans="1:47" x14ac:dyDescent="0.25">
      <c r="A48" s="29">
        <v>8</v>
      </c>
      <c r="B48" s="47" t="s">
        <v>807</v>
      </c>
      <c r="C48" s="48" t="s">
        <v>97</v>
      </c>
      <c r="D48" s="53" t="s">
        <v>72</v>
      </c>
      <c r="E48" s="50">
        <v>8</v>
      </c>
      <c r="F48" s="30"/>
      <c r="G48" s="30"/>
      <c r="H48" s="50">
        <f>G48+F48</f>
        <v>0</v>
      </c>
      <c r="I48" s="31">
        <f>ROUND(E48*H48,2)</f>
        <v>0</v>
      </c>
      <c r="J48" s="22">
        <v>21</v>
      </c>
      <c r="K48" s="17"/>
      <c r="L48" s="17"/>
      <c r="M48" s="17"/>
      <c r="N48" s="17"/>
      <c r="O48" s="17"/>
      <c r="P48" s="17"/>
      <c r="Q48" s="17"/>
      <c r="R48" s="17"/>
      <c r="S48" s="17"/>
      <c r="T48" s="17" t="s">
        <v>17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42" customFormat="1" ht="20.399999999999999" x14ac:dyDescent="0.25">
      <c r="A49" s="36"/>
      <c r="B49" s="37"/>
      <c r="C49" s="55" t="s">
        <v>192</v>
      </c>
      <c r="D49" s="51"/>
      <c r="E49" s="52"/>
      <c r="F49" s="52"/>
      <c r="G49" s="52"/>
      <c r="H49" s="38"/>
      <c r="I49" s="39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</row>
    <row r="50" spans="1:47" x14ac:dyDescent="0.25">
      <c r="A50" s="29">
        <v>9</v>
      </c>
      <c r="B50" s="47" t="s">
        <v>808</v>
      </c>
      <c r="C50" s="48" t="s">
        <v>98</v>
      </c>
      <c r="D50" s="53" t="s">
        <v>72</v>
      </c>
      <c r="E50" s="50">
        <v>1</v>
      </c>
      <c r="F50" s="30"/>
      <c r="G50" s="30"/>
      <c r="H50" s="50">
        <f>G50+F50</f>
        <v>0</v>
      </c>
      <c r="I50" s="31">
        <f>ROUND(E50*H50,2)</f>
        <v>0</v>
      </c>
      <c r="J50" s="22">
        <v>21</v>
      </c>
      <c r="K50" s="17"/>
      <c r="L50" s="17"/>
      <c r="M50" s="17"/>
      <c r="N50" s="17"/>
      <c r="O50" s="17"/>
      <c r="P50" s="17"/>
      <c r="Q50" s="17"/>
      <c r="R50" s="17"/>
      <c r="S50" s="17"/>
      <c r="T50" s="17" t="s">
        <v>17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42" customFormat="1" ht="20.399999999999999" x14ac:dyDescent="0.25">
      <c r="A51" s="36"/>
      <c r="B51" s="37"/>
      <c r="C51" s="55" t="s">
        <v>192</v>
      </c>
      <c r="D51" s="51"/>
      <c r="E51" s="52"/>
      <c r="F51" s="52"/>
      <c r="G51" s="52"/>
      <c r="H51" s="38"/>
      <c r="I51" s="39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</row>
    <row r="52" spans="1:47" ht="21" x14ac:dyDescent="0.25">
      <c r="A52" s="29">
        <v>10</v>
      </c>
      <c r="B52" s="47" t="s">
        <v>809</v>
      </c>
      <c r="C52" s="48" t="s">
        <v>99</v>
      </c>
      <c r="D52" s="53" t="s">
        <v>72</v>
      </c>
      <c r="E52" s="50">
        <v>1</v>
      </c>
      <c r="F52" s="30"/>
      <c r="G52" s="30"/>
      <c r="H52" s="50">
        <f>G52+F52</f>
        <v>0</v>
      </c>
      <c r="I52" s="31">
        <f>ROUND(E52*H52,2)</f>
        <v>0</v>
      </c>
      <c r="J52" s="22">
        <v>21</v>
      </c>
      <c r="K52" s="17"/>
      <c r="L52" s="17"/>
      <c r="M52" s="17"/>
      <c r="N52" s="17"/>
      <c r="O52" s="17"/>
      <c r="P52" s="17"/>
      <c r="Q52" s="17"/>
      <c r="R52" s="17"/>
      <c r="S52" s="17"/>
      <c r="T52" s="17" t="s">
        <v>17</v>
      </c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 s="42" customFormat="1" ht="20.399999999999999" x14ac:dyDescent="0.25">
      <c r="A53" s="36"/>
      <c r="B53" s="37"/>
      <c r="C53" s="55" t="s">
        <v>192</v>
      </c>
      <c r="D53" s="51"/>
      <c r="E53" s="52"/>
      <c r="F53" s="52"/>
      <c r="G53" s="52"/>
      <c r="H53" s="38"/>
      <c r="I53" s="39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</row>
    <row r="54" spans="1:47" x14ac:dyDescent="0.25">
      <c r="A54" s="29">
        <v>11</v>
      </c>
      <c r="B54" s="47" t="s">
        <v>810</v>
      </c>
      <c r="C54" s="48" t="s">
        <v>100</v>
      </c>
      <c r="D54" s="53" t="s">
        <v>72</v>
      </c>
      <c r="E54" s="50">
        <v>1</v>
      </c>
      <c r="F54" s="30"/>
      <c r="G54" s="30"/>
      <c r="H54" s="50">
        <f>G54+F54</f>
        <v>0</v>
      </c>
      <c r="I54" s="31">
        <f>ROUND(E54*H54,2)</f>
        <v>0</v>
      </c>
      <c r="J54" s="22">
        <v>21</v>
      </c>
      <c r="K54" s="17"/>
      <c r="L54" s="17"/>
      <c r="M54" s="17"/>
      <c r="N54" s="17"/>
      <c r="O54" s="17"/>
      <c r="P54" s="17"/>
      <c r="Q54" s="17"/>
      <c r="R54" s="17"/>
      <c r="S54" s="17"/>
      <c r="T54" s="17" t="s">
        <v>17</v>
      </c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s="42" customFormat="1" ht="20.399999999999999" x14ac:dyDescent="0.25">
      <c r="A55" s="36"/>
      <c r="B55" s="37"/>
      <c r="C55" s="55" t="s">
        <v>192</v>
      </c>
      <c r="D55" s="51"/>
      <c r="E55" s="52"/>
      <c r="F55" s="52"/>
      <c r="G55" s="52"/>
      <c r="H55" s="38"/>
      <c r="I55" s="39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</row>
    <row r="56" spans="1:47" x14ac:dyDescent="0.25">
      <c r="A56" s="29">
        <v>12</v>
      </c>
      <c r="B56" s="47" t="s">
        <v>811</v>
      </c>
      <c r="C56" s="48" t="s">
        <v>101</v>
      </c>
      <c r="D56" s="53" t="s">
        <v>72</v>
      </c>
      <c r="E56" s="50">
        <v>54</v>
      </c>
      <c r="F56" s="30"/>
      <c r="G56" s="30"/>
      <c r="H56" s="50">
        <f>G56+F56</f>
        <v>0</v>
      </c>
      <c r="I56" s="31">
        <f>ROUND(E56*H56,2)</f>
        <v>0</v>
      </c>
      <c r="J56" s="22">
        <v>21</v>
      </c>
      <c r="K56" s="17"/>
      <c r="L56" s="17"/>
      <c r="M56" s="17"/>
      <c r="N56" s="17"/>
      <c r="O56" s="17"/>
      <c r="P56" s="17"/>
      <c r="Q56" s="17"/>
      <c r="R56" s="17"/>
      <c r="S56" s="17"/>
      <c r="T56" s="17" t="s">
        <v>17</v>
      </c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x14ac:dyDescent="0.25">
      <c r="A57" s="29">
        <v>13</v>
      </c>
      <c r="B57" s="47" t="s">
        <v>812</v>
      </c>
      <c r="C57" s="48" t="s">
        <v>102</v>
      </c>
      <c r="D57" s="53" t="s">
        <v>72</v>
      </c>
      <c r="E57" s="50">
        <v>20</v>
      </c>
      <c r="F57" s="30"/>
      <c r="G57" s="30"/>
      <c r="H57" s="50">
        <f>G57+F57</f>
        <v>0</v>
      </c>
      <c r="I57" s="31">
        <f>ROUND(E57*H57,2)</f>
        <v>0</v>
      </c>
      <c r="J57" s="22">
        <v>21</v>
      </c>
      <c r="K57" s="17"/>
      <c r="L57" s="17"/>
      <c r="M57" s="17"/>
      <c r="N57" s="17"/>
      <c r="O57" s="17"/>
      <c r="P57" s="17"/>
      <c r="Q57" s="17"/>
      <c r="R57" s="17"/>
      <c r="S57" s="17"/>
      <c r="T57" s="17" t="s">
        <v>17</v>
      </c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x14ac:dyDescent="0.25">
      <c r="A58" s="60">
        <v>14</v>
      </c>
      <c r="B58" s="47" t="s">
        <v>813</v>
      </c>
      <c r="C58" s="48" t="s">
        <v>636</v>
      </c>
      <c r="D58" s="62" t="s">
        <v>31</v>
      </c>
      <c r="E58" s="63">
        <v>1</v>
      </c>
      <c r="F58" s="64"/>
      <c r="G58" s="64"/>
      <c r="H58" s="63">
        <f>G58+F58</f>
        <v>0</v>
      </c>
      <c r="I58" s="65">
        <f>ROUND(E58*H58,2)</f>
        <v>0</v>
      </c>
      <c r="J58" s="22">
        <v>21</v>
      </c>
      <c r="K58" s="17"/>
      <c r="L58" s="17"/>
      <c r="M58" s="17"/>
      <c r="N58" s="17"/>
      <c r="O58" s="17"/>
      <c r="P58" s="17"/>
      <c r="Q58" s="17"/>
      <c r="R58" s="17"/>
      <c r="S58" s="17"/>
      <c r="T58" s="17" t="s">
        <v>17</v>
      </c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 x14ac:dyDescent="0.25">
      <c r="A59" s="60">
        <v>15</v>
      </c>
      <c r="B59" s="47" t="s">
        <v>814</v>
      </c>
      <c r="C59" s="48" t="s">
        <v>103</v>
      </c>
      <c r="D59" s="62" t="s">
        <v>31</v>
      </c>
      <c r="E59" s="63">
        <v>1</v>
      </c>
      <c r="F59" s="64"/>
      <c r="G59" s="64"/>
      <c r="H59" s="63">
        <f>G59+F59</f>
        <v>0</v>
      </c>
      <c r="I59" s="65">
        <f>ROUND(E59*H59,2)</f>
        <v>0</v>
      </c>
      <c r="J59" s="22">
        <v>21</v>
      </c>
      <c r="K59" s="17"/>
      <c r="L59" s="17"/>
      <c r="M59" s="17"/>
      <c r="N59" s="17"/>
      <c r="O59" s="17"/>
      <c r="P59" s="17"/>
      <c r="Q59" s="17"/>
      <c r="R59" s="17"/>
      <c r="S59" s="17"/>
      <c r="T59" s="17" t="s">
        <v>17</v>
      </c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x14ac:dyDescent="0.25">
      <c r="A60" s="23" t="s">
        <v>15</v>
      </c>
      <c r="B60" s="24" t="s">
        <v>815</v>
      </c>
      <c r="C60" s="49" t="s">
        <v>104</v>
      </c>
      <c r="D60" s="25"/>
      <c r="E60" s="26"/>
      <c r="F60" s="26"/>
      <c r="G60" s="26"/>
      <c r="H60" s="27"/>
      <c r="I60" s="28">
        <f>SUMIF(T61:T73,"&lt;&gt;NOR",I61:I73)</f>
        <v>0</v>
      </c>
      <c r="J60" s="43"/>
      <c r="T60" t="s">
        <v>16</v>
      </c>
    </row>
    <row r="61" spans="1:47" x14ac:dyDescent="0.25">
      <c r="A61" s="29">
        <v>1</v>
      </c>
      <c r="B61" s="47" t="s">
        <v>816</v>
      </c>
      <c r="C61" s="48" t="s">
        <v>105</v>
      </c>
      <c r="D61" s="53" t="s">
        <v>72</v>
      </c>
      <c r="E61" s="50">
        <v>49</v>
      </c>
      <c r="F61" s="30"/>
      <c r="G61" s="30"/>
      <c r="H61" s="50">
        <f>G61+F61</f>
        <v>0</v>
      </c>
      <c r="I61" s="31">
        <f>ROUND(E61*H61,2)</f>
        <v>0</v>
      </c>
      <c r="J61" s="22">
        <v>21</v>
      </c>
      <c r="K61" s="17"/>
      <c r="L61" s="17"/>
      <c r="M61" s="17"/>
      <c r="N61" s="17"/>
      <c r="O61" s="17"/>
      <c r="P61" s="17"/>
      <c r="Q61" s="17"/>
      <c r="R61" s="17"/>
      <c r="S61" s="17"/>
      <c r="T61" s="17" t="s">
        <v>17</v>
      </c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s="42" customFormat="1" ht="20.399999999999999" x14ac:dyDescent="0.25">
      <c r="A62" s="36"/>
      <c r="B62" s="37"/>
      <c r="C62" s="55" t="s">
        <v>192</v>
      </c>
      <c r="D62" s="51"/>
      <c r="E62" s="52"/>
      <c r="F62" s="52"/>
      <c r="G62" s="52"/>
      <c r="H62" s="38"/>
      <c r="I62" s="39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</row>
    <row r="63" spans="1:47" ht="21" x14ac:dyDescent="0.25">
      <c r="A63" s="29">
        <v>2</v>
      </c>
      <c r="B63" s="47" t="s">
        <v>817</v>
      </c>
      <c r="C63" s="48" t="s">
        <v>106</v>
      </c>
      <c r="D63" s="53" t="s">
        <v>72</v>
      </c>
      <c r="E63" s="50">
        <v>3</v>
      </c>
      <c r="F63" s="30"/>
      <c r="G63" s="30"/>
      <c r="H63" s="50">
        <f>G63+F63</f>
        <v>0</v>
      </c>
      <c r="I63" s="31">
        <f>ROUND(E63*H63,2)</f>
        <v>0</v>
      </c>
      <c r="J63" s="22">
        <v>21</v>
      </c>
      <c r="K63" s="17"/>
      <c r="L63" s="17"/>
      <c r="M63" s="17"/>
      <c r="N63" s="17"/>
      <c r="O63" s="17"/>
      <c r="P63" s="17"/>
      <c r="Q63" s="17"/>
      <c r="R63" s="17"/>
      <c r="S63" s="17"/>
      <c r="T63" s="17" t="s">
        <v>17</v>
      </c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 s="42" customFormat="1" ht="20.399999999999999" x14ac:dyDescent="0.25">
      <c r="A64" s="36"/>
      <c r="B64" s="37"/>
      <c r="C64" s="55" t="s">
        <v>192</v>
      </c>
      <c r="D64" s="51"/>
      <c r="E64" s="52"/>
      <c r="F64" s="52"/>
      <c r="G64" s="52"/>
      <c r="H64" s="38"/>
      <c r="I64" s="39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</row>
    <row r="65" spans="1:47" ht="21" x14ac:dyDescent="0.25">
      <c r="A65" s="29">
        <v>3</v>
      </c>
      <c r="B65" s="47" t="s">
        <v>818</v>
      </c>
      <c r="C65" s="48" t="s">
        <v>107</v>
      </c>
      <c r="D65" s="53" t="s">
        <v>72</v>
      </c>
      <c r="E65" s="50">
        <v>11</v>
      </c>
      <c r="F65" s="30"/>
      <c r="G65" s="30"/>
      <c r="H65" s="50">
        <f>G65+F65</f>
        <v>0</v>
      </c>
      <c r="I65" s="31">
        <f>ROUND(E65*H65,2)</f>
        <v>0</v>
      </c>
      <c r="J65" s="22">
        <v>21</v>
      </c>
      <c r="K65" s="17"/>
      <c r="L65" s="17"/>
      <c r="M65" s="17"/>
      <c r="N65" s="17"/>
      <c r="O65" s="17"/>
      <c r="P65" s="17"/>
      <c r="Q65" s="17"/>
      <c r="R65" s="17"/>
      <c r="S65" s="17"/>
      <c r="T65" s="17" t="s">
        <v>17</v>
      </c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42" customFormat="1" ht="20.399999999999999" x14ac:dyDescent="0.25">
      <c r="A66" s="36"/>
      <c r="B66" s="37"/>
      <c r="C66" s="55" t="s">
        <v>192</v>
      </c>
      <c r="D66" s="51"/>
      <c r="E66" s="52"/>
      <c r="F66" s="52"/>
      <c r="G66" s="52"/>
      <c r="H66" s="38"/>
      <c r="I66" s="39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</row>
    <row r="67" spans="1:47" x14ac:dyDescent="0.25">
      <c r="A67" s="29">
        <v>4</v>
      </c>
      <c r="B67" s="47" t="s">
        <v>819</v>
      </c>
      <c r="C67" s="48" t="s">
        <v>108</v>
      </c>
      <c r="D67" s="53" t="s">
        <v>72</v>
      </c>
      <c r="E67" s="50">
        <v>2</v>
      </c>
      <c r="F67" s="30"/>
      <c r="G67" s="30"/>
      <c r="H67" s="50">
        <f>G67+F67</f>
        <v>0</v>
      </c>
      <c r="I67" s="31">
        <f>ROUND(E67*H67,2)</f>
        <v>0</v>
      </c>
      <c r="J67" s="22">
        <v>21</v>
      </c>
      <c r="K67" s="17"/>
      <c r="L67" s="17"/>
      <c r="M67" s="17"/>
      <c r="N67" s="17"/>
      <c r="O67" s="17"/>
      <c r="P67" s="17"/>
      <c r="Q67" s="17"/>
      <c r="R67" s="17"/>
      <c r="S67" s="17"/>
      <c r="T67" s="17" t="s">
        <v>17</v>
      </c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 s="42" customFormat="1" ht="20.399999999999999" x14ac:dyDescent="0.25">
      <c r="A68" s="36"/>
      <c r="B68" s="37"/>
      <c r="C68" s="55" t="s">
        <v>192</v>
      </c>
      <c r="D68" s="51"/>
      <c r="E68" s="52"/>
      <c r="F68" s="52"/>
      <c r="G68" s="52"/>
      <c r="H68" s="38"/>
      <c r="I68" s="39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</row>
    <row r="69" spans="1:47" ht="12.6" customHeight="1" x14ac:dyDescent="0.25">
      <c r="A69" s="29">
        <v>5</v>
      </c>
      <c r="B69" s="47" t="s">
        <v>820</v>
      </c>
      <c r="C69" s="48" t="s">
        <v>109</v>
      </c>
      <c r="D69" s="53" t="s">
        <v>72</v>
      </c>
      <c r="E69" s="50">
        <v>4</v>
      </c>
      <c r="F69" s="30"/>
      <c r="G69" s="30"/>
      <c r="H69" s="50">
        <f>G69+F69</f>
        <v>0</v>
      </c>
      <c r="I69" s="31">
        <f>ROUND(E69*H69,2)</f>
        <v>0</v>
      </c>
      <c r="J69" s="22">
        <v>21</v>
      </c>
      <c r="K69" s="17"/>
      <c r="L69" s="17"/>
      <c r="M69" s="17"/>
      <c r="N69" s="17"/>
      <c r="O69" s="17"/>
      <c r="P69" s="17"/>
      <c r="Q69" s="17"/>
      <c r="R69" s="17"/>
      <c r="S69" s="17"/>
      <c r="T69" s="17" t="s">
        <v>17</v>
      </c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42" customFormat="1" ht="20.399999999999999" x14ac:dyDescent="0.25">
      <c r="A70" s="36"/>
      <c r="B70" s="37"/>
      <c r="C70" s="55" t="s">
        <v>192</v>
      </c>
      <c r="D70" s="51"/>
      <c r="E70" s="52"/>
      <c r="F70" s="52"/>
      <c r="G70" s="52"/>
      <c r="H70" s="38"/>
      <c r="I70" s="39"/>
      <c r="J70" s="40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</row>
    <row r="71" spans="1:47" x14ac:dyDescent="0.25">
      <c r="A71" s="29">
        <v>6</v>
      </c>
      <c r="B71" s="47" t="s">
        <v>821</v>
      </c>
      <c r="C71" s="48" t="s">
        <v>110</v>
      </c>
      <c r="D71" s="53" t="s">
        <v>72</v>
      </c>
      <c r="E71" s="50">
        <v>8</v>
      </c>
      <c r="F71" s="30"/>
      <c r="G71" s="30"/>
      <c r="H71" s="50">
        <f>G71+F71</f>
        <v>0</v>
      </c>
      <c r="I71" s="31">
        <f>ROUND(E71*H71,2)</f>
        <v>0</v>
      </c>
      <c r="J71" s="22">
        <v>21</v>
      </c>
      <c r="K71" s="17"/>
      <c r="L71" s="17"/>
      <c r="M71" s="17"/>
      <c r="N71" s="17"/>
      <c r="O71" s="17"/>
      <c r="P71" s="17"/>
      <c r="Q71" s="17"/>
      <c r="R71" s="17"/>
      <c r="S71" s="17"/>
      <c r="T71" s="17" t="s">
        <v>17</v>
      </c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42" customFormat="1" ht="20.399999999999999" x14ac:dyDescent="0.25">
      <c r="A72" s="36"/>
      <c r="B72" s="37"/>
      <c r="C72" s="55" t="s">
        <v>192</v>
      </c>
      <c r="D72" s="51"/>
      <c r="E72" s="52"/>
      <c r="F72" s="52"/>
      <c r="G72" s="52"/>
      <c r="H72" s="38"/>
      <c r="I72" s="39"/>
      <c r="J72" s="40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</row>
    <row r="73" spans="1:47" x14ac:dyDescent="0.25">
      <c r="A73" s="60">
        <v>7</v>
      </c>
      <c r="B73" s="47" t="s">
        <v>822</v>
      </c>
      <c r="C73" s="48" t="s">
        <v>103</v>
      </c>
      <c r="D73" s="62" t="s">
        <v>72</v>
      </c>
      <c r="E73" s="63">
        <v>1</v>
      </c>
      <c r="F73" s="64"/>
      <c r="G73" s="64"/>
      <c r="H73" s="63">
        <f>G73+F73</f>
        <v>0</v>
      </c>
      <c r="I73" s="65">
        <f>ROUND(E73*H73,2)</f>
        <v>0</v>
      </c>
      <c r="J73" s="22">
        <v>21</v>
      </c>
      <c r="K73" s="17"/>
      <c r="L73" s="17"/>
      <c r="M73" s="17"/>
      <c r="N73" s="17"/>
      <c r="O73" s="17"/>
      <c r="P73" s="17"/>
      <c r="Q73" s="17"/>
      <c r="R73" s="17"/>
      <c r="S73" s="17"/>
      <c r="T73" s="17" t="s">
        <v>17</v>
      </c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x14ac:dyDescent="0.25">
      <c r="A74" s="23" t="s">
        <v>15</v>
      </c>
      <c r="B74" s="24" t="s">
        <v>823</v>
      </c>
      <c r="C74" s="49" t="s">
        <v>111</v>
      </c>
      <c r="D74" s="25"/>
      <c r="E74" s="26"/>
      <c r="F74" s="26"/>
      <c r="G74" s="26"/>
      <c r="H74" s="27"/>
      <c r="I74" s="28">
        <f>SUMIF(T75:T87,"&lt;&gt;NOR",I75:I87)</f>
        <v>0</v>
      </c>
      <c r="J74" s="43"/>
      <c r="T74" t="s">
        <v>16</v>
      </c>
    </row>
    <row r="75" spans="1:47" x14ac:dyDescent="0.25">
      <c r="A75" s="29">
        <v>1</v>
      </c>
      <c r="B75" s="47" t="s">
        <v>824</v>
      </c>
      <c r="C75" s="48" t="s">
        <v>112</v>
      </c>
      <c r="D75" s="53" t="s">
        <v>72</v>
      </c>
      <c r="E75" s="50">
        <v>2</v>
      </c>
      <c r="F75" s="30"/>
      <c r="G75" s="30"/>
      <c r="H75" s="50">
        <f t="shared" ref="H75:H87" si="4">G75+F75</f>
        <v>0</v>
      </c>
      <c r="I75" s="31">
        <f t="shared" ref="I75:I87" si="5">ROUND(E75*H75,2)</f>
        <v>0</v>
      </c>
      <c r="J75" s="22">
        <v>21</v>
      </c>
      <c r="K75" s="17"/>
      <c r="L75" s="17"/>
      <c r="M75" s="17"/>
      <c r="N75" s="17"/>
      <c r="O75" s="17"/>
      <c r="P75" s="17"/>
      <c r="Q75" s="17"/>
      <c r="R75" s="17"/>
      <c r="S75" s="17"/>
      <c r="T75" s="17" t="s">
        <v>17</v>
      </c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x14ac:dyDescent="0.25">
      <c r="A76" s="29">
        <v>2</v>
      </c>
      <c r="B76" s="47" t="s">
        <v>825</v>
      </c>
      <c r="C76" s="48" t="s">
        <v>113</v>
      </c>
      <c r="D76" s="53" t="s">
        <v>72</v>
      </c>
      <c r="E76" s="50">
        <v>1</v>
      </c>
      <c r="F76" s="30"/>
      <c r="G76" s="30"/>
      <c r="H76" s="50">
        <f t="shared" si="4"/>
        <v>0</v>
      </c>
      <c r="I76" s="31">
        <f t="shared" si="5"/>
        <v>0</v>
      </c>
      <c r="J76" s="22">
        <v>21</v>
      </c>
      <c r="K76" s="17"/>
      <c r="L76" s="17"/>
      <c r="M76" s="17"/>
      <c r="N76" s="17"/>
      <c r="O76" s="17"/>
      <c r="P76" s="17"/>
      <c r="Q76" s="17"/>
      <c r="R76" s="17"/>
      <c r="S76" s="17"/>
      <c r="T76" s="17" t="s">
        <v>17</v>
      </c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x14ac:dyDescent="0.25">
      <c r="A77" s="29">
        <v>3</v>
      </c>
      <c r="B77" s="47" t="s">
        <v>826</v>
      </c>
      <c r="C77" s="48" t="s">
        <v>114</v>
      </c>
      <c r="D77" s="53" t="s">
        <v>72</v>
      </c>
      <c r="E77" s="50">
        <v>4</v>
      </c>
      <c r="F77" s="30"/>
      <c r="G77" s="30"/>
      <c r="H77" s="50">
        <f t="shared" si="4"/>
        <v>0</v>
      </c>
      <c r="I77" s="31">
        <f t="shared" si="5"/>
        <v>0</v>
      </c>
      <c r="J77" s="22">
        <v>21</v>
      </c>
      <c r="K77" s="17"/>
      <c r="L77" s="17"/>
      <c r="M77" s="17"/>
      <c r="N77" s="17"/>
      <c r="O77" s="17"/>
      <c r="P77" s="17"/>
      <c r="Q77" s="17"/>
      <c r="R77" s="17"/>
      <c r="S77" s="17"/>
      <c r="T77" s="17" t="s">
        <v>17</v>
      </c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x14ac:dyDescent="0.25">
      <c r="A78" s="29">
        <v>4</v>
      </c>
      <c r="B78" s="47" t="s">
        <v>827</v>
      </c>
      <c r="C78" s="48" t="s">
        <v>115</v>
      </c>
      <c r="D78" s="53" t="s">
        <v>72</v>
      </c>
      <c r="E78" s="50">
        <v>3</v>
      </c>
      <c r="F78" s="30"/>
      <c r="G78" s="30"/>
      <c r="H78" s="50">
        <f t="shared" si="4"/>
        <v>0</v>
      </c>
      <c r="I78" s="31">
        <f t="shared" si="5"/>
        <v>0</v>
      </c>
      <c r="J78" s="22">
        <v>21</v>
      </c>
      <c r="K78" s="17"/>
      <c r="L78" s="17"/>
      <c r="M78" s="17"/>
      <c r="N78" s="17"/>
      <c r="O78" s="17"/>
      <c r="P78" s="17"/>
      <c r="Q78" s="17"/>
      <c r="R78" s="17"/>
      <c r="S78" s="17"/>
      <c r="T78" s="17" t="s">
        <v>17</v>
      </c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ht="12.6" customHeight="1" x14ac:dyDescent="0.25">
      <c r="A79" s="29">
        <v>5</v>
      </c>
      <c r="B79" s="47" t="s">
        <v>828</v>
      </c>
      <c r="C79" s="48" t="s">
        <v>116</v>
      </c>
      <c r="D79" s="53" t="s">
        <v>72</v>
      </c>
      <c r="E79" s="50">
        <v>6</v>
      </c>
      <c r="F79" s="30"/>
      <c r="G79" s="30"/>
      <c r="H79" s="50">
        <f t="shared" si="4"/>
        <v>0</v>
      </c>
      <c r="I79" s="31">
        <f t="shared" si="5"/>
        <v>0</v>
      </c>
      <c r="J79" s="22">
        <v>21</v>
      </c>
      <c r="K79" s="17"/>
      <c r="L79" s="17"/>
      <c r="M79" s="17"/>
      <c r="N79" s="17"/>
      <c r="O79" s="17"/>
      <c r="P79" s="17"/>
      <c r="Q79" s="17"/>
      <c r="R79" s="17"/>
      <c r="S79" s="17"/>
      <c r="T79" s="17" t="s">
        <v>17</v>
      </c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x14ac:dyDescent="0.25">
      <c r="A80" s="29">
        <v>6</v>
      </c>
      <c r="B80" s="47" t="s">
        <v>829</v>
      </c>
      <c r="C80" s="48" t="s">
        <v>117</v>
      </c>
      <c r="D80" s="53" t="s">
        <v>71</v>
      </c>
      <c r="E80" s="50">
        <v>120</v>
      </c>
      <c r="F80" s="30"/>
      <c r="G80" s="30"/>
      <c r="H80" s="50">
        <f t="shared" si="4"/>
        <v>0</v>
      </c>
      <c r="I80" s="31">
        <f t="shared" si="5"/>
        <v>0</v>
      </c>
      <c r="J80" s="22">
        <v>21</v>
      </c>
      <c r="K80" s="17"/>
      <c r="L80" s="17"/>
      <c r="M80" s="17"/>
      <c r="N80" s="17"/>
      <c r="O80" s="17"/>
      <c r="P80" s="17"/>
      <c r="Q80" s="17"/>
      <c r="R80" s="17"/>
      <c r="S80" s="17"/>
      <c r="T80" s="17" t="s">
        <v>17</v>
      </c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x14ac:dyDescent="0.25">
      <c r="A81" s="29">
        <v>7</v>
      </c>
      <c r="B81" s="47" t="s">
        <v>830</v>
      </c>
      <c r="C81" s="48" t="s">
        <v>118</v>
      </c>
      <c r="D81" s="53" t="s">
        <v>72</v>
      </c>
      <c r="E81" s="50">
        <v>5</v>
      </c>
      <c r="F81" s="30"/>
      <c r="G81" s="30"/>
      <c r="H81" s="50">
        <f t="shared" si="4"/>
        <v>0</v>
      </c>
      <c r="I81" s="31">
        <f t="shared" si="5"/>
        <v>0</v>
      </c>
      <c r="J81" s="22">
        <v>21</v>
      </c>
      <c r="K81" s="17"/>
      <c r="L81" s="17"/>
      <c r="M81" s="17"/>
      <c r="N81" s="17"/>
      <c r="O81" s="17"/>
      <c r="P81" s="17"/>
      <c r="Q81" s="17"/>
      <c r="R81" s="17"/>
      <c r="S81" s="17"/>
      <c r="T81" s="17" t="s">
        <v>17</v>
      </c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x14ac:dyDescent="0.25">
      <c r="A82" s="29">
        <v>8</v>
      </c>
      <c r="B82" s="47" t="s">
        <v>831</v>
      </c>
      <c r="C82" s="48" t="s">
        <v>119</v>
      </c>
      <c r="D82" s="53" t="s">
        <v>72</v>
      </c>
      <c r="E82" s="50">
        <v>6</v>
      </c>
      <c r="F82" s="30"/>
      <c r="G82" s="30"/>
      <c r="H82" s="50">
        <f t="shared" si="4"/>
        <v>0</v>
      </c>
      <c r="I82" s="31">
        <f t="shared" si="5"/>
        <v>0</v>
      </c>
      <c r="J82" s="22">
        <v>21</v>
      </c>
      <c r="K82" s="17"/>
      <c r="L82" s="17"/>
      <c r="M82" s="17"/>
      <c r="N82" s="17"/>
      <c r="O82" s="17"/>
      <c r="P82" s="17"/>
      <c r="Q82" s="17"/>
      <c r="R82" s="17"/>
      <c r="S82" s="17"/>
      <c r="T82" s="17" t="s">
        <v>17</v>
      </c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x14ac:dyDescent="0.25">
      <c r="A83" s="29">
        <v>9</v>
      </c>
      <c r="B83" s="47" t="s">
        <v>832</v>
      </c>
      <c r="C83" s="48" t="s">
        <v>120</v>
      </c>
      <c r="D83" s="53" t="s">
        <v>72</v>
      </c>
      <c r="E83" s="50">
        <v>80</v>
      </c>
      <c r="F83" s="30"/>
      <c r="G83" s="30"/>
      <c r="H83" s="50">
        <f t="shared" si="4"/>
        <v>0</v>
      </c>
      <c r="I83" s="31">
        <f t="shared" si="5"/>
        <v>0</v>
      </c>
      <c r="J83" s="22">
        <v>21</v>
      </c>
      <c r="K83" s="17"/>
      <c r="L83" s="17"/>
      <c r="M83" s="17"/>
      <c r="N83" s="17"/>
      <c r="O83" s="17"/>
      <c r="P83" s="17"/>
      <c r="Q83" s="17"/>
      <c r="R83" s="17"/>
      <c r="S83" s="17"/>
      <c r="T83" s="17" t="s">
        <v>17</v>
      </c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x14ac:dyDescent="0.25">
      <c r="A84" s="29">
        <v>10</v>
      </c>
      <c r="B84" s="47" t="s">
        <v>833</v>
      </c>
      <c r="C84" s="48" t="s">
        <v>121</v>
      </c>
      <c r="D84" s="53" t="s">
        <v>72</v>
      </c>
      <c r="E84" s="50">
        <v>6</v>
      </c>
      <c r="F84" s="30"/>
      <c r="G84" s="30"/>
      <c r="H84" s="50">
        <f t="shared" si="4"/>
        <v>0</v>
      </c>
      <c r="I84" s="31">
        <f t="shared" si="5"/>
        <v>0</v>
      </c>
      <c r="J84" s="22">
        <v>21</v>
      </c>
      <c r="K84" s="17"/>
      <c r="L84" s="17"/>
      <c r="M84" s="17"/>
      <c r="N84" s="17"/>
      <c r="O84" s="17"/>
      <c r="P84" s="17"/>
      <c r="Q84" s="17"/>
      <c r="R84" s="17"/>
      <c r="S84" s="17"/>
      <c r="T84" s="17" t="s">
        <v>17</v>
      </c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 x14ac:dyDescent="0.25">
      <c r="A85" s="29">
        <v>11</v>
      </c>
      <c r="B85" s="47" t="s">
        <v>834</v>
      </c>
      <c r="C85" s="48" t="s">
        <v>122</v>
      </c>
      <c r="D85" s="53" t="s">
        <v>72</v>
      </c>
      <c r="E85" s="50">
        <v>6</v>
      </c>
      <c r="F85" s="30"/>
      <c r="G85" s="30"/>
      <c r="H85" s="50">
        <f t="shared" si="4"/>
        <v>0</v>
      </c>
      <c r="I85" s="31">
        <f t="shared" si="5"/>
        <v>0</v>
      </c>
      <c r="J85" s="22">
        <v>21</v>
      </c>
      <c r="K85" s="17"/>
      <c r="L85" s="17"/>
      <c r="M85" s="17"/>
      <c r="N85" s="17"/>
      <c r="O85" s="17"/>
      <c r="P85" s="17"/>
      <c r="Q85" s="17"/>
      <c r="R85" s="17"/>
      <c r="S85" s="17"/>
      <c r="T85" s="17" t="s">
        <v>17</v>
      </c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ht="21" x14ac:dyDescent="0.25">
      <c r="A86" s="29">
        <v>12</v>
      </c>
      <c r="B86" s="47" t="s">
        <v>835</v>
      </c>
      <c r="C86" s="48" t="s">
        <v>123</v>
      </c>
      <c r="D86" s="53" t="s">
        <v>31</v>
      </c>
      <c r="E86" s="50">
        <v>1</v>
      </c>
      <c r="F86" s="30"/>
      <c r="G86" s="30"/>
      <c r="H86" s="50">
        <f t="shared" si="4"/>
        <v>0</v>
      </c>
      <c r="I86" s="31">
        <f t="shared" si="5"/>
        <v>0</v>
      </c>
      <c r="J86" s="22">
        <v>21</v>
      </c>
      <c r="K86" s="17"/>
      <c r="L86" s="17"/>
      <c r="M86" s="17"/>
      <c r="N86" s="17"/>
      <c r="O86" s="17"/>
      <c r="P86" s="17"/>
      <c r="Q86" s="17"/>
      <c r="R86" s="17"/>
      <c r="S86" s="17"/>
      <c r="T86" s="17" t="s">
        <v>17</v>
      </c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 x14ac:dyDescent="0.25">
      <c r="A87" s="60">
        <v>13</v>
      </c>
      <c r="B87" s="47" t="s">
        <v>836</v>
      </c>
      <c r="C87" s="48" t="s">
        <v>124</v>
      </c>
      <c r="D87" s="62" t="s">
        <v>31</v>
      </c>
      <c r="E87" s="63">
        <v>1</v>
      </c>
      <c r="F87" s="64"/>
      <c r="G87" s="64"/>
      <c r="H87" s="63">
        <f t="shared" si="4"/>
        <v>0</v>
      </c>
      <c r="I87" s="65">
        <f t="shared" si="5"/>
        <v>0</v>
      </c>
      <c r="J87" s="22">
        <v>21</v>
      </c>
      <c r="K87" s="17"/>
      <c r="L87" s="17"/>
      <c r="M87" s="17"/>
      <c r="N87" s="17"/>
      <c r="O87" s="17"/>
      <c r="P87" s="17"/>
      <c r="Q87" s="17"/>
      <c r="R87" s="17"/>
      <c r="S87" s="17"/>
      <c r="T87" s="17" t="s">
        <v>17</v>
      </c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x14ac:dyDescent="0.25">
      <c r="A88" s="23" t="s">
        <v>15</v>
      </c>
      <c r="B88" s="24" t="s">
        <v>837</v>
      </c>
      <c r="C88" s="49" t="s">
        <v>125</v>
      </c>
      <c r="D88" s="25"/>
      <c r="E88" s="26"/>
      <c r="F88" s="26"/>
      <c r="G88" s="26"/>
      <c r="H88" s="27"/>
      <c r="I88" s="28">
        <f>SUMIF(T89:T93,"&lt;&gt;NOR",I89:I93)</f>
        <v>0</v>
      </c>
      <c r="J88" s="43"/>
      <c r="T88" t="s">
        <v>16</v>
      </c>
    </row>
    <row r="89" spans="1:47" x14ac:dyDescent="0.25">
      <c r="A89" s="29">
        <v>1</v>
      </c>
      <c r="B89" s="47" t="s">
        <v>838</v>
      </c>
      <c r="C89" s="48" t="s">
        <v>126</v>
      </c>
      <c r="D89" s="53" t="s">
        <v>31</v>
      </c>
      <c r="E89" s="50">
        <v>1</v>
      </c>
      <c r="F89" s="30"/>
      <c r="G89" s="30"/>
      <c r="H89" s="50">
        <f>G89+F89</f>
        <v>0</v>
      </c>
      <c r="I89" s="31">
        <f>ROUND(E89*H89,2)</f>
        <v>0</v>
      </c>
      <c r="J89" s="22">
        <v>21</v>
      </c>
      <c r="K89" s="17"/>
      <c r="L89" s="17"/>
      <c r="M89" s="17"/>
      <c r="N89" s="17"/>
      <c r="O89" s="17"/>
      <c r="P89" s="17"/>
      <c r="Q89" s="17"/>
      <c r="R89" s="17"/>
      <c r="S89" s="17"/>
      <c r="T89" s="17" t="s">
        <v>17</v>
      </c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 x14ac:dyDescent="0.25">
      <c r="A90" s="29">
        <v>2</v>
      </c>
      <c r="B90" s="47" t="s">
        <v>839</v>
      </c>
      <c r="C90" s="48" t="s">
        <v>127</v>
      </c>
      <c r="D90" s="53" t="s">
        <v>31</v>
      </c>
      <c r="E90" s="50">
        <v>1</v>
      </c>
      <c r="F90" s="30"/>
      <c r="G90" s="30"/>
      <c r="H90" s="50">
        <f>G90+F90</f>
        <v>0</v>
      </c>
      <c r="I90" s="31">
        <f>ROUND(E90*H90,2)</f>
        <v>0</v>
      </c>
      <c r="J90" s="22">
        <v>21</v>
      </c>
      <c r="K90" s="17"/>
      <c r="L90" s="17"/>
      <c r="M90" s="17"/>
      <c r="N90" s="17"/>
      <c r="O90" s="17"/>
      <c r="P90" s="17"/>
      <c r="Q90" s="17"/>
      <c r="R90" s="17"/>
      <c r="S90" s="17"/>
      <c r="T90" s="17" t="s">
        <v>17</v>
      </c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x14ac:dyDescent="0.25">
      <c r="A91" s="29">
        <v>3</v>
      </c>
      <c r="B91" s="47" t="s">
        <v>840</v>
      </c>
      <c r="C91" s="48" t="s">
        <v>128</v>
      </c>
      <c r="D91" s="53" t="s">
        <v>31</v>
      </c>
      <c r="E91" s="50">
        <v>1</v>
      </c>
      <c r="F91" s="30"/>
      <c r="G91" s="30"/>
      <c r="H91" s="50">
        <f>G91+F91</f>
        <v>0</v>
      </c>
      <c r="I91" s="31">
        <f>ROUND(E91*H91,2)</f>
        <v>0</v>
      </c>
      <c r="J91" s="22">
        <v>21</v>
      </c>
      <c r="K91" s="17"/>
      <c r="L91" s="17"/>
      <c r="M91" s="17"/>
      <c r="N91" s="17"/>
      <c r="O91" s="17"/>
      <c r="P91" s="17"/>
      <c r="Q91" s="17"/>
      <c r="R91" s="17"/>
      <c r="S91" s="17"/>
      <c r="T91" s="17" t="s">
        <v>17</v>
      </c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x14ac:dyDescent="0.25">
      <c r="A92" s="29">
        <v>4</v>
      </c>
      <c r="B92" s="47" t="s">
        <v>841</v>
      </c>
      <c r="C92" s="48" t="s">
        <v>129</v>
      </c>
      <c r="D92" s="53" t="s">
        <v>31</v>
      </c>
      <c r="E92" s="50">
        <v>1</v>
      </c>
      <c r="F92" s="30"/>
      <c r="G92" s="30"/>
      <c r="H92" s="50">
        <f>G92+F92</f>
        <v>0</v>
      </c>
      <c r="I92" s="31">
        <f>ROUND(E92*H92,2)</f>
        <v>0</v>
      </c>
      <c r="J92" s="22">
        <v>21</v>
      </c>
      <c r="K92" s="17"/>
      <c r="L92" s="17"/>
      <c r="M92" s="17"/>
      <c r="N92" s="17"/>
      <c r="O92" s="17"/>
      <c r="P92" s="17"/>
      <c r="Q92" s="17"/>
      <c r="R92" s="17"/>
      <c r="S92" s="17"/>
      <c r="T92" s="17" t="s">
        <v>17</v>
      </c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 ht="12.6" customHeight="1" x14ac:dyDescent="0.25">
      <c r="A93" s="60">
        <v>5</v>
      </c>
      <c r="B93" s="61" t="s">
        <v>842</v>
      </c>
      <c r="C93" s="48" t="s">
        <v>130</v>
      </c>
      <c r="D93" s="62" t="s">
        <v>31</v>
      </c>
      <c r="E93" s="63">
        <v>1</v>
      </c>
      <c r="F93" s="64"/>
      <c r="G93" s="64"/>
      <c r="H93" s="63">
        <f>G93+F93</f>
        <v>0</v>
      </c>
      <c r="I93" s="65">
        <f>ROUND(E93*H93,2)</f>
        <v>0</v>
      </c>
      <c r="J93" s="22">
        <v>21</v>
      </c>
      <c r="K93" s="17"/>
      <c r="L93" s="17"/>
      <c r="M93" s="17"/>
      <c r="N93" s="17"/>
      <c r="O93" s="17"/>
      <c r="P93" s="17"/>
      <c r="Q93" s="17"/>
      <c r="R93" s="17"/>
      <c r="S93" s="17"/>
      <c r="T93" s="17" t="s">
        <v>17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x14ac:dyDescent="0.25">
      <c r="A94" s="46"/>
      <c r="B94" s="2"/>
      <c r="C94" s="33"/>
      <c r="D94" s="4"/>
      <c r="E94" s="46"/>
      <c r="F94" s="46"/>
      <c r="G94" s="46"/>
      <c r="H94" s="46"/>
      <c r="I94" s="46"/>
      <c r="J94" s="46"/>
      <c r="R94">
        <v>15</v>
      </c>
      <c r="S94">
        <v>21</v>
      </c>
    </row>
    <row r="95" spans="1:47" x14ac:dyDescent="0.25">
      <c r="A95" s="18"/>
      <c r="B95" s="19" t="s">
        <v>4</v>
      </c>
      <c r="C95" s="34"/>
      <c r="D95" s="20"/>
      <c r="E95" s="21"/>
      <c r="F95" s="21"/>
      <c r="G95" s="21"/>
      <c r="H95" s="21"/>
      <c r="I95" s="32">
        <f>I7+I17+I33+I60+I74+I88</f>
        <v>0</v>
      </c>
      <c r="J95" s="46"/>
      <c r="R95">
        <f>SUMIF(J7:J16,R94,I7:I16)</f>
        <v>0</v>
      </c>
      <c r="S95">
        <f>SUMIF(J7:J16,S94,I7:I16)</f>
        <v>0</v>
      </c>
      <c r="T95" t="s">
        <v>18</v>
      </c>
    </row>
    <row r="96" spans="1:47" x14ac:dyDescent="0.25">
      <c r="A96" s="46"/>
      <c r="B96" s="2"/>
      <c r="C96" s="33"/>
      <c r="D96" s="4"/>
      <c r="E96" s="46"/>
      <c r="F96" s="46"/>
      <c r="G96" s="46"/>
      <c r="H96" s="46"/>
      <c r="I96" s="46"/>
      <c r="J96" s="46"/>
    </row>
    <row r="97" spans="1:20" x14ac:dyDescent="0.25">
      <c r="A97" s="46"/>
      <c r="B97" s="2"/>
      <c r="C97" s="33"/>
      <c r="D97" s="4"/>
      <c r="E97" s="46"/>
      <c r="F97" s="46"/>
      <c r="G97" s="46"/>
      <c r="H97" s="46"/>
      <c r="I97" s="46"/>
      <c r="J97" s="46"/>
    </row>
    <row r="98" spans="1:20" x14ac:dyDescent="0.25">
      <c r="A98" s="264" t="s">
        <v>19</v>
      </c>
      <c r="B98" s="264"/>
      <c r="C98" s="265"/>
      <c r="D98" s="4"/>
      <c r="E98" s="46"/>
      <c r="F98" s="46"/>
      <c r="G98" s="46"/>
      <c r="H98" s="46"/>
      <c r="I98" s="46"/>
      <c r="J98" s="46"/>
    </row>
    <row r="99" spans="1:20" x14ac:dyDescent="0.25">
      <c r="A99" s="243"/>
      <c r="B99" s="244"/>
      <c r="C99" s="245"/>
      <c r="D99" s="244"/>
      <c r="E99" s="244"/>
      <c r="F99" s="244"/>
      <c r="G99" s="244"/>
      <c r="H99" s="244"/>
      <c r="I99" s="246"/>
      <c r="J99" s="46"/>
      <c r="T99" t="s">
        <v>20</v>
      </c>
    </row>
    <row r="100" spans="1:20" x14ac:dyDescent="0.25">
      <c r="A100" s="247"/>
      <c r="B100" s="248"/>
      <c r="C100" s="249"/>
      <c r="D100" s="248"/>
      <c r="E100" s="248"/>
      <c r="F100" s="248"/>
      <c r="G100" s="248"/>
      <c r="H100" s="248"/>
      <c r="I100" s="250"/>
      <c r="J100" s="46"/>
    </row>
    <row r="101" spans="1:20" x14ac:dyDescent="0.25">
      <c r="A101" s="247"/>
      <c r="B101" s="248"/>
      <c r="C101" s="249"/>
      <c r="D101" s="248"/>
      <c r="E101" s="248"/>
      <c r="F101" s="248"/>
      <c r="G101" s="248"/>
      <c r="H101" s="248"/>
      <c r="I101" s="250"/>
      <c r="J101" s="46"/>
    </row>
    <row r="102" spans="1:20" x14ac:dyDescent="0.25">
      <c r="A102" s="247"/>
      <c r="B102" s="248"/>
      <c r="C102" s="249"/>
      <c r="D102" s="248"/>
      <c r="E102" s="248"/>
      <c r="F102" s="248"/>
      <c r="G102" s="248"/>
      <c r="H102" s="248"/>
      <c r="I102" s="250"/>
      <c r="J102" s="46"/>
    </row>
    <row r="103" spans="1:20" x14ac:dyDescent="0.25">
      <c r="A103" s="251"/>
      <c r="B103" s="252"/>
      <c r="C103" s="253"/>
      <c r="D103" s="252"/>
      <c r="E103" s="252"/>
      <c r="F103" s="252"/>
      <c r="G103" s="252"/>
      <c r="H103" s="252"/>
      <c r="I103" s="254"/>
      <c r="J103" s="46"/>
    </row>
    <row r="104" spans="1:20" x14ac:dyDescent="0.25">
      <c r="A104" s="46"/>
      <c r="B104" s="2"/>
      <c r="C104" s="33"/>
      <c r="D104" s="4"/>
      <c r="E104" s="46"/>
      <c r="F104" s="46"/>
      <c r="G104" s="46"/>
      <c r="H104" s="46"/>
      <c r="I104" s="46"/>
      <c r="J104" s="46"/>
    </row>
    <row r="105" spans="1:20" x14ac:dyDescent="0.25">
      <c r="C105" s="35"/>
      <c r="D105" s="9"/>
      <c r="T105" t="s">
        <v>21</v>
      </c>
    </row>
    <row r="106" spans="1:20" x14ac:dyDescent="0.25">
      <c r="D106" s="9"/>
    </row>
    <row r="107" spans="1:20" x14ac:dyDescent="0.25">
      <c r="D107" s="9"/>
    </row>
    <row r="108" spans="1:20" x14ac:dyDescent="0.25">
      <c r="D108" s="9"/>
    </row>
    <row r="109" spans="1:20" x14ac:dyDescent="0.25">
      <c r="D109" s="9"/>
    </row>
    <row r="110" spans="1:20" x14ac:dyDescent="0.25">
      <c r="D110" s="9"/>
    </row>
    <row r="111" spans="1:20" x14ac:dyDescent="0.25">
      <c r="D111" s="9"/>
    </row>
    <row r="112" spans="1:20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  <row r="4983" spans="4:4" x14ac:dyDescent="0.25">
      <c r="D4983" s="9"/>
    </row>
    <row r="4984" spans="4:4" x14ac:dyDescent="0.25">
      <c r="D4984" s="9"/>
    </row>
    <row r="4985" spans="4:4" x14ac:dyDescent="0.25">
      <c r="D4985" s="9"/>
    </row>
    <row r="4986" spans="4:4" x14ac:dyDescent="0.25">
      <c r="D4986" s="9"/>
    </row>
    <row r="4987" spans="4:4" x14ac:dyDescent="0.25">
      <c r="D4987" s="9"/>
    </row>
    <row r="4988" spans="4:4" x14ac:dyDescent="0.25">
      <c r="D4988" s="9"/>
    </row>
    <row r="4989" spans="4:4" x14ac:dyDescent="0.25">
      <c r="D4989" s="9"/>
    </row>
    <row r="4990" spans="4:4" x14ac:dyDescent="0.25">
      <c r="D4990" s="9"/>
    </row>
    <row r="4991" spans="4:4" x14ac:dyDescent="0.25">
      <c r="D4991" s="9"/>
    </row>
    <row r="4992" spans="4:4" x14ac:dyDescent="0.25">
      <c r="D4992" s="9"/>
    </row>
    <row r="4993" spans="4:4" x14ac:dyDescent="0.25">
      <c r="D4993" s="9"/>
    </row>
    <row r="4994" spans="4:4" x14ac:dyDescent="0.25">
      <c r="D4994" s="9"/>
    </row>
    <row r="4995" spans="4:4" x14ac:dyDescent="0.25">
      <c r="D4995" s="9"/>
    </row>
    <row r="4996" spans="4:4" x14ac:dyDescent="0.25">
      <c r="D4996" s="9"/>
    </row>
    <row r="4997" spans="4:4" x14ac:dyDescent="0.25">
      <c r="D4997" s="9"/>
    </row>
    <row r="4998" spans="4:4" x14ac:dyDescent="0.25">
      <c r="D4998" s="9"/>
    </row>
    <row r="4999" spans="4:4" x14ac:dyDescent="0.25">
      <c r="D4999" s="9"/>
    </row>
    <row r="5000" spans="4:4" x14ac:dyDescent="0.25">
      <c r="D5000" s="9"/>
    </row>
    <row r="5001" spans="4:4" x14ac:dyDescent="0.25">
      <c r="D5001" s="9"/>
    </row>
    <row r="5002" spans="4:4" x14ac:dyDescent="0.25">
      <c r="D5002" s="9"/>
    </row>
    <row r="5003" spans="4:4" x14ac:dyDescent="0.25">
      <c r="D5003" s="9"/>
    </row>
    <row r="5004" spans="4:4" x14ac:dyDescent="0.25">
      <c r="D5004" s="9"/>
    </row>
    <row r="5005" spans="4:4" x14ac:dyDescent="0.25">
      <c r="D5005" s="9"/>
    </row>
    <row r="5006" spans="4:4" x14ac:dyDescent="0.25">
      <c r="D5006" s="9"/>
    </row>
    <row r="5007" spans="4:4" x14ac:dyDescent="0.25">
      <c r="D5007" s="9"/>
    </row>
    <row r="5008" spans="4:4" x14ac:dyDescent="0.25">
      <c r="D5008" s="9"/>
    </row>
    <row r="5009" spans="4:4" x14ac:dyDescent="0.25">
      <c r="D5009" s="9"/>
    </row>
    <row r="5010" spans="4:4" x14ac:dyDescent="0.25">
      <c r="D5010" s="9"/>
    </row>
    <row r="5011" spans="4:4" x14ac:dyDescent="0.25">
      <c r="D5011" s="9"/>
    </row>
    <row r="5012" spans="4:4" x14ac:dyDescent="0.25">
      <c r="D5012" s="9"/>
    </row>
    <row r="5013" spans="4:4" x14ac:dyDescent="0.25">
      <c r="D5013" s="9"/>
    </row>
    <row r="5014" spans="4:4" x14ac:dyDescent="0.25">
      <c r="D5014" s="9"/>
    </row>
    <row r="5015" spans="4:4" x14ac:dyDescent="0.25">
      <c r="D5015" s="9"/>
    </row>
    <row r="5016" spans="4:4" x14ac:dyDescent="0.25">
      <c r="D5016" s="9"/>
    </row>
    <row r="5017" spans="4:4" x14ac:dyDescent="0.25">
      <c r="D5017" s="9"/>
    </row>
    <row r="5018" spans="4:4" x14ac:dyDescent="0.25">
      <c r="D5018" s="9"/>
    </row>
    <row r="5019" spans="4:4" x14ac:dyDescent="0.25">
      <c r="D5019" s="9"/>
    </row>
    <row r="5020" spans="4:4" x14ac:dyDescent="0.25">
      <c r="D5020" s="9"/>
    </row>
    <row r="5021" spans="4:4" x14ac:dyDescent="0.25">
      <c r="D5021" s="9"/>
    </row>
    <row r="5022" spans="4:4" x14ac:dyDescent="0.25">
      <c r="D5022" s="9"/>
    </row>
    <row r="5023" spans="4:4" x14ac:dyDescent="0.25">
      <c r="D5023" s="9"/>
    </row>
    <row r="5024" spans="4:4" x14ac:dyDescent="0.25">
      <c r="D5024" s="9"/>
    </row>
    <row r="5025" spans="4:4" x14ac:dyDescent="0.25">
      <c r="D5025" s="9"/>
    </row>
    <row r="5026" spans="4:4" x14ac:dyDescent="0.25">
      <c r="D5026" s="9"/>
    </row>
    <row r="5027" spans="4:4" x14ac:dyDescent="0.25">
      <c r="D5027" s="9"/>
    </row>
    <row r="5028" spans="4:4" x14ac:dyDescent="0.25">
      <c r="D5028" s="9"/>
    </row>
    <row r="5029" spans="4:4" x14ac:dyDescent="0.25">
      <c r="D5029" s="9"/>
    </row>
    <row r="5030" spans="4:4" x14ac:dyDescent="0.25">
      <c r="D5030" s="9"/>
    </row>
    <row r="5031" spans="4:4" x14ac:dyDescent="0.25">
      <c r="D5031" s="9"/>
    </row>
    <row r="5032" spans="4:4" x14ac:dyDescent="0.25">
      <c r="D5032" s="9"/>
    </row>
    <row r="5033" spans="4:4" x14ac:dyDescent="0.25">
      <c r="D5033" s="9"/>
    </row>
    <row r="5034" spans="4:4" x14ac:dyDescent="0.25">
      <c r="D5034" s="9"/>
    </row>
    <row r="5035" spans="4:4" x14ac:dyDescent="0.25">
      <c r="D5035" s="9"/>
    </row>
    <row r="5036" spans="4:4" x14ac:dyDescent="0.25">
      <c r="D5036" s="9"/>
    </row>
    <row r="5037" spans="4:4" x14ac:dyDescent="0.25">
      <c r="D5037" s="9"/>
    </row>
    <row r="5038" spans="4:4" x14ac:dyDescent="0.25">
      <c r="D5038" s="9"/>
    </row>
    <row r="5039" spans="4:4" x14ac:dyDescent="0.25">
      <c r="D5039" s="9"/>
    </row>
    <row r="5040" spans="4:4" x14ac:dyDescent="0.25">
      <c r="D5040" s="9"/>
    </row>
  </sheetData>
  <mergeCells count="6">
    <mergeCell ref="A99:I103"/>
    <mergeCell ref="A1:I1"/>
    <mergeCell ref="C2:I2"/>
    <mergeCell ref="C3:I3"/>
    <mergeCell ref="C4:I4"/>
    <mergeCell ref="A98:C9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outlinePr summaryBelow="0"/>
  </sheetPr>
  <dimension ref="A1:AU4996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44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44" t="s">
        <v>37</v>
      </c>
      <c r="C3" s="259" t="s">
        <v>24</v>
      </c>
      <c r="D3" s="266"/>
      <c r="E3" s="266"/>
      <c r="F3" s="266"/>
      <c r="G3" s="266"/>
      <c r="H3" s="266"/>
      <c r="I3" s="267"/>
      <c r="P3" s="8" t="s">
        <v>6</v>
      </c>
      <c r="T3" t="s">
        <v>7</v>
      </c>
    </row>
    <row r="4" spans="1:47" ht="24.9" customHeight="1" x14ac:dyDescent="0.25">
      <c r="A4" s="11" t="s">
        <v>3</v>
      </c>
      <c r="B4" s="45" t="s">
        <v>292</v>
      </c>
      <c r="C4" s="261" t="s">
        <v>473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226</v>
      </c>
      <c r="C7" s="49" t="s">
        <v>133</v>
      </c>
      <c r="D7" s="25"/>
      <c r="E7" s="26"/>
      <c r="F7" s="26"/>
      <c r="G7" s="26"/>
      <c r="H7" s="27"/>
      <c r="I7" s="28">
        <f>SUMIF(T8:T15,"&lt;&gt;NOR",I8:I15)</f>
        <v>0</v>
      </c>
      <c r="J7" s="43"/>
      <c r="T7" t="s">
        <v>16</v>
      </c>
    </row>
    <row r="8" spans="1:47" ht="21" x14ac:dyDescent="0.25">
      <c r="A8" s="29">
        <v>1</v>
      </c>
      <c r="B8" s="47" t="s">
        <v>227</v>
      </c>
      <c r="C8" s="48" t="s">
        <v>134</v>
      </c>
      <c r="D8" s="53" t="s">
        <v>72</v>
      </c>
      <c r="E8" s="50">
        <v>1</v>
      </c>
      <c r="F8" s="30"/>
      <c r="G8" s="30"/>
      <c r="H8" s="50">
        <f>G8+F8</f>
        <v>0</v>
      </c>
      <c r="I8" s="31">
        <f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ht="21" x14ac:dyDescent="0.25">
      <c r="A9" s="29">
        <v>2</v>
      </c>
      <c r="B9" s="47" t="s">
        <v>228</v>
      </c>
      <c r="C9" s="48" t="s">
        <v>135</v>
      </c>
      <c r="D9" s="53" t="s">
        <v>72</v>
      </c>
      <c r="E9" s="50">
        <v>3</v>
      </c>
      <c r="F9" s="30"/>
      <c r="G9" s="30"/>
      <c r="H9" s="50">
        <f>G9+F9</f>
        <v>0</v>
      </c>
      <c r="I9" s="31">
        <f>ROUND(E9*H9,2)</f>
        <v>0</v>
      </c>
      <c r="J9" s="22">
        <v>21</v>
      </c>
      <c r="K9" s="17"/>
      <c r="L9" s="17"/>
      <c r="M9" s="17"/>
      <c r="N9" s="17"/>
      <c r="O9" s="17"/>
      <c r="P9" s="17"/>
      <c r="Q9" s="17"/>
      <c r="R9" s="17"/>
      <c r="S9" s="17"/>
      <c r="T9" s="17" t="s">
        <v>17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s="42" customFormat="1" ht="20.399999999999999" x14ac:dyDescent="0.25">
      <c r="A10" s="36"/>
      <c r="B10" s="37"/>
      <c r="C10" s="55" t="s">
        <v>192</v>
      </c>
      <c r="D10" s="51"/>
      <c r="E10" s="52"/>
      <c r="F10" s="52"/>
      <c r="G10" s="52"/>
      <c r="H10" s="38"/>
      <c r="I10" s="39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</row>
    <row r="11" spans="1:47" x14ac:dyDescent="0.25">
      <c r="A11" s="29">
        <v>3</v>
      </c>
      <c r="B11" s="47" t="s">
        <v>229</v>
      </c>
      <c r="C11" s="48" t="s">
        <v>136</v>
      </c>
      <c r="D11" s="53" t="s">
        <v>72</v>
      </c>
      <c r="E11" s="50">
        <v>2</v>
      </c>
      <c r="F11" s="30"/>
      <c r="G11" s="30"/>
      <c r="H11" s="50">
        <f>G11+F11</f>
        <v>0</v>
      </c>
      <c r="I11" s="31">
        <f>ROUND(E11*H11,2)</f>
        <v>0</v>
      </c>
      <c r="J11" s="22">
        <v>21</v>
      </c>
      <c r="K11" s="17"/>
      <c r="L11" s="17"/>
      <c r="M11" s="17"/>
      <c r="N11" s="17"/>
      <c r="O11" s="17"/>
      <c r="P11" s="17"/>
      <c r="Q11" s="17"/>
      <c r="R11" s="17"/>
      <c r="S11" s="17"/>
      <c r="T11" s="17" t="s">
        <v>17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x14ac:dyDescent="0.25">
      <c r="A12" s="29">
        <v>4</v>
      </c>
      <c r="B12" s="47" t="s">
        <v>230</v>
      </c>
      <c r="C12" s="48" t="s">
        <v>137</v>
      </c>
      <c r="D12" s="53" t="s">
        <v>71</v>
      </c>
      <c r="E12" s="50">
        <v>60</v>
      </c>
      <c r="F12" s="30"/>
      <c r="G12" s="30"/>
      <c r="H12" s="50">
        <f>G12+F12</f>
        <v>0</v>
      </c>
      <c r="I12" s="31">
        <f>ROUND(E12*H12,2)</f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x14ac:dyDescent="0.25">
      <c r="A13" s="29">
        <v>5</v>
      </c>
      <c r="B13" s="47" t="s">
        <v>231</v>
      </c>
      <c r="C13" s="48" t="s">
        <v>163</v>
      </c>
      <c r="D13" s="53" t="s">
        <v>31</v>
      </c>
      <c r="E13" s="50">
        <v>1</v>
      </c>
      <c r="F13" s="30"/>
      <c r="G13" s="30"/>
      <c r="H13" s="50">
        <f>G13+F13</f>
        <v>0</v>
      </c>
      <c r="I13" s="31">
        <f>ROUND(E13*H13,2)</f>
        <v>0</v>
      </c>
      <c r="J13" s="22">
        <v>21</v>
      </c>
      <c r="K13" s="17"/>
      <c r="L13" s="17"/>
      <c r="M13" s="17"/>
      <c r="N13" s="17"/>
      <c r="O13" s="17"/>
      <c r="P13" s="17"/>
      <c r="Q13" s="17"/>
      <c r="R13" s="17"/>
      <c r="S13" s="17"/>
      <c r="T13" s="17" t="s">
        <v>17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x14ac:dyDescent="0.25">
      <c r="A14" s="29">
        <v>6</v>
      </c>
      <c r="B14" s="47" t="s">
        <v>232</v>
      </c>
      <c r="C14" s="48" t="s">
        <v>138</v>
      </c>
      <c r="D14" s="53" t="s">
        <v>71</v>
      </c>
      <c r="E14" s="50">
        <v>60</v>
      </c>
      <c r="F14" s="30"/>
      <c r="G14" s="30"/>
      <c r="H14" s="50">
        <f>G14+F14</f>
        <v>0</v>
      </c>
      <c r="I14" s="31">
        <f>ROUND(E14*H14,2)</f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x14ac:dyDescent="0.25">
      <c r="A15" s="29">
        <v>7</v>
      </c>
      <c r="B15" s="47" t="s">
        <v>233</v>
      </c>
      <c r="C15" s="48" t="s">
        <v>103</v>
      </c>
      <c r="D15" s="53" t="s">
        <v>31</v>
      </c>
      <c r="E15" s="50">
        <v>1</v>
      </c>
      <c r="F15" s="30"/>
      <c r="G15" s="30"/>
      <c r="H15" s="50">
        <f>G15+F15</f>
        <v>0</v>
      </c>
      <c r="I15" s="31">
        <f>ROUND(E15*H15,2)</f>
        <v>0</v>
      </c>
      <c r="J15" s="22">
        <v>21</v>
      </c>
      <c r="K15" s="17"/>
      <c r="L15" s="17"/>
      <c r="M15" s="17"/>
      <c r="N15" s="17"/>
      <c r="O15" s="17"/>
      <c r="P15" s="17"/>
      <c r="Q15" s="17"/>
      <c r="R15" s="17"/>
      <c r="S15" s="17"/>
      <c r="T15" s="17" t="s">
        <v>17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x14ac:dyDescent="0.25">
      <c r="A16" s="23" t="s">
        <v>15</v>
      </c>
      <c r="B16" s="24" t="s">
        <v>234</v>
      </c>
      <c r="C16" s="49" t="s">
        <v>156</v>
      </c>
      <c r="D16" s="25"/>
      <c r="E16" s="26"/>
      <c r="F16" s="26"/>
      <c r="G16" s="26"/>
      <c r="H16" s="27"/>
      <c r="I16" s="28">
        <f>SUMIF(T17:T24,"&lt;&gt;NOR",I17:I24)</f>
        <v>0</v>
      </c>
      <c r="J16" s="43"/>
      <c r="T16" t="s">
        <v>16</v>
      </c>
    </row>
    <row r="17" spans="1:47" x14ac:dyDescent="0.25">
      <c r="A17" s="29">
        <v>1</v>
      </c>
      <c r="B17" s="47" t="s">
        <v>235</v>
      </c>
      <c r="C17" s="48" t="s">
        <v>139</v>
      </c>
      <c r="D17" s="53" t="s">
        <v>71</v>
      </c>
      <c r="E17" s="50">
        <v>60</v>
      </c>
      <c r="F17" s="30"/>
      <c r="G17" s="30"/>
      <c r="H17" s="50">
        <f>G17+F17</f>
        <v>0</v>
      </c>
      <c r="I17" s="31">
        <f>ROUND(E17*H17,2)</f>
        <v>0</v>
      </c>
      <c r="J17" s="22">
        <v>21</v>
      </c>
      <c r="K17" s="17"/>
      <c r="L17" s="17"/>
      <c r="M17" s="17"/>
      <c r="N17" s="17"/>
      <c r="O17" s="17"/>
      <c r="P17" s="17"/>
      <c r="Q17" s="17"/>
      <c r="R17" s="17"/>
      <c r="S17" s="17"/>
      <c r="T17" s="17" t="s">
        <v>17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x14ac:dyDescent="0.25">
      <c r="A18" s="29">
        <v>2</v>
      </c>
      <c r="B18" s="47" t="s">
        <v>236</v>
      </c>
      <c r="C18" s="48" t="s">
        <v>140</v>
      </c>
      <c r="D18" s="53" t="s">
        <v>71</v>
      </c>
      <c r="E18" s="50">
        <v>30</v>
      </c>
      <c r="F18" s="30"/>
      <c r="G18" s="30"/>
      <c r="H18" s="50">
        <f>G18+F18</f>
        <v>0</v>
      </c>
      <c r="I18" s="31">
        <f>ROUND(E18*H18,2)</f>
        <v>0</v>
      </c>
      <c r="J18" s="22">
        <v>21</v>
      </c>
      <c r="K18" s="17"/>
      <c r="L18" s="17"/>
      <c r="M18" s="17"/>
      <c r="N18" s="17"/>
      <c r="O18" s="17"/>
      <c r="P18" s="17"/>
      <c r="Q18" s="17"/>
      <c r="R18" s="17"/>
      <c r="S18" s="17"/>
      <c r="T18" s="17" t="s">
        <v>17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x14ac:dyDescent="0.25">
      <c r="A19" s="29">
        <v>3</v>
      </c>
      <c r="B19" s="47" t="s">
        <v>237</v>
      </c>
      <c r="C19" s="48" t="s">
        <v>141</v>
      </c>
      <c r="D19" s="53" t="s">
        <v>31</v>
      </c>
      <c r="E19" s="50">
        <v>1</v>
      </c>
      <c r="F19" s="30"/>
      <c r="G19" s="30"/>
      <c r="H19" s="50">
        <f>G19+F19</f>
        <v>0</v>
      </c>
      <c r="I19" s="31">
        <f>ROUND(E19*H19,2)</f>
        <v>0</v>
      </c>
      <c r="J19" s="22">
        <v>21</v>
      </c>
      <c r="K19" s="17"/>
      <c r="L19" s="17"/>
      <c r="M19" s="17"/>
      <c r="N19" s="17"/>
      <c r="O19" s="17"/>
      <c r="P19" s="17"/>
      <c r="Q19" s="17"/>
      <c r="R19" s="17"/>
      <c r="S19" s="17"/>
      <c r="T19" s="17" t="s">
        <v>17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ht="21" x14ac:dyDescent="0.25">
      <c r="A20" s="29">
        <v>4</v>
      </c>
      <c r="B20" s="47" t="s">
        <v>238</v>
      </c>
      <c r="C20" s="48" t="s">
        <v>142</v>
      </c>
      <c r="D20" s="53" t="s">
        <v>72</v>
      </c>
      <c r="E20" s="50">
        <v>2</v>
      </c>
      <c r="F20" s="30"/>
      <c r="G20" s="30"/>
      <c r="H20" s="50">
        <f>G20+F20</f>
        <v>0</v>
      </c>
      <c r="I20" s="31">
        <f>ROUND(E20*H20,2)</f>
        <v>0</v>
      </c>
      <c r="J20" s="22">
        <v>21</v>
      </c>
      <c r="K20" s="17"/>
      <c r="L20" s="17"/>
      <c r="M20" s="17"/>
      <c r="N20" s="17"/>
      <c r="O20" s="17"/>
      <c r="P20" s="17"/>
      <c r="Q20" s="17"/>
      <c r="R20" s="17"/>
      <c r="S20" s="17"/>
      <c r="T20" s="17" t="s">
        <v>17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42" customFormat="1" ht="20.399999999999999" x14ac:dyDescent="0.25">
      <c r="A21" s="36"/>
      <c r="B21" s="37"/>
      <c r="C21" s="55" t="s">
        <v>192</v>
      </c>
      <c r="D21" s="51"/>
      <c r="E21" s="52"/>
      <c r="F21" s="52"/>
      <c r="G21" s="52"/>
      <c r="H21" s="38"/>
      <c r="I21" s="39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</row>
    <row r="22" spans="1:47" x14ac:dyDescent="0.25">
      <c r="A22" s="29">
        <v>5</v>
      </c>
      <c r="B22" s="47" t="s">
        <v>239</v>
      </c>
      <c r="C22" s="48" t="s">
        <v>136</v>
      </c>
      <c r="D22" s="53" t="s">
        <v>72</v>
      </c>
      <c r="E22" s="50">
        <v>2</v>
      </c>
      <c r="F22" s="30"/>
      <c r="G22" s="30"/>
      <c r="H22" s="50">
        <f>G22+F22</f>
        <v>0</v>
      </c>
      <c r="I22" s="31">
        <f>ROUND(E22*H22,2)</f>
        <v>0</v>
      </c>
      <c r="J22" s="22">
        <v>21</v>
      </c>
      <c r="K22" s="17"/>
      <c r="L22" s="17"/>
      <c r="M22" s="17"/>
      <c r="N22" s="17"/>
      <c r="O22" s="17"/>
      <c r="P22" s="17"/>
      <c r="Q22" s="17"/>
      <c r="R22" s="17"/>
      <c r="S22" s="17"/>
      <c r="T22" s="17" t="s">
        <v>17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x14ac:dyDescent="0.25">
      <c r="A23" s="29">
        <v>6</v>
      </c>
      <c r="B23" s="47" t="s">
        <v>240</v>
      </c>
      <c r="C23" s="48" t="s">
        <v>138</v>
      </c>
      <c r="D23" s="53" t="s">
        <v>71</v>
      </c>
      <c r="E23" s="50">
        <v>60</v>
      </c>
      <c r="F23" s="30"/>
      <c r="G23" s="30"/>
      <c r="H23" s="50">
        <f>G23+F23</f>
        <v>0</v>
      </c>
      <c r="I23" s="31">
        <f>ROUND(E23*H23,2)</f>
        <v>0</v>
      </c>
      <c r="J23" s="22">
        <v>21</v>
      </c>
      <c r="K23" s="17"/>
      <c r="L23" s="17"/>
      <c r="M23" s="17"/>
      <c r="N23" s="17"/>
      <c r="O23" s="17"/>
      <c r="P23" s="17"/>
      <c r="Q23" s="17"/>
      <c r="R23" s="17"/>
      <c r="S23" s="17"/>
      <c r="T23" s="17" t="s">
        <v>17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x14ac:dyDescent="0.25">
      <c r="A24" s="29">
        <v>7</v>
      </c>
      <c r="B24" s="47" t="s">
        <v>241</v>
      </c>
      <c r="C24" s="48" t="s">
        <v>103</v>
      </c>
      <c r="D24" s="53" t="s">
        <v>31</v>
      </c>
      <c r="E24" s="50">
        <v>1</v>
      </c>
      <c r="F24" s="30"/>
      <c r="G24" s="30"/>
      <c r="H24" s="50">
        <f>G24+F24</f>
        <v>0</v>
      </c>
      <c r="I24" s="31">
        <f>ROUND(E24*H24,2)</f>
        <v>0</v>
      </c>
      <c r="J24" s="22">
        <v>21</v>
      </c>
      <c r="K24" s="17"/>
      <c r="L24" s="17"/>
      <c r="M24" s="17"/>
      <c r="N24" s="17"/>
      <c r="O24" s="17"/>
      <c r="P24" s="17"/>
      <c r="Q24" s="17"/>
      <c r="R24" s="17"/>
      <c r="S24" s="17"/>
      <c r="T24" s="17" t="s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x14ac:dyDescent="0.25">
      <c r="A25" s="23" t="s">
        <v>15</v>
      </c>
      <c r="B25" s="24" t="s">
        <v>242</v>
      </c>
      <c r="C25" s="49" t="s">
        <v>155</v>
      </c>
      <c r="D25" s="25"/>
      <c r="E25" s="26"/>
      <c r="F25" s="26"/>
      <c r="G25" s="26"/>
      <c r="H25" s="27"/>
      <c r="I25" s="28">
        <f>SUMIF(T26:T31,"&lt;&gt;NOR",I26:I31)</f>
        <v>0</v>
      </c>
      <c r="J25" s="43"/>
      <c r="T25" t="s">
        <v>16</v>
      </c>
    </row>
    <row r="26" spans="1:47" x14ac:dyDescent="0.25">
      <c r="A26" s="29">
        <v>1</v>
      </c>
      <c r="B26" s="47" t="s">
        <v>243</v>
      </c>
      <c r="C26" s="48" t="s">
        <v>137</v>
      </c>
      <c r="D26" s="53" t="s">
        <v>71</v>
      </c>
      <c r="E26" s="50">
        <v>20</v>
      </c>
      <c r="F26" s="30"/>
      <c r="G26" s="30"/>
      <c r="H26" s="50">
        <f t="shared" ref="H26:H31" si="0">G26+F26</f>
        <v>0</v>
      </c>
      <c r="I26" s="31">
        <f t="shared" ref="I26:I31" si="1">ROUND(E26*H26,2)</f>
        <v>0</v>
      </c>
      <c r="J26" s="22">
        <v>21</v>
      </c>
      <c r="K26" s="17"/>
      <c r="L26" s="17"/>
      <c r="M26" s="17"/>
      <c r="N26" s="17"/>
      <c r="O26" s="17"/>
      <c r="P26" s="17"/>
      <c r="Q26" s="17"/>
      <c r="R26" s="17"/>
      <c r="S26" s="17"/>
      <c r="T26" s="17" t="s">
        <v>17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x14ac:dyDescent="0.25">
      <c r="A27" s="29">
        <v>2</v>
      </c>
      <c r="B27" s="47" t="s">
        <v>244</v>
      </c>
      <c r="C27" s="48" t="s">
        <v>143</v>
      </c>
      <c r="D27" s="53" t="s">
        <v>71</v>
      </c>
      <c r="E27" s="50">
        <v>20</v>
      </c>
      <c r="F27" s="30"/>
      <c r="G27" s="30"/>
      <c r="H27" s="50">
        <f t="shared" si="0"/>
        <v>0</v>
      </c>
      <c r="I27" s="31">
        <f t="shared" si="1"/>
        <v>0</v>
      </c>
      <c r="J27" s="22">
        <v>21</v>
      </c>
      <c r="K27" s="17"/>
      <c r="L27" s="17"/>
      <c r="M27" s="17"/>
      <c r="N27" s="17"/>
      <c r="O27" s="17"/>
      <c r="P27" s="17"/>
      <c r="Q27" s="17"/>
      <c r="R27" s="17"/>
      <c r="S27" s="17"/>
      <c r="T27" s="17" t="s">
        <v>17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x14ac:dyDescent="0.25">
      <c r="A28" s="29">
        <v>3</v>
      </c>
      <c r="B28" s="47" t="s">
        <v>245</v>
      </c>
      <c r="C28" s="48" t="s">
        <v>144</v>
      </c>
      <c r="D28" s="53" t="s">
        <v>71</v>
      </c>
      <c r="E28" s="50">
        <v>5</v>
      </c>
      <c r="F28" s="30"/>
      <c r="G28" s="30"/>
      <c r="H28" s="50">
        <f t="shared" si="0"/>
        <v>0</v>
      </c>
      <c r="I28" s="31">
        <f t="shared" si="1"/>
        <v>0</v>
      </c>
      <c r="J28" s="22">
        <v>21</v>
      </c>
      <c r="K28" s="17"/>
      <c r="L28" s="17"/>
      <c r="M28" s="17"/>
      <c r="N28" s="17"/>
      <c r="O28" s="17"/>
      <c r="P28" s="17"/>
      <c r="Q28" s="17"/>
      <c r="R28" s="17"/>
      <c r="S28" s="17"/>
      <c r="T28" s="17" t="s">
        <v>17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x14ac:dyDescent="0.25">
      <c r="A29" s="29">
        <v>4</v>
      </c>
      <c r="B29" s="47" t="s">
        <v>246</v>
      </c>
      <c r="C29" s="48" t="s">
        <v>191</v>
      </c>
      <c r="D29" s="53" t="s">
        <v>31</v>
      </c>
      <c r="E29" s="50">
        <v>1</v>
      </c>
      <c r="F29" s="30"/>
      <c r="G29" s="30"/>
      <c r="H29" s="50">
        <f t="shared" si="0"/>
        <v>0</v>
      </c>
      <c r="I29" s="31">
        <f t="shared" si="1"/>
        <v>0</v>
      </c>
      <c r="J29" s="22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 t="s">
        <v>17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ht="12.6" customHeight="1" x14ac:dyDescent="0.25">
      <c r="A30" s="29">
        <v>5</v>
      </c>
      <c r="B30" s="47" t="s">
        <v>247</v>
      </c>
      <c r="C30" s="48" t="s">
        <v>145</v>
      </c>
      <c r="D30" s="53" t="s">
        <v>71</v>
      </c>
      <c r="E30" s="50">
        <v>20</v>
      </c>
      <c r="F30" s="30"/>
      <c r="G30" s="30"/>
      <c r="H30" s="50">
        <f t="shared" si="0"/>
        <v>0</v>
      </c>
      <c r="I30" s="31">
        <f t="shared" si="1"/>
        <v>0</v>
      </c>
      <c r="J30" s="22">
        <v>21</v>
      </c>
      <c r="K30" s="17"/>
      <c r="L30" s="17"/>
      <c r="M30" s="17"/>
      <c r="N30" s="17"/>
      <c r="O30" s="17"/>
      <c r="P30" s="17"/>
      <c r="Q30" s="17"/>
      <c r="R30" s="17"/>
      <c r="S30" s="17"/>
      <c r="T30" s="17" t="s">
        <v>17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x14ac:dyDescent="0.25">
      <c r="A31" s="29">
        <v>6</v>
      </c>
      <c r="B31" s="47" t="s">
        <v>248</v>
      </c>
      <c r="C31" s="48" t="s">
        <v>103</v>
      </c>
      <c r="D31" s="53" t="s">
        <v>31</v>
      </c>
      <c r="E31" s="50">
        <v>1</v>
      </c>
      <c r="F31" s="30"/>
      <c r="G31" s="30"/>
      <c r="H31" s="50">
        <f t="shared" si="0"/>
        <v>0</v>
      </c>
      <c r="I31" s="31">
        <f t="shared" si="1"/>
        <v>0</v>
      </c>
      <c r="J31" s="22">
        <v>21</v>
      </c>
      <c r="K31" s="17"/>
      <c r="L31" s="17"/>
      <c r="M31" s="17"/>
      <c r="N31" s="17"/>
      <c r="O31" s="17"/>
      <c r="P31" s="17"/>
      <c r="Q31" s="17"/>
      <c r="R31" s="17"/>
      <c r="S31" s="17"/>
      <c r="T31" s="17" t="s">
        <v>17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x14ac:dyDescent="0.25">
      <c r="A32" s="23" t="s">
        <v>15</v>
      </c>
      <c r="B32" s="24" t="s">
        <v>131</v>
      </c>
      <c r="C32" s="49" t="s">
        <v>154</v>
      </c>
      <c r="D32" s="25"/>
      <c r="E32" s="26"/>
      <c r="F32" s="26"/>
      <c r="G32" s="26"/>
      <c r="H32" s="27"/>
      <c r="I32" s="28">
        <f>SUMIF(T33:T42,"&lt;&gt;NOR",I33:I42)</f>
        <v>0</v>
      </c>
      <c r="J32" s="43"/>
      <c r="T32" t="s">
        <v>16</v>
      </c>
    </row>
    <row r="33" spans="1:47" x14ac:dyDescent="0.25">
      <c r="A33" s="29">
        <v>1</v>
      </c>
      <c r="B33" s="47" t="s">
        <v>249</v>
      </c>
      <c r="C33" s="48" t="s">
        <v>146</v>
      </c>
      <c r="D33" s="53" t="s">
        <v>72</v>
      </c>
      <c r="E33" s="50">
        <v>1</v>
      </c>
      <c r="F33" s="30"/>
      <c r="G33" s="30"/>
      <c r="H33" s="50">
        <f t="shared" ref="H33:H42" si="2">G33+F33</f>
        <v>0</v>
      </c>
      <c r="I33" s="31">
        <f t="shared" ref="I33:I42" si="3">ROUND(E33*H33,2)</f>
        <v>0</v>
      </c>
      <c r="J33" s="22">
        <v>21</v>
      </c>
      <c r="K33" s="17"/>
      <c r="L33" s="17"/>
      <c r="M33" s="17"/>
      <c r="N33" s="17"/>
      <c r="O33" s="17"/>
      <c r="P33" s="17"/>
      <c r="Q33" s="17"/>
      <c r="R33" s="17"/>
      <c r="S33" s="17"/>
      <c r="T33" s="17" t="s">
        <v>17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x14ac:dyDescent="0.25">
      <c r="A34" s="29">
        <v>2</v>
      </c>
      <c r="B34" s="47" t="s">
        <v>250</v>
      </c>
      <c r="C34" s="48" t="s">
        <v>147</v>
      </c>
      <c r="D34" s="53" t="s">
        <v>72</v>
      </c>
      <c r="E34" s="50">
        <v>1</v>
      </c>
      <c r="F34" s="30"/>
      <c r="G34" s="30"/>
      <c r="H34" s="50">
        <f t="shared" si="2"/>
        <v>0</v>
      </c>
      <c r="I34" s="31">
        <f t="shared" si="3"/>
        <v>0</v>
      </c>
      <c r="J34" s="22">
        <v>21</v>
      </c>
      <c r="K34" s="17"/>
      <c r="L34" s="17"/>
      <c r="M34" s="17"/>
      <c r="N34" s="17"/>
      <c r="O34" s="17"/>
      <c r="P34" s="17"/>
      <c r="Q34" s="17"/>
      <c r="R34" s="17"/>
      <c r="S34" s="17"/>
      <c r="T34" s="17" t="s">
        <v>17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x14ac:dyDescent="0.25">
      <c r="A35" s="29">
        <v>3</v>
      </c>
      <c r="B35" s="47" t="s">
        <v>251</v>
      </c>
      <c r="C35" s="48" t="s">
        <v>148</v>
      </c>
      <c r="D35" s="53" t="s">
        <v>72</v>
      </c>
      <c r="E35" s="50">
        <v>1</v>
      </c>
      <c r="F35" s="30"/>
      <c r="G35" s="30"/>
      <c r="H35" s="50">
        <f t="shared" si="2"/>
        <v>0</v>
      </c>
      <c r="I35" s="31">
        <f t="shared" si="3"/>
        <v>0</v>
      </c>
      <c r="J35" s="22">
        <v>21</v>
      </c>
      <c r="K35" s="17"/>
      <c r="L35" s="17"/>
      <c r="M35" s="17"/>
      <c r="N35" s="17"/>
      <c r="O35" s="17"/>
      <c r="P35" s="17"/>
      <c r="Q35" s="17"/>
      <c r="R35" s="17"/>
      <c r="S35" s="17"/>
      <c r="T35" s="17" t="s">
        <v>17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x14ac:dyDescent="0.25">
      <c r="A36" s="29">
        <v>4</v>
      </c>
      <c r="B36" s="47" t="s">
        <v>252</v>
      </c>
      <c r="C36" s="48" t="s">
        <v>149</v>
      </c>
      <c r="D36" s="53" t="s">
        <v>72</v>
      </c>
      <c r="E36" s="50">
        <v>1</v>
      </c>
      <c r="F36" s="30"/>
      <c r="G36" s="30"/>
      <c r="H36" s="50">
        <f t="shared" si="2"/>
        <v>0</v>
      </c>
      <c r="I36" s="31">
        <f t="shared" si="3"/>
        <v>0</v>
      </c>
      <c r="J36" s="22">
        <v>21</v>
      </c>
      <c r="K36" s="17"/>
      <c r="L36" s="17"/>
      <c r="M36" s="17"/>
      <c r="N36" s="17"/>
      <c r="O36" s="17"/>
      <c r="P36" s="17"/>
      <c r="Q36" s="17"/>
      <c r="R36" s="17"/>
      <c r="S36" s="17"/>
      <c r="T36" s="17" t="s">
        <v>17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ht="12.6" customHeight="1" x14ac:dyDescent="0.25">
      <c r="A37" s="29">
        <v>5</v>
      </c>
      <c r="B37" s="47" t="s">
        <v>253</v>
      </c>
      <c r="C37" s="48" t="s">
        <v>150</v>
      </c>
      <c r="D37" s="53" t="s">
        <v>72</v>
      </c>
      <c r="E37" s="50">
        <v>11</v>
      </c>
      <c r="F37" s="30"/>
      <c r="G37" s="30"/>
      <c r="H37" s="50">
        <f t="shared" si="2"/>
        <v>0</v>
      </c>
      <c r="I37" s="31">
        <f t="shared" si="3"/>
        <v>0</v>
      </c>
      <c r="J37" s="22">
        <v>21</v>
      </c>
      <c r="K37" s="17"/>
      <c r="L37" s="17"/>
      <c r="M37" s="17"/>
      <c r="N37" s="17"/>
      <c r="O37" s="17"/>
      <c r="P37" s="17"/>
      <c r="Q37" s="17"/>
      <c r="R37" s="17"/>
      <c r="S37" s="17"/>
      <c r="T37" s="17" t="s">
        <v>17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x14ac:dyDescent="0.25">
      <c r="A38" s="29">
        <v>6</v>
      </c>
      <c r="B38" s="47" t="s">
        <v>254</v>
      </c>
      <c r="C38" s="48" t="s">
        <v>151</v>
      </c>
      <c r="D38" s="53" t="s">
        <v>72</v>
      </c>
      <c r="E38" s="50">
        <v>4</v>
      </c>
      <c r="F38" s="30"/>
      <c r="G38" s="30"/>
      <c r="H38" s="50">
        <f t="shared" si="2"/>
        <v>0</v>
      </c>
      <c r="I38" s="31">
        <f t="shared" si="3"/>
        <v>0</v>
      </c>
      <c r="J38" s="22">
        <v>21</v>
      </c>
      <c r="K38" s="17"/>
      <c r="L38" s="17"/>
      <c r="M38" s="17"/>
      <c r="N38" s="17"/>
      <c r="O38" s="17"/>
      <c r="P38" s="17"/>
      <c r="Q38" s="17"/>
      <c r="R38" s="17"/>
      <c r="S38" s="17"/>
      <c r="T38" s="17" t="s">
        <v>17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x14ac:dyDescent="0.25">
      <c r="A39" s="29">
        <v>7</v>
      </c>
      <c r="B39" s="47" t="s">
        <v>255</v>
      </c>
      <c r="C39" s="48" t="s">
        <v>152</v>
      </c>
      <c r="D39" s="53" t="s">
        <v>72</v>
      </c>
      <c r="E39" s="50">
        <v>3</v>
      </c>
      <c r="F39" s="30"/>
      <c r="G39" s="30"/>
      <c r="H39" s="50">
        <f t="shared" si="2"/>
        <v>0</v>
      </c>
      <c r="I39" s="31">
        <f t="shared" si="3"/>
        <v>0</v>
      </c>
      <c r="J39" s="22">
        <v>21</v>
      </c>
      <c r="K39" s="17"/>
      <c r="L39" s="17"/>
      <c r="M39" s="17"/>
      <c r="N39" s="17"/>
      <c r="O39" s="17"/>
      <c r="P39" s="17"/>
      <c r="Q39" s="17"/>
      <c r="R39" s="17"/>
      <c r="S39" s="17"/>
      <c r="T39" s="17" t="s">
        <v>17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ht="12.6" customHeight="1" x14ac:dyDescent="0.25">
      <c r="A40" s="29">
        <v>8</v>
      </c>
      <c r="B40" s="47" t="s">
        <v>843</v>
      </c>
      <c r="C40" s="48" t="s">
        <v>153</v>
      </c>
      <c r="D40" s="53" t="s">
        <v>71</v>
      </c>
      <c r="E40" s="50">
        <v>230</v>
      </c>
      <c r="F40" s="30"/>
      <c r="G40" s="30"/>
      <c r="H40" s="50">
        <f t="shared" si="2"/>
        <v>0</v>
      </c>
      <c r="I40" s="31">
        <f t="shared" si="3"/>
        <v>0</v>
      </c>
      <c r="J40" s="22">
        <v>21</v>
      </c>
      <c r="K40" s="17"/>
      <c r="L40" s="17"/>
      <c r="M40" s="17"/>
      <c r="N40" s="17"/>
      <c r="O40" s="17"/>
      <c r="P40" s="17"/>
      <c r="Q40" s="17"/>
      <c r="R40" s="17"/>
      <c r="S40" s="17"/>
      <c r="T40" s="17" t="s">
        <v>17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x14ac:dyDescent="0.25">
      <c r="A41" s="29">
        <v>9</v>
      </c>
      <c r="B41" s="47" t="s">
        <v>844</v>
      </c>
      <c r="C41" s="48" t="s">
        <v>138</v>
      </c>
      <c r="D41" s="53" t="s">
        <v>71</v>
      </c>
      <c r="E41" s="50">
        <v>230</v>
      </c>
      <c r="F41" s="30"/>
      <c r="G41" s="30"/>
      <c r="H41" s="50">
        <f t="shared" si="2"/>
        <v>0</v>
      </c>
      <c r="I41" s="31">
        <f t="shared" si="3"/>
        <v>0</v>
      </c>
      <c r="J41" s="22">
        <v>21</v>
      </c>
      <c r="K41" s="17"/>
      <c r="L41" s="17"/>
      <c r="M41" s="17"/>
      <c r="N41" s="17"/>
      <c r="O41" s="17"/>
      <c r="P41" s="17"/>
      <c r="Q41" s="17"/>
      <c r="R41" s="17"/>
      <c r="S41" s="17"/>
      <c r="T41" s="17" t="s">
        <v>17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x14ac:dyDescent="0.25">
      <c r="A42" s="60">
        <v>10</v>
      </c>
      <c r="B42" s="47" t="s">
        <v>845</v>
      </c>
      <c r="C42" s="48" t="s">
        <v>103</v>
      </c>
      <c r="D42" s="62" t="s">
        <v>31</v>
      </c>
      <c r="E42" s="63">
        <v>1</v>
      </c>
      <c r="F42" s="64"/>
      <c r="G42" s="64"/>
      <c r="H42" s="63">
        <f t="shared" si="2"/>
        <v>0</v>
      </c>
      <c r="I42" s="65">
        <f t="shared" si="3"/>
        <v>0</v>
      </c>
      <c r="J42" s="22">
        <v>21</v>
      </c>
      <c r="K42" s="17"/>
      <c r="L42" s="17"/>
      <c r="M42" s="17"/>
      <c r="N42" s="17"/>
      <c r="O42" s="17"/>
      <c r="P42" s="17"/>
      <c r="Q42" s="17"/>
      <c r="R42" s="17"/>
      <c r="S42" s="17"/>
      <c r="T42" s="17" t="s">
        <v>17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x14ac:dyDescent="0.25">
      <c r="A43" s="23" t="s">
        <v>15</v>
      </c>
      <c r="B43" s="24" t="s">
        <v>256</v>
      </c>
      <c r="C43" s="49" t="s">
        <v>125</v>
      </c>
      <c r="D43" s="25"/>
      <c r="E43" s="26"/>
      <c r="F43" s="26"/>
      <c r="G43" s="26"/>
      <c r="H43" s="27"/>
      <c r="I43" s="28">
        <f>SUMIF(T44:T49,"&lt;&gt;NOR",I44:I49)</f>
        <v>0</v>
      </c>
      <c r="J43" s="43"/>
      <c r="T43" t="s">
        <v>16</v>
      </c>
    </row>
    <row r="44" spans="1:47" x14ac:dyDescent="0.25">
      <c r="A44" s="29">
        <v>1</v>
      </c>
      <c r="B44" s="47" t="s">
        <v>257</v>
      </c>
      <c r="C44" s="48" t="s">
        <v>157</v>
      </c>
      <c r="D44" s="53" t="s">
        <v>31</v>
      </c>
      <c r="E44" s="50">
        <v>1</v>
      </c>
      <c r="F44" s="30"/>
      <c r="G44" s="30"/>
      <c r="H44" s="50">
        <f t="shared" ref="H44:H49" si="4">G44+F44</f>
        <v>0</v>
      </c>
      <c r="I44" s="31">
        <f t="shared" ref="I44:I49" si="5">ROUND(E44*H44,2)</f>
        <v>0</v>
      </c>
      <c r="J44" s="22">
        <v>21</v>
      </c>
      <c r="K44" s="17"/>
      <c r="L44" s="17"/>
      <c r="M44" s="17"/>
      <c r="N44" s="17"/>
      <c r="O44" s="17"/>
      <c r="P44" s="17"/>
      <c r="Q44" s="17"/>
      <c r="R44" s="17"/>
      <c r="S44" s="17"/>
      <c r="T44" s="17" t="s">
        <v>17</v>
      </c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x14ac:dyDescent="0.25">
      <c r="A45" s="29">
        <v>2</v>
      </c>
      <c r="B45" s="47" t="s">
        <v>258</v>
      </c>
      <c r="C45" s="48" t="s">
        <v>158</v>
      </c>
      <c r="D45" s="53" t="s">
        <v>31</v>
      </c>
      <c r="E45" s="50">
        <v>1</v>
      </c>
      <c r="F45" s="30"/>
      <c r="G45" s="30"/>
      <c r="H45" s="50">
        <f t="shared" si="4"/>
        <v>0</v>
      </c>
      <c r="I45" s="31">
        <f t="shared" si="5"/>
        <v>0</v>
      </c>
      <c r="J45" s="22">
        <v>21</v>
      </c>
      <c r="K45" s="17"/>
      <c r="L45" s="17"/>
      <c r="M45" s="17"/>
      <c r="N45" s="17"/>
      <c r="O45" s="17"/>
      <c r="P45" s="17"/>
      <c r="Q45" s="17"/>
      <c r="R45" s="17"/>
      <c r="S45" s="17"/>
      <c r="T45" s="17" t="s">
        <v>17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x14ac:dyDescent="0.25">
      <c r="A46" s="29">
        <v>3</v>
      </c>
      <c r="B46" s="47" t="s">
        <v>259</v>
      </c>
      <c r="C46" s="48" t="s">
        <v>159</v>
      </c>
      <c r="D46" s="53" t="s">
        <v>31</v>
      </c>
      <c r="E46" s="50">
        <v>1</v>
      </c>
      <c r="F46" s="30"/>
      <c r="G46" s="30"/>
      <c r="H46" s="50">
        <f t="shared" si="4"/>
        <v>0</v>
      </c>
      <c r="I46" s="31">
        <f t="shared" si="5"/>
        <v>0</v>
      </c>
      <c r="J46" s="22">
        <v>21</v>
      </c>
      <c r="K46" s="17"/>
      <c r="L46" s="17"/>
      <c r="M46" s="17"/>
      <c r="N46" s="17"/>
      <c r="O46" s="17"/>
      <c r="P46" s="17"/>
      <c r="Q46" s="17"/>
      <c r="R46" s="17"/>
      <c r="S46" s="17"/>
      <c r="T46" s="17" t="s">
        <v>17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x14ac:dyDescent="0.25">
      <c r="A47" s="29">
        <v>4</v>
      </c>
      <c r="B47" s="47" t="s">
        <v>260</v>
      </c>
      <c r="C47" s="48" t="s">
        <v>160</v>
      </c>
      <c r="D47" s="53" t="s">
        <v>31</v>
      </c>
      <c r="E47" s="50">
        <v>1</v>
      </c>
      <c r="F47" s="30"/>
      <c r="G47" s="30"/>
      <c r="H47" s="50">
        <f t="shared" si="4"/>
        <v>0</v>
      </c>
      <c r="I47" s="31">
        <f t="shared" si="5"/>
        <v>0</v>
      </c>
      <c r="J47" s="22">
        <v>21</v>
      </c>
      <c r="K47" s="17"/>
      <c r="L47" s="17"/>
      <c r="M47" s="17"/>
      <c r="N47" s="17"/>
      <c r="O47" s="17"/>
      <c r="P47" s="17"/>
      <c r="Q47" s="17"/>
      <c r="R47" s="17"/>
      <c r="S47" s="17"/>
      <c r="T47" s="17" t="s">
        <v>17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ht="12.6" customHeight="1" x14ac:dyDescent="0.25">
      <c r="A48" s="29">
        <v>5</v>
      </c>
      <c r="B48" s="47" t="s">
        <v>261</v>
      </c>
      <c r="C48" s="48" t="s">
        <v>161</v>
      </c>
      <c r="D48" s="53" t="s">
        <v>31</v>
      </c>
      <c r="E48" s="50">
        <v>1</v>
      </c>
      <c r="F48" s="30"/>
      <c r="G48" s="30"/>
      <c r="H48" s="50">
        <f t="shared" si="4"/>
        <v>0</v>
      </c>
      <c r="I48" s="31">
        <f t="shared" si="5"/>
        <v>0</v>
      </c>
      <c r="J48" s="22">
        <v>21</v>
      </c>
      <c r="K48" s="17"/>
      <c r="L48" s="17"/>
      <c r="M48" s="17"/>
      <c r="N48" s="17"/>
      <c r="O48" s="17"/>
      <c r="P48" s="17"/>
      <c r="Q48" s="17"/>
      <c r="R48" s="17"/>
      <c r="S48" s="17"/>
      <c r="T48" s="17" t="s">
        <v>17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x14ac:dyDescent="0.25">
      <c r="A49" s="60">
        <v>6</v>
      </c>
      <c r="B49" s="61" t="s">
        <v>262</v>
      </c>
      <c r="C49" s="48" t="s">
        <v>162</v>
      </c>
      <c r="D49" s="62" t="s">
        <v>31</v>
      </c>
      <c r="E49" s="63">
        <v>1</v>
      </c>
      <c r="F49" s="64"/>
      <c r="G49" s="64"/>
      <c r="H49" s="63">
        <f t="shared" si="4"/>
        <v>0</v>
      </c>
      <c r="I49" s="65">
        <f t="shared" si="5"/>
        <v>0</v>
      </c>
      <c r="J49" s="22">
        <v>21</v>
      </c>
      <c r="K49" s="17"/>
      <c r="L49" s="17"/>
      <c r="M49" s="17"/>
      <c r="N49" s="17"/>
      <c r="O49" s="17"/>
      <c r="P49" s="17"/>
      <c r="Q49" s="17"/>
      <c r="R49" s="17"/>
      <c r="S49" s="17"/>
      <c r="T49" s="17" t="s">
        <v>17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x14ac:dyDescent="0.25">
      <c r="A50" s="46"/>
      <c r="B50" s="2"/>
      <c r="C50" s="33"/>
      <c r="D50" s="4"/>
      <c r="E50" s="46"/>
      <c r="F50" s="46"/>
      <c r="G50" s="46"/>
      <c r="H50" s="46"/>
      <c r="I50" s="46"/>
      <c r="J50" s="46"/>
      <c r="R50">
        <v>15</v>
      </c>
      <c r="S50">
        <v>21</v>
      </c>
    </row>
    <row r="51" spans="1:47" x14ac:dyDescent="0.25">
      <c r="A51" s="18"/>
      <c r="B51" s="19" t="s">
        <v>4</v>
      </c>
      <c r="C51" s="34"/>
      <c r="D51" s="20"/>
      <c r="E51" s="21"/>
      <c r="F51" s="21"/>
      <c r="G51" s="21"/>
      <c r="H51" s="21"/>
      <c r="I51" s="32">
        <f>I7+I16+I25+I32+I43</f>
        <v>0</v>
      </c>
      <c r="J51" s="46"/>
      <c r="R51">
        <f>SUMIF(J7:J15,R50,I7:I15)</f>
        <v>0</v>
      </c>
      <c r="S51">
        <f>SUMIF(J7:J15,S50,I7:I15)</f>
        <v>0</v>
      </c>
      <c r="T51" t="s">
        <v>18</v>
      </c>
    </row>
    <row r="52" spans="1:47" x14ac:dyDescent="0.25">
      <c r="A52" s="46"/>
      <c r="B52" s="2"/>
      <c r="C52" s="33"/>
      <c r="D52" s="4"/>
      <c r="E52" s="46"/>
      <c r="F52" s="46"/>
      <c r="G52" s="46"/>
      <c r="H52" s="46"/>
      <c r="I52" s="46"/>
      <c r="J52" s="46"/>
    </row>
    <row r="53" spans="1:47" x14ac:dyDescent="0.25">
      <c r="A53" s="46"/>
      <c r="B53" s="2"/>
      <c r="C53" s="33"/>
      <c r="D53" s="4"/>
      <c r="E53" s="46"/>
      <c r="F53" s="46"/>
      <c r="G53" s="46"/>
      <c r="H53" s="46"/>
      <c r="I53" s="46"/>
      <c r="J53" s="46"/>
    </row>
    <row r="54" spans="1:47" x14ac:dyDescent="0.25">
      <c r="A54" s="264" t="s">
        <v>19</v>
      </c>
      <c r="B54" s="264"/>
      <c r="C54" s="265"/>
      <c r="D54" s="4"/>
      <c r="E54" s="46"/>
      <c r="F54" s="46"/>
      <c r="G54" s="46"/>
      <c r="H54" s="46"/>
      <c r="I54" s="46"/>
      <c r="J54" s="46"/>
    </row>
    <row r="55" spans="1:47" x14ac:dyDescent="0.25">
      <c r="A55" s="243"/>
      <c r="B55" s="244"/>
      <c r="C55" s="245"/>
      <c r="D55" s="244"/>
      <c r="E55" s="244"/>
      <c r="F55" s="244"/>
      <c r="G55" s="244"/>
      <c r="H55" s="244"/>
      <c r="I55" s="246"/>
      <c r="J55" s="46"/>
      <c r="T55" t="s">
        <v>20</v>
      </c>
    </row>
    <row r="56" spans="1:47" x14ac:dyDescent="0.25">
      <c r="A56" s="247"/>
      <c r="B56" s="248"/>
      <c r="C56" s="249"/>
      <c r="D56" s="248"/>
      <c r="E56" s="248"/>
      <c r="F56" s="248"/>
      <c r="G56" s="248"/>
      <c r="H56" s="248"/>
      <c r="I56" s="250"/>
      <c r="J56" s="46"/>
    </row>
    <row r="57" spans="1:47" x14ac:dyDescent="0.25">
      <c r="A57" s="247"/>
      <c r="B57" s="248"/>
      <c r="C57" s="249"/>
      <c r="D57" s="248"/>
      <c r="E57" s="248"/>
      <c r="F57" s="248"/>
      <c r="G57" s="248"/>
      <c r="H57" s="248"/>
      <c r="I57" s="250"/>
      <c r="J57" s="46"/>
    </row>
    <row r="58" spans="1:47" x14ac:dyDescent="0.25">
      <c r="A58" s="247"/>
      <c r="B58" s="248"/>
      <c r="C58" s="249"/>
      <c r="D58" s="248"/>
      <c r="E58" s="248"/>
      <c r="F58" s="248"/>
      <c r="G58" s="248"/>
      <c r="H58" s="248"/>
      <c r="I58" s="250"/>
      <c r="J58" s="46"/>
    </row>
    <row r="59" spans="1:47" x14ac:dyDescent="0.25">
      <c r="A59" s="251"/>
      <c r="B59" s="252"/>
      <c r="C59" s="253"/>
      <c r="D59" s="252"/>
      <c r="E59" s="252"/>
      <c r="F59" s="252"/>
      <c r="G59" s="252"/>
      <c r="H59" s="252"/>
      <c r="I59" s="254"/>
      <c r="J59" s="46"/>
    </row>
    <row r="60" spans="1:47" x14ac:dyDescent="0.25">
      <c r="A60" s="46"/>
      <c r="B60" s="2"/>
      <c r="C60" s="33"/>
      <c r="D60" s="4"/>
      <c r="E60" s="46"/>
      <c r="F60" s="46"/>
      <c r="G60" s="46"/>
      <c r="H60" s="46"/>
      <c r="I60" s="46"/>
      <c r="J60" s="46"/>
    </row>
    <row r="61" spans="1:47" x14ac:dyDescent="0.25">
      <c r="C61" s="35"/>
      <c r="D61" s="9"/>
      <c r="T61" t="s">
        <v>21</v>
      </c>
    </row>
    <row r="62" spans="1:47" x14ac:dyDescent="0.25">
      <c r="D62" s="9"/>
    </row>
    <row r="63" spans="1:47" x14ac:dyDescent="0.25">
      <c r="D63" s="9"/>
    </row>
    <row r="64" spans="1:47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  <row r="4983" spans="4:4" x14ac:dyDescent="0.25">
      <c r="D4983" s="9"/>
    </row>
    <row r="4984" spans="4:4" x14ac:dyDescent="0.25">
      <c r="D4984" s="9"/>
    </row>
    <row r="4985" spans="4:4" x14ac:dyDescent="0.25">
      <c r="D4985" s="9"/>
    </row>
    <row r="4986" spans="4:4" x14ac:dyDescent="0.25">
      <c r="D4986" s="9"/>
    </row>
    <row r="4987" spans="4:4" x14ac:dyDescent="0.25">
      <c r="D4987" s="9"/>
    </row>
    <row r="4988" spans="4:4" x14ac:dyDescent="0.25">
      <c r="D4988" s="9"/>
    </row>
    <row r="4989" spans="4:4" x14ac:dyDescent="0.25">
      <c r="D4989" s="9"/>
    </row>
    <row r="4990" spans="4:4" x14ac:dyDescent="0.25">
      <c r="D4990" s="9"/>
    </row>
    <row r="4991" spans="4:4" x14ac:dyDescent="0.25">
      <c r="D4991" s="9"/>
    </row>
    <row r="4992" spans="4:4" x14ac:dyDescent="0.25">
      <c r="D4992" s="9"/>
    </row>
    <row r="4993" spans="4:4" x14ac:dyDescent="0.25">
      <c r="D4993" s="9"/>
    </row>
    <row r="4994" spans="4:4" x14ac:dyDescent="0.25">
      <c r="D4994" s="9"/>
    </row>
    <row r="4995" spans="4:4" x14ac:dyDescent="0.25">
      <c r="D4995" s="9"/>
    </row>
    <row r="4996" spans="4:4" x14ac:dyDescent="0.25">
      <c r="D4996" s="9"/>
    </row>
  </sheetData>
  <mergeCells count="6">
    <mergeCell ref="A55:I59"/>
    <mergeCell ref="A1:I1"/>
    <mergeCell ref="C2:I2"/>
    <mergeCell ref="C3:I3"/>
    <mergeCell ref="C4:I4"/>
    <mergeCell ref="A54:C5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outlinePr summaryBelow="0"/>
  </sheetPr>
  <dimension ref="A1:AU4997"/>
  <sheetViews>
    <sheetView view="pageBreakPreview" zoomScaleNormal="100" zoomScaleSheetLayoutView="100" workbookViewId="0">
      <pane ySplit="6" topLeftCell="A7" activePane="bottomLeft" state="frozen"/>
      <selection activeCell="N11" sqref="N11"/>
      <selection pane="bottomLeft" activeCell="N11" sqref="N11"/>
    </sheetView>
  </sheetViews>
  <sheetFormatPr defaultRowHeight="13.2" x14ac:dyDescent="0.25"/>
  <cols>
    <col min="1" max="1" width="3.44140625" customWidth="1"/>
    <col min="2" max="2" width="12.5546875" style="8" customWidth="1"/>
    <col min="3" max="3" width="38.33203125" style="8" customWidth="1"/>
    <col min="4" max="4" width="4.88671875" customWidth="1"/>
    <col min="5" max="7" width="10.5546875" customWidth="1"/>
    <col min="8" max="8" width="9.88671875" customWidth="1"/>
    <col min="9" max="9" width="12.6640625" customWidth="1"/>
    <col min="10" max="10" width="8.88671875" hidden="1" customWidth="1"/>
    <col min="16" max="16" width="0" hidden="1" customWidth="1"/>
    <col min="18" max="28" width="0" hidden="1" customWidth="1"/>
  </cols>
  <sheetData>
    <row r="1" spans="1:47" ht="15.75" customHeight="1" x14ac:dyDescent="0.3">
      <c r="A1" s="255" t="s">
        <v>959</v>
      </c>
      <c r="B1" s="255"/>
      <c r="C1" s="255"/>
      <c r="D1" s="255"/>
      <c r="E1" s="255"/>
      <c r="F1" s="255"/>
      <c r="G1" s="255"/>
      <c r="H1" s="255"/>
      <c r="I1" s="255"/>
      <c r="T1" t="s">
        <v>5</v>
      </c>
    </row>
    <row r="2" spans="1:47" ht="24.9" customHeight="1" x14ac:dyDescent="0.25">
      <c r="A2" s="10" t="s">
        <v>1</v>
      </c>
      <c r="B2" s="56"/>
      <c r="C2" s="256" t="s">
        <v>22</v>
      </c>
      <c r="D2" s="257"/>
      <c r="E2" s="257"/>
      <c r="F2" s="257"/>
      <c r="G2" s="257"/>
      <c r="H2" s="257"/>
      <c r="I2" s="258"/>
      <c r="T2" t="s">
        <v>6</v>
      </c>
    </row>
    <row r="3" spans="1:47" ht="24.9" customHeight="1" x14ac:dyDescent="0.25">
      <c r="A3" s="10" t="s">
        <v>2</v>
      </c>
      <c r="B3" s="56" t="s">
        <v>37</v>
      </c>
      <c r="C3" s="259" t="s">
        <v>24</v>
      </c>
      <c r="D3" s="266"/>
      <c r="E3" s="266"/>
      <c r="F3" s="266"/>
      <c r="G3" s="266"/>
      <c r="H3" s="266"/>
      <c r="I3" s="267"/>
      <c r="P3" s="8" t="s">
        <v>6</v>
      </c>
      <c r="T3" t="s">
        <v>7</v>
      </c>
    </row>
    <row r="4" spans="1:47" ht="24.9" customHeight="1" x14ac:dyDescent="0.25">
      <c r="A4" s="11" t="s">
        <v>3</v>
      </c>
      <c r="B4" s="57" t="s">
        <v>291</v>
      </c>
      <c r="C4" s="261" t="s">
        <v>293</v>
      </c>
      <c r="D4" s="262"/>
      <c r="E4" s="262"/>
      <c r="F4" s="262"/>
      <c r="G4" s="262"/>
      <c r="H4" s="262"/>
      <c r="I4" s="263"/>
      <c r="T4" t="s">
        <v>8</v>
      </c>
    </row>
    <row r="5" spans="1:47" x14ac:dyDescent="0.25">
      <c r="D5" s="9"/>
    </row>
    <row r="6" spans="1:47" ht="39.6" x14ac:dyDescent="0.25">
      <c r="A6" s="13" t="s">
        <v>9</v>
      </c>
      <c r="B6" s="15" t="s">
        <v>10</v>
      </c>
      <c r="C6" s="15" t="s">
        <v>11</v>
      </c>
      <c r="D6" s="14" t="s">
        <v>12</v>
      </c>
      <c r="E6" s="13" t="s">
        <v>13</v>
      </c>
      <c r="F6" s="59" t="s">
        <v>58</v>
      </c>
      <c r="G6" s="59" t="s">
        <v>60</v>
      </c>
      <c r="H6" s="59" t="s">
        <v>59</v>
      </c>
      <c r="I6" s="13" t="s">
        <v>4</v>
      </c>
      <c r="J6" s="16" t="s">
        <v>14</v>
      </c>
    </row>
    <row r="7" spans="1:47" x14ac:dyDescent="0.25">
      <c r="A7" s="23" t="s">
        <v>15</v>
      </c>
      <c r="B7" s="24" t="s">
        <v>263</v>
      </c>
      <c r="C7" s="49" t="s">
        <v>318</v>
      </c>
      <c r="D7" s="25"/>
      <c r="E7" s="26"/>
      <c r="F7" s="26"/>
      <c r="G7" s="26"/>
      <c r="H7" s="27"/>
      <c r="I7" s="28">
        <f>SUMIF(T8:T12,"&lt;&gt;NOR",I8:I12)</f>
        <v>0</v>
      </c>
      <c r="J7" s="43"/>
      <c r="T7" t="s">
        <v>16</v>
      </c>
    </row>
    <row r="8" spans="1:47" ht="31.2" x14ac:dyDescent="0.25">
      <c r="A8" s="29">
        <v>1</v>
      </c>
      <c r="B8" s="47" t="s">
        <v>264</v>
      </c>
      <c r="C8" s="48" t="s">
        <v>313</v>
      </c>
      <c r="D8" s="53" t="s">
        <v>72</v>
      </c>
      <c r="E8" s="50">
        <v>1</v>
      </c>
      <c r="F8" s="30"/>
      <c r="G8" s="30"/>
      <c r="H8" s="50">
        <f>G8+F8</f>
        <v>0</v>
      </c>
      <c r="I8" s="31">
        <f>ROUND(E8*H8,2)</f>
        <v>0</v>
      </c>
      <c r="J8" s="22">
        <v>21</v>
      </c>
      <c r="K8" s="17"/>
      <c r="L8" s="17"/>
      <c r="M8" s="17"/>
      <c r="N8" s="17"/>
      <c r="O8" s="17"/>
      <c r="P8" s="17"/>
      <c r="Q8" s="17"/>
      <c r="R8" s="17"/>
      <c r="S8" s="17"/>
      <c r="T8" s="17" t="s">
        <v>17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ht="21" x14ac:dyDescent="0.25">
      <c r="A9" s="29">
        <v>2</v>
      </c>
      <c r="B9" s="47" t="s">
        <v>265</v>
      </c>
      <c r="C9" s="48" t="s">
        <v>314</v>
      </c>
      <c r="D9" s="53" t="s">
        <v>72</v>
      </c>
      <c r="E9" s="50">
        <v>1</v>
      </c>
      <c r="F9" s="30"/>
      <c r="G9" s="30"/>
      <c r="H9" s="50">
        <f>G9+F9</f>
        <v>0</v>
      </c>
      <c r="I9" s="31">
        <f>ROUND(E9*H9,2)</f>
        <v>0</v>
      </c>
      <c r="J9" s="22">
        <v>21</v>
      </c>
      <c r="K9" s="17"/>
      <c r="L9" s="17"/>
      <c r="M9" s="17"/>
      <c r="N9" s="17"/>
      <c r="O9" s="17"/>
      <c r="P9" s="17"/>
      <c r="Q9" s="17"/>
      <c r="R9" s="17"/>
      <c r="S9" s="17"/>
      <c r="T9" s="17" t="s">
        <v>17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x14ac:dyDescent="0.25">
      <c r="A10" s="29">
        <v>3</v>
      </c>
      <c r="B10" s="47" t="s">
        <v>266</v>
      </c>
      <c r="C10" s="48" t="s">
        <v>315</v>
      </c>
      <c r="D10" s="53" t="s">
        <v>72</v>
      </c>
      <c r="E10" s="50">
        <v>1</v>
      </c>
      <c r="F10" s="30"/>
      <c r="G10" s="30"/>
      <c r="H10" s="50">
        <f>G10+F10</f>
        <v>0</v>
      </c>
      <c r="I10" s="31">
        <f>ROUND(E10*H10,2)</f>
        <v>0</v>
      </c>
      <c r="J10" s="22">
        <v>21</v>
      </c>
      <c r="K10" s="17"/>
      <c r="L10" s="17"/>
      <c r="M10" s="17"/>
      <c r="N10" s="17"/>
      <c r="O10" s="17"/>
      <c r="P10" s="17"/>
      <c r="Q10" s="17"/>
      <c r="R10" s="17"/>
      <c r="S10" s="17"/>
      <c r="T10" s="17" t="s">
        <v>17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x14ac:dyDescent="0.25">
      <c r="A11" s="29">
        <v>4</v>
      </c>
      <c r="B11" s="47" t="s">
        <v>267</v>
      </c>
      <c r="C11" s="48" t="s">
        <v>316</v>
      </c>
      <c r="D11" s="53" t="s">
        <v>72</v>
      </c>
      <c r="E11" s="50">
        <v>1</v>
      </c>
      <c r="F11" s="30"/>
      <c r="G11" s="30"/>
      <c r="H11" s="50">
        <f>G11+F11</f>
        <v>0</v>
      </c>
      <c r="I11" s="31">
        <f>ROUND(E11*H11,2)</f>
        <v>0</v>
      </c>
      <c r="J11" s="22">
        <v>21</v>
      </c>
      <c r="K11" s="17"/>
      <c r="L11" s="17"/>
      <c r="M11" s="17"/>
      <c r="N11" s="17"/>
      <c r="O11" s="17"/>
      <c r="P11" s="17"/>
      <c r="Q11" s="17"/>
      <c r="R11" s="17"/>
      <c r="S11" s="17"/>
      <c r="T11" s="17" t="s">
        <v>17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x14ac:dyDescent="0.25">
      <c r="A12" s="29">
        <v>5</v>
      </c>
      <c r="B12" s="47" t="s">
        <v>268</v>
      </c>
      <c r="C12" s="48" t="s">
        <v>317</v>
      </c>
      <c r="D12" s="53" t="s">
        <v>31</v>
      </c>
      <c r="E12" s="50">
        <v>1</v>
      </c>
      <c r="F12" s="30"/>
      <c r="G12" s="30"/>
      <c r="H12" s="50">
        <f>G12+F12</f>
        <v>0</v>
      </c>
      <c r="I12" s="31">
        <f>ROUND(E12*H12,2)</f>
        <v>0</v>
      </c>
      <c r="J12" s="22">
        <v>21</v>
      </c>
      <c r="K12" s="17"/>
      <c r="L12" s="17"/>
      <c r="M12" s="17"/>
      <c r="N12" s="17"/>
      <c r="O12" s="17"/>
      <c r="P12" s="17"/>
      <c r="Q12" s="17"/>
      <c r="R12" s="17"/>
      <c r="S12" s="17"/>
      <c r="T12" s="17" t="s">
        <v>17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x14ac:dyDescent="0.25">
      <c r="A13" s="23" t="s">
        <v>15</v>
      </c>
      <c r="B13" s="24" t="s">
        <v>269</v>
      </c>
      <c r="C13" s="49" t="s">
        <v>326</v>
      </c>
      <c r="D13" s="25"/>
      <c r="E13" s="26"/>
      <c r="F13" s="26"/>
      <c r="G13" s="26"/>
      <c r="H13" s="27"/>
      <c r="I13" s="28">
        <f>SUMIF(T14:T20,"&lt;&gt;NOR",I14:I20)</f>
        <v>0</v>
      </c>
      <c r="J13" s="43"/>
      <c r="T13" t="s">
        <v>16</v>
      </c>
    </row>
    <row r="14" spans="1:47" x14ac:dyDescent="0.25">
      <c r="A14" s="29">
        <v>1</v>
      </c>
      <c r="B14" s="47" t="s">
        <v>270</v>
      </c>
      <c r="C14" s="48" t="s">
        <v>319</v>
      </c>
      <c r="D14" s="53" t="s">
        <v>72</v>
      </c>
      <c r="E14" s="50">
        <v>14</v>
      </c>
      <c r="F14" s="30"/>
      <c r="G14" s="30"/>
      <c r="H14" s="50">
        <f t="shared" ref="H14:H20" si="0">G14+F14</f>
        <v>0</v>
      </c>
      <c r="I14" s="31">
        <f t="shared" ref="I14:I20" si="1">ROUND(E14*H14,2)</f>
        <v>0</v>
      </c>
      <c r="J14" s="22">
        <v>21</v>
      </c>
      <c r="K14" s="17"/>
      <c r="L14" s="17"/>
      <c r="M14" s="17"/>
      <c r="N14" s="17"/>
      <c r="O14" s="17"/>
      <c r="P14" s="17"/>
      <c r="Q14" s="17"/>
      <c r="R14" s="17"/>
      <c r="S14" s="17"/>
      <c r="T14" s="17" t="s">
        <v>17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x14ac:dyDescent="0.25">
      <c r="A15" s="29">
        <v>2</v>
      </c>
      <c r="B15" s="47" t="s">
        <v>271</v>
      </c>
      <c r="C15" s="48" t="s">
        <v>320</v>
      </c>
      <c r="D15" s="53" t="s">
        <v>72</v>
      </c>
      <c r="E15" s="50">
        <v>22</v>
      </c>
      <c r="F15" s="30"/>
      <c r="G15" s="30"/>
      <c r="H15" s="50">
        <f t="shared" si="0"/>
        <v>0</v>
      </c>
      <c r="I15" s="31">
        <f t="shared" si="1"/>
        <v>0</v>
      </c>
      <c r="J15" s="22">
        <v>21</v>
      </c>
      <c r="K15" s="17"/>
      <c r="L15" s="17"/>
      <c r="M15" s="17"/>
      <c r="N15" s="17"/>
      <c r="O15" s="17"/>
      <c r="P15" s="17"/>
      <c r="Q15" s="17"/>
      <c r="R15" s="17"/>
      <c r="S15" s="17"/>
      <c r="T15" s="17" t="s">
        <v>17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x14ac:dyDescent="0.25">
      <c r="A16" s="29">
        <v>3</v>
      </c>
      <c r="B16" s="47" t="s">
        <v>272</v>
      </c>
      <c r="C16" s="48" t="s">
        <v>321</v>
      </c>
      <c r="D16" s="53" t="s">
        <v>72</v>
      </c>
      <c r="E16" s="50">
        <v>3</v>
      </c>
      <c r="F16" s="30"/>
      <c r="G16" s="30"/>
      <c r="H16" s="50">
        <f t="shared" si="0"/>
        <v>0</v>
      </c>
      <c r="I16" s="31">
        <f t="shared" si="1"/>
        <v>0</v>
      </c>
      <c r="J16" s="22">
        <v>21</v>
      </c>
      <c r="K16" s="17"/>
      <c r="L16" s="17"/>
      <c r="M16" s="17"/>
      <c r="N16" s="17"/>
      <c r="O16" s="17"/>
      <c r="P16" s="17"/>
      <c r="Q16" s="17"/>
      <c r="R16" s="17"/>
      <c r="S16" s="17"/>
      <c r="T16" s="17" t="s">
        <v>17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x14ac:dyDescent="0.25">
      <c r="A17" s="29">
        <v>4</v>
      </c>
      <c r="B17" s="47" t="s">
        <v>273</v>
      </c>
      <c r="C17" s="48" t="s">
        <v>322</v>
      </c>
      <c r="D17" s="53" t="s">
        <v>72</v>
      </c>
      <c r="E17" s="50">
        <v>4</v>
      </c>
      <c r="F17" s="30"/>
      <c r="G17" s="30"/>
      <c r="H17" s="50">
        <f t="shared" si="0"/>
        <v>0</v>
      </c>
      <c r="I17" s="31">
        <f t="shared" si="1"/>
        <v>0</v>
      </c>
      <c r="J17" s="22">
        <v>21</v>
      </c>
      <c r="K17" s="17"/>
      <c r="L17" s="17"/>
      <c r="M17" s="17"/>
      <c r="N17" s="17"/>
      <c r="O17" s="17"/>
      <c r="P17" s="17"/>
      <c r="Q17" s="17"/>
      <c r="R17" s="17"/>
      <c r="S17" s="17"/>
      <c r="T17" s="17" t="s">
        <v>17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x14ac:dyDescent="0.25">
      <c r="A18" s="29">
        <v>5</v>
      </c>
      <c r="B18" s="47" t="s">
        <v>274</v>
      </c>
      <c r="C18" s="48" t="s">
        <v>323</v>
      </c>
      <c r="D18" s="53" t="s">
        <v>72</v>
      </c>
      <c r="E18" s="50">
        <v>1</v>
      </c>
      <c r="F18" s="30"/>
      <c r="G18" s="30"/>
      <c r="H18" s="50">
        <f t="shared" si="0"/>
        <v>0</v>
      </c>
      <c r="I18" s="31">
        <f t="shared" si="1"/>
        <v>0</v>
      </c>
      <c r="J18" s="22">
        <v>21</v>
      </c>
      <c r="K18" s="17"/>
      <c r="L18" s="17"/>
      <c r="M18" s="17"/>
      <c r="N18" s="17"/>
      <c r="O18" s="17"/>
      <c r="P18" s="17"/>
      <c r="Q18" s="17"/>
      <c r="R18" s="17"/>
      <c r="S18" s="17"/>
      <c r="T18" s="17" t="s">
        <v>17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x14ac:dyDescent="0.25">
      <c r="A19" s="29">
        <v>6</v>
      </c>
      <c r="B19" s="47" t="s">
        <v>275</v>
      </c>
      <c r="C19" s="48" t="s">
        <v>324</v>
      </c>
      <c r="D19" s="53" t="s">
        <v>72</v>
      </c>
      <c r="E19" s="50">
        <v>1</v>
      </c>
      <c r="F19" s="30"/>
      <c r="G19" s="30"/>
      <c r="H19" s="50">
        <f t="shared" si="0"/>
        <v>0</v>
      </c>
      <c r="I19" s="31">
        <f t="shared" si="1"/>
        <v>0</v>
      </c>
      <c r="J19" s="22">
        <v>21</v>
      </c>
      <c r="K19" s="17"/>
      <c r="L19" s="17"/>
      <c r="M19" s="17"/>
      <c r="N19" s="17"/>
      <c r="O19" s="17"/>
      <c r="P19" s="17"/>
      <c r="Q19" s="17"/>
      <c r="R19" s="17"/>
      <c r="S19" s="17"/>
      <c r="T19" s="17" t="s">
        <v>17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x14ac:dyDescent="0.25">
      <c r="A20" s="29">
        <v>7</v>
      </c>
      <c r="B20" s="47" t="s">
        <v>276</v>
      </c>
      <c r="C20" s="48" t="s">
        <v>325</v>
      </c>
      <c r="D20" s="53" t="s">
        <v>72</v>
      </c>
      <c r="E20" s="50">
        <v>1</v>
      </c>
      <c r="F20" s="30"/>
      <c r="G20" s="30"/>
      <c r="H20" s="50">
        <f t="shared" si="0"/>
        <v>0</v>
      </c>
      <c r="I20" s="31">
        <f t="shared" si="1"/>
        <v>0</v>
      </c>
      <c r="J20" s="22">
        <v>21</v>
      </c>
      <c r="K20" s="17"/>
      <c r="L20" s="17"/>
      <c r="M20" s="17"/>
      <c r="N20" s="17"/>
      <c r="O20" s="17"/>
      <c r="P20" s="17"/>
      <c r="Q20" s="17"/>
      <c r="R20" s="17"/>
      <c r="S20" s="17"/>
      <c r="T20" s="17" t="s">
        <v>17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x14ac:dyDescent="0.25">
      <c r="A21" s="23" t="s">
        <v>15</v>
      </c>
      <c r="B21" s="24" t="s">
        <v>277</v>
      </c>
      <c r="C21" s="49" t="s">
        <v>330</v>
      </c>
      <c r="D21" s="25"/>
      <c r="E21" s="26"/>
      <c r="F21" s="26"/>
      <c r="G21" s="26"/>
      <c r="H21" s="27"/>
      <c r="I21" s="28">
        <f>SUMIF(T22:T25,"&lt;&gt;NOR",I22:I25)</f>
        <v>0</v>
      </c>
      <c r="J21" s="43"/>
      <c r="T21" t="s">
        <v>16</v>
      </c>
    </row>
    <row r="22" spans="1:47" x14ac:dyDescent="0.25">
      <c r="A22" s="29">
        <v>1</v>
      </c>
      <c r="B22" s="47" t="s">
        <v>278</v>
      </c>
      <c r="C22" s="48" t="s">
        <v>327</v>
      </c>
      <c r="D22" s="53" t="s">
        <v>71</v>
      </c>
      <c r="E22" s="50">
        <v>80.300000000000011</v>
      </c>
      <c r="F22" s="30"/>
      <c r="G22" s="30"/>
      <c r="H22" s="50">
        <f t="shared" ref="H22:H25" si="2">G22+F22</f>
        <v>0</v>
      </c>
      <c r="I22" s="31">
        <f t="shared" ref="I22:I25" si="3">ROUND(E22*H22,2)</f>
        <v>0</v>
      </c>
      <c r="J22" s="22">
        <v>21</v>
      </c>
      <c r="K22" s="17"/>
      <c r="L22" s="17"/>
      <c r="M22" s="17"/>
      <c r="N22" s="17"/>
      <c r="O22" s="17"/>
      <c r="P22" s="17"/>
      <c r="Q22" s="17"/>
      <c r="R22" s="17"/>
      <c r="S22" s="17"/>
      <c r="T22" s="17" t="s">
        <v>17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x14ac:dyDescent="0.25">
      <c r="A23" s="29">
        <v>2</v>
      </c>
      <c r="B23" s="47" t="s">
        <v>279</v>
      </c>
      <c r="C23" s="48" t="s">
        <v>328</v>
      </c>
      <c r="D23" s="53" t="s">
        <v>71</v>
      </c>
      <c r="E23" s="50">
        <v>27.500000000000004</v>
      </c>
      <c r="F23" s="30"/>
      <c r="G23" s="30"/>
      <c r="H23" s="50">
        <f t="shared" si="2"/>
        <v>0</v>
      </c>
      <c r="I23" s="31">
        <f t="shared" si="3"/>
        <v>0</v>
      </c>
      <c r="J23" s="22">
        <v>21</v>
      </c>
      <c r="K23" s="17"/>
      <c r="L23" s="17"/>
      <c r="M23" s="17"/>
      <c r="N23" s="17"/>
      <c r="O23" s="17"/>
      <c r="P23" s="17"/>
      <c r="Q23" s="17"/>
      <c r="R23" s="17"/>
      <c r="S23" s="17"/>
      <c r="T23" s="17" t="s">
        <v>17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x14ac:dyDescent="0.25">
      <c r="A24" s="29">
        <v>3</v>
      </c>
      <c r="B24" s="47" t="s">
        <v>280</v>
      </c>
      <c r="C24" s="48" t="s">
        <v>328</v>
      </c>
      <c r="D24" s="53" t="s">
        <v>71</v>
      </c>
      <c r="E24" s="50">
        <v>16.5</v>
      </c>
      <c r="F24" s="30"/>
      <c r="G24" s="30"/>
      <c r="H24" s="50">
        <f t="shared" si="2"/>
        <v>0</v>
      </c>
      <c r="I24" s="31">
        <f t="shared" si="3"/>
        <v>0</v>
      </c>
      <c r="J24" s="22">
        <v>21</v>
      </c>
      <c r="K24" s="17"/>
      <c r="L24" s="17"/>
      <c r="M24" s="17"/>
      <c r="N24" s="17"/>
      <c r="O24" s="17"/>
      <c r="P24" s="17"/>
      <c r="Q24" s="17"/>
      <c r="R24" s="17"/>
      <c r="S24" s="17"/>
      <c r="T24" s="17" t="s">
        <v>17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x14ac:dyDescent="0.25">
      <c r="A25" s="29">
        <v>4</v>
      </c>
      <c r="B25" s="47" t="s">
        <v>281</v>
      </c>
      <c r="C25" s="48" t="s">
        <v>329</v>
      </c>
      <c r="D25" s="53" t="s">
        <v>71</v>
      </c>
      <c r="E25" s="50">
        <v>11</v>
      </c>
      <c r="F25" s="30"/>
      <c r="G25" s="30"/>
      <c r="H25" s="50">
        <f t="shared" si="2"/>
        <v>0</v>
      </c>
      <c r="I25" s="31">
        <f t="shared" si="3"/>
        <v>0</v>
      </c>
      <c r="J25" s="22">
        <v>21</v>
      </c>
      <c r="K25" s="17"/>
      <c r="L25" s="17"/>
      <c r="M25" s="17"/>
      <c r="N25" s="17"/>
      <c r="O25" s="17"/>
      <c r="P25" s="17"/>
      <c r="Q25" s="17"/>
      <c r="R25" s="17"/>
      <c r="S25" s="17"/>
      <c r="T25" s="17" t="s">
        <v>17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x14ac:dyDescent="0.25">
      <c r="A26" s="23" t="s">
        <v>15</v>
      </c>
      <c r="B26" s="24" t="s">
        <v>282</v>
      </c>
      <c r="C26" s="49" t="s">
        <v>335</v>
      </c>
      <c r="D26" s="25"/>
      <c r="E26" s="26"/>
      <c r="F26" s="26"/>
      <c r="G26" s="26"/>
      <c r="H26" s="27"/>
      <c r="I26" s="28">
        <f>SUMIF(T27:T30,"&lt;&gt;NOR",I27:I30)</f>
        <v>0</v>
      </c>
      <c r="J26" s="43"/>
      <c r="T26" t="s">
        <v>16</v>
      </c>
    </row>
    <row r="27" spans="1:47" x14ac:dyDescent="0.25">
      <c r="A27" s="29">
        <v>1</v>
      </c>
      <c r="B27" s="47" t="s">
        <v>283</v>
      </c>
      <c r="C27" s="48" t="s">
        <v>331</v>
      </c>
      <c r="D27" s="53" t="s">
        <v>71</v>
      </c>
      <c r="E27" s="50">
        <v>80.300000000000011</v>
      </c>
      <c r="F27" s="30"/>
      <c r="G27" s="30"/>
      <c r="H27" s="50">
        <f t="shared" ref="H27:H30" si="4">G27+F27</f>
        <v>0</v>
      </c>
      <c r="I27" s="31">
        <f>ROUND(E27*H27,2)</f>
        <v>0</v>
      </c>
      <c r="J27" s="22">
        <v>21</v>
      </c>
      <c r="K27" s="17"/>
      <c r="L27" s="17"/>
      <c r="M27" s="17"/>
      <c r="N27" s="17"/>
      <c r="O27" s="17"/>
      <c r="P27" s="17"/>
      <c r="Q27" s="17"/>
      <c r="R27" s="17"/>
      <c r="S27" s="17"/>
      <c r="T27" s="17" t="s">
        <v>17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x14ac:dyDescent="0.25">
      <c r="A28" s="29">
        <v>2</v>
      </c>
      <c r="B28" s="47" t="s">
        <v>284</v>
      </c>
      <c r="C28" s="48" t="s">
        <v>332</v>
      </c>
      <c r="D28" s="53" t="s">
        <v>71</v>
      </c>
      <c r="E28" s="50">
        <v>27.500000000000004</v>
      </c>
      <c r="F28" s="30"/>
      <c r="G28" s="30"/>
      <c r="H28" s="50">
        <f t="shared" si="4"/>
        <v>0</v>
      </c>
      <c r="I28" s="31">
        <f t="shared" ref="I28:I30" si="5">ROUND(E28*H28,2)</f>
        <v>0</v>
      </c>
      <c r="J28" s="22">
        <v>21</v>
      </c>
      <c r="K28" s="17"/>
      <c r="L28" s="17"/>
      <c r="M28" s="17"/>
      <c r="N28" s="17"/>
      <c r="O28" s="17"/>
      <c r="P28" s="17"/>
      <c r="Q28" s="17"/>
      <c r="R28" s="17"/>
      <c r="S28" s="17"/>
      <c r="T28" s="17" t="s">
        <v>17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x14ac:dyDescent="0.25">
      <c r="A29" s="29">
        <v>3</v>
      </c>
      <c r="B29" s="47" t="s">
        <v>285</v>
      </c>
      <c r="C29" s="48" t="s">
        <v>333</v>
      </c>
      <c r="D29" s="53" t="s">
        <v>71</v>
      </c>
      <c r="E29" s="50">
        <v>16.5</v>
      </c>
      <c r="F29" s="30"/>
      <c r="G29" s="30"/>
      <c r="H29" s="50">
        <f t="shared" si="4"/>
        <v>0</v>
      </c>
      <c r="I29" s="31">
        <f t="shared" si="5"/>
        <v>0</v>
      </c>
      <c r="J29" s="22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 t="s">
        <v>17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x14ac:dyDescent="0.25">
      <c r="A30" s="29">
        <v>4</v>
      </c>
      <c r="B30" s="47" t="s">
        <v>286</v>
      </c>
      <c r="C30" s="48" t="s">
        <v>334</v>
      </c>
      <c r="D30" s="53" t="s">
        <v>71</v>
      </c>
      <c r="E30" s="50">
        <v>11</v>
      </c>
      <c r="F30" s="30"/>
      <c r="G30" s="30"/>
      <c r="H30" s="50">
        <f t="shared" si="4"/>
        <v>0</v>
      </c>
      <c r="I30" s="31">
        <f t="shared" si="5"/>
        <v>0</v>
      </c>
      <c r="J30" s="22">
        <v>21</v>
      </c>
      <c r="K30" s="17"/>
      <c r="L30" s="17"/>
      <c r="M30" s="17"/>
      <c r="N30" s="17"/>
      <c r="O30" s="17"/>
      <c r="P30" s="17"/>
      <c r="Q30" s="17"/>
      <c r="R30" s="17"/>
      <c r="S30" s="17"/>
      <c r="T30" s="17" t="s">
        <v>17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x14ac:dyDescent="0.25">
      <c r="A31" s="23" t="s">
        <v>15</v>
      </c>
      <c r="B31" s="24" t="s">
        <v>132</v>
      </c>
      <c r="C31" s="49" t="s">
        <v>336</v>
      </c>
      <c r="D31" s="25"/>
      <c r="E31" s="26"/>
      <c r="F31" s="26"/>
      <c r="G31" s="26"/>
      <c r="H31" s="27"/>
      <c r="I31" s="28">
        <f>SUMIF(T32:T34,"&lt;&gt;NOR",I32:I34)</f>
        <v>0</v>
      </c>
      <c r="J31" s="43"/>
      <c r="T31" t="s">
        <v>16</v>
      </c>
    </row>
    <row r="32" spans="1:47" x14ac:dyDescent="0.25">
      <c r="A32" s="29">
        <v>1</v>
      </c>
      <c r="B32" s="47" t="s">
        <v>287</v>
      </c>
      <c r="C32" s="48" t="s">
        <v>337</v>
      </c>
      <c r="D32" s="53" t="s">
        <v>72</v>
      </c>
      <c r="E32" s="50">
        <v>1</v>
      </c>
      <c r="F32" s="30"/>
      <c r="G32" s="30"/>
      <c r="H32" s="50">
        <f t="shared" ref="H32:H34" si="6">G32+F32</f>
        <v>0</v>
      </c>
      <c r="I32" s="31">
        <f t="shared" ref="I32:I34" si="7">ROUND(E32*H32,2)</f>
        <v>0</v>
      </c>
      <c r="J32" s="22">
        <v>21</v>
      </c>
      <c r="K32" s="17"/>
      <c r="L32" s="17"/>
      <c r="M32" s="17"/>
      <c r="N32" s="17"/>
      <c r="O32" s="17"/>
      <c r="P32" s="17"/>
      <c r="Q32" s="17"/>
      <c r="R32" s="17"/>
      <c r="S32" s="17"/>
      <c r="T32" s="17" t="s">
        <v>17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x14ac:dyDescent="0.25">
      <c r="A33" s="29">
        <v>2</v>
      </c>
      <c r="B33" s="47" t="s">
        <v>288</v>
      </c>
      <c r="C33" s="48" t="s">
        <v>338</v>
      </c>
      <c r="D33" s="53" t="s">
        <v>72</v>
      </c>
      <c r="E33" s="50">
        <v>1</v>
      </c>
      <c r="F33" s="30"/>
      <c r="G33" s="30"/>
      <c r="H33" s="50">
        <f t="shared" si="6"/>
        <v>0</v>
      </c>
      <c r="I33" s="31">
        <f t="shared" si="7"/>
        <v>0</v>
      </c>
      <c r="J33" s="22">
        <v>21</v>
      </c>
      <c r="K33" s="17"/>
      <c r="L33" s="17"/>
      <c r="M33" s="17"/>
      <c r="N33" s="17"/>
      <c r="O33" s="17"/>
      <c r="P33" s="17"/>
      <c r="Q33" s="17"/>
      <c r="R33" s="17"/>
      <c r="S33" s="17"/>
      <c r="T33" s="17" t="s">
        <v>17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x14ac:dyDescent="0.25">
      <c r="A34" s="29">
        <v>3</v>
      </c>
      <c r="B34" s="47" t="s">
        <v>289</v>
      </c>
      <c r="C34" s="48" t="s">
        <v>339</v>
      </c>
      <c r="D34" s="53" t="s">
        <v>72</v>
      </c>
      <c r="E34" s="50">
        <v>1</v>
      </c>
      <c r="F34" s="30"/>
      <c r="G34" s="30"/>
      <c r="H34" s="50">
        <f t="shared" si="6"/>
        <v>0</v>
      </c>
      <c r="I34" s="31">
        <f t="shared" si="7"/>
        <v>0</v>
      </c>
      <c r="J34" s="22">
        <v>21</v>
      </c>
      <c r="K34" s="17"/>
      <c r="L34" s="17"/>
      <c r="M34" s="17"/>
      <c r="N34" s="17"/>
      <c r="O34" s="17"/>
      <c r="P34" s="17"/>
      <c r="Q34" s="17"/>
      <c r="R34" s="17"/>
      <c r="S34" s="17"/>
      <c r="T34" s="17" t="s">
        <v>17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ht="26.4" x14ac:dyDescent="0.25">
      <c r="A35" s="23" t="s">
        <v>15</v>
      </c>
      <c r="B35" s="24" t="s">
        <v>846</v>
      </c>
      <c r="C35" s="49" t="s">
        <v>345</v>
      </c>
      <c r="D35" s="25"/>
      <c r="E35" s="26"/>
      <c r="F35" s="26"/>
      <c r="G35" s="26"/>
      <c r="H35" s="27"/>
      <c r="I35" s="28">
        <f>SUMIF(T36:T40,"&lt;&gt;NOR",I36:I40)</f>
        <v>0</v>
      </c>
      <c r="J35" s="43"/>
      <c r="T35" t="s">
        <v>16</v>
      </c>
    </row>
    <row r="36" spans="1:47" x14ac:dyDescent="0.25">
      <c r="A36" s="29">
        <v>1</v>
      </c>
      <c r="B36" s="47" t="s">
        <v>847</v>
      </c>
      <c r="C36" s="48" t="s">
        <v>340</v>
      </c>
      <c r="D36" s="53" t="s">
        <v>72</v>
      </c>
      <c r="E36" s="50">
        <v>1</v>
      </c>
      <c r="F36" s="30"/>
      <c r="G36" s="30"/>
      <c r="H36" s="50">
        <f t="shared" ref="H36:H40" si="8">G36+F36</f>
        <v>0</v>
      </c>
      <c r="I36" s="31">
        <f t="shared" ref="I36:I40" si="9">ROUND(E36*H36,2)</f>
        <v>0</v>
      </c>
      <c r="J36" s="22">
        <v>21</v>
      </c>
      <c r="K36" s="17"/>
      <c r="L36" s="17"/>
      <c r="M36" s="17"/>
      <c r="N36" s="17"/>
      <c r="O36" s="17"/>
      <c r="P36" s="17"/>
      <c r="Q36" s="17"/>
      <c r="R36" s="17"/>
      <c r="S36" s="17"/>
      <c r="T36" s="17" t="s">
        <v>17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x14ac:dyDescent="0.25">
      <c r="A37" s="29">
        <v>2</v>
      </c>
      <c r="B37" s="47" t="s">
        <v>848</v>
      </c>
      <c r="C37" s="48" t="s">
        <v>341</v>
      </c>
      <c r="D37" s="53" t="s">
        <v>72</v>
      </c>
      <c r="E37" s="50">
        <v>1</v>
      </c>
      <c r="F37" s="30"/>
      <c r="G37" s="30"/>
      <c r="H37" s="50">
        <f t="shared" si="8"/>
        <v>0</v>
      </c>
      <c r="I37" s="31">
        <f t="shared" si="9"/>
        <v>0</v>
      </c>
      <c r="J37" s="22">
        <v>21</v>
      </c>
      <c r="K37" s="17"/>
      <c r="L37" s="17"/>
      <c r="M37" s="17"/>
      <c r="N37" s="17"/>
      <c r="O37" s="17"/>
      <c r="P37" s="17"/>
      <c r="Q37" s="17"/>
      <c r="R37" s="17"/>
      <c r="S37" s="17"/>
      <c r="T37" s="17" t="s">
        <v>17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x14ac:dyDescent="0.25">
      <c r="A38" s="29">
        <v>3</v>
      </c>
      <c r="B38" s="47" t="s">
        <v>849</v>
      </c>
      <c r="C38" s="48" t="s">
        <v>342</v>
      </c>
      <c r="D38" s="53" t="s">
        <v>72</v>
      </c>
      <c r="E38" s="50">
        <v>3</v>
      </c>
      <c r="F38" s="30"/>
      <c r="G38" s="30"/>
      <c r="H38" s="50">
        <f t="shared" si="8"/>
        <v>0</v>
      </c>
      <c r="I38" s="31">
        <f t="shared" si="9"/>
        <v>0</v>
      </c>
      <c r="J38" s="22">
        <v>21</v>
      </c>
      <c r="K38" s="17"/>
      <c r="L38" s="17"/>
      <c r="M38" s="17"/>
      <c r="N38" s="17"/>
      <c r="O38" s="17"/>
      <c r="P38" s="17"/>
      <c r="Q38" s="17"/>
      <c r="R38" s="17"/>
      <c r="S38" s="17"/>
      <c r="T38" s="17" t="s">
        <v>17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x14ac:dyDescent="0.25">
      <c r="A39" s="29">
        <v>4</v>
      </c>
      <c r="B39" s="47" t="s">
        <v>850</v>
      </c>
      <c r="C39" s="48" t="s">
        <v>343</v>
      </c>
      <c r="D39" s="53" t="s">
        <v>72</v>
      </c>
      <c r="E39" s="50">
        <v>2</v>
      </c>
      <c r="F39" s="30"/>
      <c r="G39" s="30"/>
      <c r="H39" s="50">
        <f t="shared" si="8"/>
        <v>0</v>
      </c>
      <c r="I39" s="31">
        <f t="shared" si="9"/>
        <v>0</v>
      </c>
      <c r="J39" s="22">
        <v>21</v>
      </c>
      <c r="K39" s="17"/>
      <c r="L39" s="17"/>
      <c r="M39" s="17"/>
      <c r="N39" s="17"/>
      <c r="O39" s="17"/>
      <c r="P39" s="17"/>
      <c r="Q39" s="17"/>
      <c r="R39" s="17"/>
      <c r="S39" s="17"/>
      <c r="T39" s="17" t="s">
        <v>17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ht="12.6" customHeight="1" x14ac:dyDescent="0.25">
      <c r="A40" s="29">
        <v>5</v>
      </c>
      <c r="B40" s="47" t="s">
        <v>851</v>
      </c>
      <c r="C40" s="48" t="s">
        <v>344</v>
      </c>
      <c r="D40" s="53" t="s">
        <v>72</v>
      </c>
      <c r="E40" s="50">
        <v>1</v>
      </c>
      <c r="F40" s="30"/>
      <c r="G40" s="30"/>
      <c r="H40" s="50">
        <f t="shared" si="8"/>
        <v>0</v>
      </c>
      <c r="I40" s="31">
        <f t="shared" si="9"/>
        <v>0</v>
      </c>
      <c r="J40" s="22">
        <v>21</v>
      </c>
      <c r="K40" s="17"/>
      <c r="L40" s="17"/>
      <c r="M40" s="17"/>
      <c r="N40" s="17"/>
      <c r="O40" s="17"/>
      <c r="P40" s="17"/>
      <c r="Q40" s="17"/>
      <c r="R40" s="17"/>
      <c r="S40" s="17"/>
      <c r="T40" s="17" t="s">
        <v>17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ht="26.4" x14ac:dyDescent="0.25">
      <c r="A41" s="23" t="s">
        <v>15</v>
      </c>
      <c r="B41" s="24" t="s">
        <v>852</v>
      </c>
      <c r="C41" s="49" t="s">
        <v>347</v>
      </c>
      <c r="D41" s="25"/>
      <c r="E41" s="26"/>
      <c r="F41" s="26"/>
      <c r="G41" s="26"/>
      <c r="H41" s="27"/>
      <c r="I41" s="28">
        <f>SUMIF(T42:T43,"&lt;&gt;NOR",I42:I43)</f>
        <v>0</v>
      </c>
      <c r="J41" s="43"/>
      <c r="T41" t="s">
        <v>16</v>
      </c>
    </row>
    <row r="42" spans="1:47" x14ac:dyDescent="0.25">
      <c r="A42" s="29">
        <v>1</v>
      </c>
      <c r="B42" s="47" t="s">
        <v>853</v>
      </c>
      <c r="C42" s="48" t="s">
        <v>346</v>
      </c>
      <c r="D42" s="53" t="s">
        <v>72</v>
      </c>
      <c r="E42" s="50">
        <v>2</v>
      </c>
      <c r="F42" s="30"/>
      <c r="G42" s="30"/>
      <c r="H42" s="50">
        <f t="shared" ref="H42:H43" si="10">G42+F42</f>
        <v>0</v>
      </c>
      <c r="I42" s="31">
        <f t="shared" ref="I42:I43" si="11">ROUND(E42*H42,2)</f>
        <v>0</v>
      </c>
      <c r="J42" s="22">
        <v>21</v>
      </c>
      <c r="K42" s="17"/>
      <c r="L42" s="17"/>
      <c r="M42" s="17"/>
      <c r="N42" s="17"/>
      <c r="O42" s="17"/>
      <c r="P42" s="17"/>
      <c r="Q42" s="17"/>
      <c r="R42" s="17"/>
      <c r="S42" s="17"/>
      <c r="T42" s="17" t="s">
        <v>17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x14ac:dyDescent="0.25">
      <c r="A43" s="29">
        <v>2</v>
      </c>
      <c r="B43" s="47" t="s">
        <v>854</v>
      </c>
      <c r="C43" s="48" t="s">
        <v>746</v>
      </c>
      <c r="D43" s="53" t="s">
        <v>72</v>
      </c>
      <c r="E43" s="50">
        <v>1</v>
      </c>
      <c r="F43" s="30"/>
      <c r="G43" s="30"/>
      <c r="H43" s="50">
        <f t="shared" si="10"/>
        <v>0</v>
      </c>
      <c r="I43" s="31">
        <f t="shared" si="11"/>
        <v>0</v>
      </c>
      <c r="J43" s="22">
        <v>21</v>
      </c>
      <c r="K43" s="17"/>
      <c r="L43" s="17"/>
      <c r="M43" s="17"/>
      <c r="N43" s="17"/>
      <c r="O43" s="17"/>
      <c r="P43" s="17"/>
      <c r="Q43" s="17"/>
      <c r="R43" s="17"/>
      <c r="S43" s="17"/>
      <c r="T43" s="17" t="s">
        <v>17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x14ac:dyDescent="0.25">
      <c r="A44" s="23" t="s">
        <v>15</v>
      </c>
      <c r="B44" s="24" t="s">
        <v>855</v>
      </c>
      <c r="C44" s="49" t="s">
        <v>125</v>
      </c>
      <c r="D44" s="25"/>
      <c r="E44" s="26"/>
      <c r="F44" s="26"/>
      <c r="G44" s="26"/>
      <c r="H44" s="27"/>
      <c r="I44" s="28">
        <f>SUMIF(T45:T50,"&lt;&gt;NOR",I45:I50)</f>
        <v>0</v>
      </c>
      <c r="J44" s="43"/>
      <c r="T44" t="s">
        <v>16</v>
      </c>
    </row>
    <row r="45" spans="1:47" x14ac:dyDescent="0.25">
      <c r="A45" s="29">
        <v>1</v>
      </c>
      <c r="B45" s="47" t="s">
        <v>856</v>
      </c>
      <c r="C45" s="48" t="s">
        <v>348</v>
      </c>
      <c r="D45" s="53" t="s">
        <v>31</v>
      </c>
      <c r="E45" s="50">
        <v>1</v>
      </c>
      <c r="F45" s="30"/>
      <c r="G45" s="30"/>
      <c r="H45" s="50">
        <f t="shared" ref="H45:H50" si="12">G45+F45</f>
        <v>0</v>
      </c>
      <c r="I45" s="31">
        <f t="shared" ref="I45:I50" si="13">ROUND(E45*H45,2)</f>
        <v>0</v>
      </c>
      <c r="J45" s="22">
        <v>21</v>
      </c>
      <c r="K45" s="17"/>
      <c r="L45" s="17"/>
      <c r="M45" s="17"/>
      <c r="N45" s="17"/>
      <c r="O45" s="17"/>
      <c r="P45" s="17"/>
      <c r="Q45" s="17"/>
      <c r="R45" s="17"/>
      <c r="S45" s="17"/>
      <c r="T45" s="17" t="s">
        <v>17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x14ac:dyDescent="0.25">
      <c r="A46" s="29">
        <v>2</v>
      </c>
      <c r="B46" s="47" t="s">
        <v>857</v>
      </c>
      <c r="C46" s="48" t="s">
        <v>349</v>
      </c>
      <c r="D46" s="53" t="s">
        <v>31</v>
      </c>
      <c r="E46" s="50">
        <v>1</v>
      </c>
      <c r="F46" s="30"/>
      <c r="G46" s="30"/>
      <c r="H46" s="50">
        <f t="shared" si="12"/>
        <v>0</v>
      </c>
      <c r="I46" s="31">
        <f t="shared" si="13"/>
        <v>0</v>
      </c>
      <c r="J46" s="22">
        <v>21</v>
      </c>
      <c r="K46" s="17"/>
      <c r="L46" s="17"/>
      <c r="M46" s="17"/>
      <c r="N46" s="17"/>
      <c r="O46" s="17"/>
      <c r="P46" s="17"/>
      <c r="Q46" s="17"/>
      <c r="R46" s="17"/>
      <c r="S46" s="17"/>
      <c r="T46" s="17" t="s">
        <v>17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x14ac:dyDescent="0.25">
      <c r="A47" s="29">
        <v>3</v>
      </c>
      <c r="B47" s="47" t="s">
        <v>858</v>
      </c>
      <c r="C47" s="48" t="s">
        <v>350</v>
      </c>
      <c r="D47" s="53" t="s">
        <v>31</v>
      </c>
      <c r="E47" s="50">
        <v>1</v>
      </c>
      <c r="F47" s="30"/>
      <c r="G47" s="30"/>
      <c r="H47" s="50">
        <f t="shared" si="12"/>
        <v>0</v>
      </c>
      <c r="I47" s="31">
        <f t="shared" si="13"/>
        <v>0</v>
      </c>
      <c r="J47" s="22">
        <v>21</v>
      </c>
      <c r="K47" s="17"/>
      <c r="L47" s="17"/>
      <c r="M47" s="17"/>
      <c r="N47" s="17"/>
      <c r="O47" s="17"/>
      <c r="P47" s="17"/>
      <c r="Q47" s="17"/>
      <c r="R47" s="17"/>
      <c r="S47" s="17"/>
      <c r="T47" s="17" t="s">
        <v>17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x14ac:dyDescent="0.25">
      <c r="A48" s="29">
        <v>4</v>
      </c>
      <c r="B48" s="47" t="s">
        <v>859</v>
      </c>
      <c r="C48" s="48" t="s">
        <v>351</v>
      </c>
      <c r="D48" s="53" t="s">
        <v>31</v>
      </c>
      <c r="E48" s="50">
        <v>1</v>
      </c>
      <c r="F48" s="30"/>
      <c r="G48" s="30"/>
      <c r="H48" s="50">
        <f t="shared" si="12"/>
        <v>0</v>
      </c>
      <c r="I48" s="31">
        <f t="shared" si="13"/>
        <v>0</v>
      </c>
      <c r="J48" s="22">
        <v>21</v>
      </c>
      <c r="K48" s="17"/>
      <c r="L48" s="17"/>
      <c r="M48" s="17"/>
      <c r="N48" s="17"/>
      <c r="O48" s="17"/>
      <c r="P48" s="17"/>
      <c r="Q48" s="17"/>
      <c r="R48" s="17"/>
      <c r="S48" s="17"/>
      <c r="T48" s="17" t="s">
        <v>17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ht="12.6" customHeight="1" x14ac:dyDescent="0.25">
      <c r="A49" s="29">
        <v>5</v>
      </c>
      <c r="B49" s="47" t="s">
        <v>860</v>
      </c>
      <c r="C49" s="48" t="s">
        <v>352</v>
      </c>
      <c r="D49" s="53" t="s">
        <v>31</v>
      </c>
      <c r="E49" s="50">
        <v>1</v>
      </c>
      <c r="F49" s="30"/>
      <c r="G49" s="30"/>
      <c r="H49" s="50">
        <f t="shared" si="12"/>
        <v>0</v>
      </c>
      <c r="I49" s="31">
        <f t="shared" si="13"/>
        <v>0</v>
      </c>
      <c r="J49" s="22">
        <v>21</v>
      </c>
      <c r="K49" s="17"/>
      <c r="L49" s="17"/>
      <c r="M49" s="17"/>
      <c r="N49" s="17"/>
      <c r="O49" s="17"/>
      <c r="P49" s="17"/>
      <c r="Q49" s="17"/>
      <c r="R49" s="17"/>
      <c r="S49" s="17"/>
      <c r="T49" s="17" t="s">
        <v>17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x14ac:dyDescent="0.25">
      <c r="A50" s="60">
        <v>6</v>
      </c>
      <c r="B50" s="61" t="s">
        <v>861</v>
      </c>
      <c r="C50" s="48" t="s">
        <v>353</v>
      </c>
      <c r="D50" s="62" t="s">
        <v>31</v>
      </c>
      <c r="E50" s="63">
        <v>1</v>
      </c>
      <c r="F50" s="64"/>
      <c r="G50" s="64"/>
      <c r="H50" s="63">
        <f t="shared" si="12"/>
        <v>0</v>
      </c>
      <c r="I50" s="65">
        <f t="shared" si="13"/>
        <v>0</v>
      </c>
      <c r="J50" s="22">
        <v>21</v>
      </c>
      <c r="K50" s="17"/>
      <c r="L50" s="17"/>
      <c r="M50" s="17"/>
      <c r="N50" s="17"/>
      <c r="O50" s="17"/>
      <c r="P50" s="17"/>
      <c r="Q50" s="17"/>
      <c r="R50" s="17"/>
      <c r="S50" s="17"/>
      <c r="T50" s="17" t="s">
        <v>17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x14ac:dyDescent="0.25">
      <c r="A51" s="58"/>
      <c r="B51" s="2"/>
      <c r="C51" s="33"/>
      <c r="D51" s="4"/>
      <c r="E51" s="58"/>
      <c r="F51" s="58"/>
      <c r="G51" s="58"/>
      <c r="H51" s="58"/>
      <c r="I51" s="58"/>
      <c r="J51" s="58"/>
      <c r="R51">
        <v>15</v>
      </c>
      <c r="S51">
        <v>21</v>
      </c>
    </row>
    <row r="52" spans="1:47" x14ac:dyDescent="0.25">
      <c r="A52" s="18"/>
      <c r="B52" s="19" t="s">
        <v>4</v>
      </c>
      <c r="C52" s="34"/>
      <c r="D52" s="20"/>
      <c r="E52" s="21"/>
      <c r="F52" s="21"/>
      <c r="G52" s="21"/>
      <c r="H52" s="21"/>
      <c r="I52" s="32">
        <f>I7+I13+I21+I26+I44+I41+I35+I31</f>
        <v>0</v>
      </c>
      <c r="J52" s="58"/>
      <c r="R52">
        <f>SUMIF(J7:J12,R51,I7:I12)</f>
        <v>0</v>
      </c>
      <c r="S52">
        <f>SUMIF(J7:J12,S51,I7:I12)</f>
        <v>0</v>
      </c>
      <c r="T52" t="s">
        <v>18</v>
      </c>
    </row>
    <row r="53" spans="1:47" x14ac:dyDescent="0.25">
      <c r="A53" s="58"/>
      <c r="B53" s="2"/>
      <c r="C53" s="33"/>
      <c r="D53" s="4"/>
      <c r="E53" s="58"/>
      <c r="F53" s="58"/>
      <c r="G53" s="58"/>
      <c r="H53" s="58"/>
      <c r="I53" s="58"/>
      <c r="J53" s="58"/>
    </row>
    <row r="54" spans="1:47" x14ac:dyDescent="0.25">
      <c r="A54" s="58"/>
      <c r="B54" s="2"/>
      <c r="C54" s="33"/>
      <c r="D54" s="4"/>
      <c r="E54" s="58"/>
      <c r="F54" s="58"/>
      <c r="G54" s="58"/>
      <c r="H54" s="58"/>
      <c r="I54" s="58"/>
      <c r="J54" s="58"/>
    </row>
    <row r="55" spans="1:47" x14ac:dyDescent="0.25">
      <c r="A55" s="264" t="s">
        <v>19</v>
      </c>
      <c r="B55" s="264"/>
      <c r="C55" s="265"/>
      <c r="D55" s="4"/>
      <c r="E55" s="58"/>
      <c r="F55" s="58"/>
      <c r="G55" s="58"/>
      <c r="H55" s="58"/>
      <c r="I55" s="58"/>
      <c r="J55" s="58"/>
    </row>
    <row r="56" spans="1:47" x14ac:dyDescent="0.25">
      <c r="A56" s="243"/>
      <c r="B56" s="244"/>
      <c r="C56" s="245"/>
      <c r="D56" s="244"/>
      <c r="E56" s="244"/>
      <c r="F56" s="244"/>
      <c r="G56" s="244"/>
      <c r="H56" s="244"/>
      <c r="I56" s="246"/>
      <c r="J56" s="58"/>
      <c r="T56" t="s">
        <v>20</v>
      </c>
    </row>
    <row r="57" spans="1:47" x14ac:dyDescent="0.25">
      <c r="A57" s="247"/>
      <c r="B57" s="248"/>
      <c r="C57" s="249"/>
      <c r="D57" s="248"/>
      <c r="E57" s="248"/>
      <c r="F57" s="248"/>
      <c r="G57" s="248"/>
      <c r="H57" s="248"/>
      <c r="I57" s="250"/>
      <c r="J57" s="58"/>
    </row>
    <row r="58" spans="1:47" x14ac:dyDescent="0.25">
      <c r="A58" s="247"/>
      <c r="B58" s="248"/>
      <c r="C58" s="249"/>
      <c r="D58" s="248"/>
      <c r="E58" s="248"/>
      <c r="F58" s="248"/>
      <c r="G58" s="248"/>
      <c r="H58" s="248"/>
      <c r="I58" s="250"/>
      <c r="J58" s="58"/>
    </row>
    <row r="59" spans="1:47" x14ac:dyDescent="0.25">
      <c r="A59" s="247"/>
      <c r="B59" s="248"/>
      <c r="C59" s="249"/>
      <c r="D59" s="248"/>
      <c r="E59" s="248"/>
      <c r="F59" s="248"/>
      <c r="G59" s="248"/>
      <c r="H59" s="248"/>
      <c r="I59" s="250"/>
      <c r="J59" s="58"/>
    </row>
    <row r="60" spans="1:47" x14ac:dyDescent="0.25">
      <c r="A60" s="251"/>
      <c r="B60" s="252"/>
      <c r="C60" s="253"/>
      <c r="D60" s="252"/>
      <c r="E60" s="252"/>
      <c r="F60" s="252"/>
      <c r="G60" s="252"/>
      <c r="H60" s="252"/>
      <c r="I60" s="254"/>
      <c r="J60" s="58"/>
    </row>
    <row r="61" spans="1:47" x14ac:dyDescent="0.25">
      <c r="A61" s="58"/>
      <c r="B61" s="2"/>
      <c r="C61" s="33"/>
      <c r="D61" s="4"/>
      <c r="E61" s="58"/>
      <c r="F61" s="58"/>
      <c r="G61" s="58"/>
      <c r="H61" s="58"/>
      <c r="I61" s="58"/>
      <c r="J61" s="58"/>
    </row>
    <row r="62" spans="1:47" x14ac:dyDescent="0.25">
      <c r="C62" s="35"/>
      <c r="D62" s="9"/>
      <c r="T62" t="s">
        <v>21</v>
      </c>
    </row>
    <row r="63" spans="1:47" x14ac:dyDescent="0.25">
      <c r="D63" s="9"/>
    </row>
    <row r="64" spans="1:47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  <row r="588" spans="4:4" x14ac:dyDescent="0.25">
      <c r="D588" s="9"/>
    </row>
    <row r="589" spans="4:4" x14ac:dyDescent="0.25">
      <c r="D589" s="9"/>
    </row>
    <row r="590" spans="4:4" x14ac:dyDescent="0.25">
      <c r="D590" s="9"/>
    </row>
    <row r="591" spans="4:4" x14ac:dyDescent="0.25">
      <c r="D591" s="9"/>
    </row>
    <row r="592" spans="4:4" x14ac:dyDescent="0.25">
      <c r="D592" s="9"/>
    </row>
    <row r="593" spans="4:4" x14ac:dyDescent="0.25">
      <c r="D593" s="9"/>
    </row>
    <row r="594" spans="4:4" x14ac:dyDescent="0.25">
      <c r="D594" s="9"/>
    </row>
    <row r="595" spans="4:4" x14ac:dyDescent="0.25">
      <c r="D595" s="9"/>
    </row>
    <row r="596" spans="4:4" x14ac:dyDescent="0.25">
      <c r="D596" s="9"/>
    </row>
    <row r="597" spans="4:4" x14ac:dyDescent="0.25">
      <c r="D597" s="9"/>
    </row>
    <row r="598" spans="4:4" x14ac:dyDescent="0.25">
      <c r="D598" s="9"/>
    </row>
    <row r="599" spans="4:4" x14ac:dyDescent="0.25">
      <c r="D599" s="9"/>
    </row>
    <row r="600" spans="4:4" x14ac:dyDescent="0.25">
      <c r="D600" s="9"/>
    </row>
    <row r="601" spans="4:4" x14ac:dyDescent="0.25">
      <c r="D601" s="9"/>
    </row>
    <row r="602" spans="4:4" x14ac:dyDescent="0.25">
      <c r="D602" s="9"/>
    </row>
    <row r="603" spans="4:4" x14ac:dyDescent="0.25">
      <c r="D603" s="9"/>
    </row>
    <row r="604" spans="4:4" x14ac:dyDescent="0.25">
      <c r="D604" s="9"/>
    </row>
    <row r="605" spans="4:4" x14ac:dyDescent="0.25">
      <c r="D605" s="9"/>
    </row>
    <row r="606" spans="4:4" x14ac:dyDescent="0.25">
      <c r="D606" s="9"/>
    </row>
    <row r="607" spans="4:4" x14ac:dyDescent="0.25">
      <c r="D607" s="9"/>
    </row>
    <row r="608" spans="4:4" x14ac:dyDescent="0.25">
      <c r="D608" s="9"/>
    </row>
    <row r="609" spans="4:4" x14ac:dyDescent="0.25">
      <c r="D609" s="9"/>
    </row>
    <row r="610" spans="4:4" x14ac:dyDescent="0.25">
      <c r="D610" s="9"/>
    </row>
    <row r="611" spans="4:4" x14ac:dyDescent="0.25">
      <c r="D611" s="9"/>
    </row>
    <row r="612" spans="4:4" x14ac:dyDescent="0.25">
      <c r="D612" s="9"/>
    </row>
    <row r="613" spans="4:4" x14ac:dyDescent="0.25">
      <c r="D613" s="9"/>
    </row>
    <row r="614" spans="4:4" x14ac:dyDescent="0.25">
      <c r="D614" s="9"/>
    </row>
    <row r="615" spans="4:4" x14ac:dyDescent="0.25">
      <c r="D615" s="9"/>
    </row>
    <row r="616" spans="4:4" x14ac:dyDescent="0.25">
      <c r="D616" s="9"/>
    </row>
    <row r="617" spans="4:4" x14ac:dyDescent="0.25">
      <c r="D617" s="9"/>
    </row>
    <row r="618" spans="4:4" x14ac:dyDescent="0.25">
      <c r="D618" s="9"/>
    </row>
    <row r="619" spans="4:4" x14ac:dyDescent="0.25">
      <c r="D619" s="9"/>
    </row>
    <row r="620" spans="4:4" x14ac:dyDescent="0.25">
      <c r="D620" s="9"/>
    </row>
    <row r="621" spans="4:4" x14ac:dyDescent="0.25">
      <c r="D621" s="9"/>
    </row>
    <row r="622" spans="4:4" x14ac:dyDescent="0.25">
      <c r="D622" s="9"/>
    </row>
    <row r="623" spans="4:4" x14ac:dyDescent="0.25">
      <c r="D623" s="9"/>
    </row>
    <row r="624" spans="4:4" x14ac:dyDescent="0.25">
      <c r="D624" s="9"/>
    </row>
    <row r="625" spans="4:4" x14ac:dyDescent="0.25">
      <c r="D625" s="9"/>
    </row>
    <row r="626" spans="4:4" x14ac:dyDescent="0.25">
      <c r="D626" s="9"/>
    </row>
    <row r="627" spans="4:4" x14ac:dyDescent="0.25">
      <c r="D627" s="9"/>
    </row>
    <row r="628" spans="4:4" x14ac:dyDescent="0.25">
      <c r="D628" s="9"/>
    </row>
    <row r="629" spans="4:4" x14ac:dyDescent="0.25">
      <c r="D629" s="9"/>
    </row>
    <row r="630" spans="4:4" x14ac:dyDescent="0.25">
      <c r="D630" s="9"/>
    </row>
    <row r="631" spans="4:4" x14ac:dyDescent="0.25">
      <c r="D631" s="9"/>
    </row>
    <row r="632" spans="4:4" x14ac:dyDescent="0.25">
      <c r="D632" s="9"/>
    </row>
    <row r="633" spans="4:4" x14ac:dyDescent="0.25">
      <c r="D633" s="9"/>
    </row>
    <row r="634" spans="4:4" x14ac:dyDescent="0.25">
      <c r="D634" s="9"/>
    </row>
    <row r="635" spans="4:4" x14ac:dyDescent="0.25">
      <c r="D635" s="9"/>
    </row>
    <row r="636" spans="4:4" x14ac:dyDescent="0.25">
      <c r="D636" s="9"/>
    </row>
    <row r="637" spans="4:4" x14ac:dyDescent="0.25">
      <c r="D637" s="9"/>
    </row>
    <row r="638" spans="4:4" x14ac:dyDescent="0.25">
      <c r="D638" s="9"/>
    </row>
    <row r="639" spans="4:4" x14ac:dyDescent="0.25">
      <c r="D639" s="9"/>
    </row>
    <row r="640" spans="4:4" x14ac:dyDescent="0.25">
      <c r="D640" s="9"/>
    </row>
    <row r="641" spans="4:4" x14ac:dyDescent="0.25">
      <c r="D641" s="9"/>
    </row>
    <row r="642" spans="4:4" x14ac:dyDescent="0.25">
      <c r="D642" s="9"/>
    </row>
    <row r="643" spans="4:4" x14ac:dyDescent="0.25">
      <c r="D643" s="9"/>
    </row>
    <row r="644" spans="4:4" x14ac:dyDescent="0.25">
      <c r="D644" s="9"/>
    </row>
    <row r="645" spans="4:4" x14ac:dyDescent="0.25">
      <c r="D645" s="9"/>
    </row>
    <row r="646" spans="4:4" x14ac:dyDescent="0.25">
      <c r="D646" s="9"/>
    </row>
    <row r="647" spans="4:4" x14ac:dyDescent="0.25">
      <c r="D647" s="9"/>
    </row>
    <row r="648" spans="4:4" x14ac:dyDescent="0.25">
      <c r="D648" s="9"/>
    </row>
    <row r="649" spans="4:4" x14ac:dyDescent="0.25">
      <c r="D649" s="9"/>
    </row>
    <row r="650" spans="4:4" x14ac:dyDescent="0.25">
      <c r="D650" s="9"/>
    </row>
    <row r="651" spans="4:4" x14ac:dyDescent="0.25">
      <c r="D651" s="9"/>
    </row>
    <row r="652" spans="4:4" x14ac:dyDescent="0.25">
      <c r="D652" s="9"/>
    </row>
    <row r="653" spans="4:4" x14ac:dyDescent="0.25">
      <c r="D653" s="9"/>
    </row>
    <row r="654" spans="4:4" x14ac:dyDescent="0.25">
      <c r="D654" s="9"/>
    </row>
    <row r="655" spans="4:4" x14ac:dyDescent="0.25">
      <c r="D655" s="9"/>
    </row>
    <row r="656" spans="4:4" x14ac:dyDescent="0.25">
      <c r="D656" s="9"/>
    </row>
    <row r="657" spans="4:4" x14ac:dyDescent="0.25">
      <c r="D657" s="9"/>
    </row>
    <row r="658" spans="4:4" x14ac:dyDescent="0.25">
      <c r="D658" s="9"/>
    </row>
    <row r="659" spans="4:4" x14ac:dyDescent="0.25">
      <c r="D659" s="9"/>
    </row>
    <row r="660" spans="4:4" x14ac:dyDescent="0.25">
      <c r="D660" s="9"/>
    </row>
    <row r="661" spans="4:4" x14ac:dyDescent="0.25">
      <c r="D661" s="9"/>
    </row>
    <row r="662" spans="4:4" x14ac:dyDescent="0.25">
      <c r="D662" s="9"/>
    </row>
    <row r="663" spans="4:4" x14ac:dyDescent="0.25">
      <c r="D663" s="9"/>
    </row>
    <row r="664" spans="4:4" x14ac:dyDescent="0.25">
      <c r="D664" s="9"/>
    </row>
    <row r="665" spans="4:4" x14ac:dyDescent="0.25">
      <c r="D665" s="9"/>
    </row>
    <row r="666" spans="4:4" x14ac:dyDescent="0.25">
      <c r="D666" s="9"/>
    </row>
    <row r="667" spans="4:4" x14ac:dyDescent="0.25">
      <c r="D667" s="9"/>
    </row>
    <row r="668" spans="4:4" x14ac:dyDescent="0.25">
      <c r="D668" s="9"/>
    </row>
    <row r="669" spans="4:4" x14ac:dyDescent="0.25">
      <c r="D669" s="9"/>
    </row>
    <row r="670" spans="4:4" x14ac:dyDescent="0.25">
      <c r="D670" s="9"/>
    </row>
    <row r="671" spans="4:4" x14ac:dyDescent="0.25">
      <c r="D671" s="9"/>
    </row>
    <row r="672" spans="4:4" x14ac:dyDescent="0.25">
      <c r="D672" s="9"/>
    </row>
    <row r="673" spans="4:4" x14ac:dyDescent="0.25">
      <c r="D673" s="9"/>
    </row>
    <row r="674" spans="4:4" x14ac:dyDescent="0.25">
      <c r="D674" s="9"/>
    </row>
    <row r="675" spans="4:4" x14ac:dyDescent="0.25">
      <c r="D675" s="9"/>
    </row>
    <row r="676" spans="4:4" x14ac:dyDescent="0.25">
      <c r="D676" s="9"/>
    </row>
    <row r="677" spans="4:4" x14ac:dyDescent="0.25">
      <c r="D677" s="9"/>
    </row>
    <row r="678" spans="4:4" x14ac:dyDescent="0.25">
      <c r="D678" s="9"/>
    </row>
    <row r="679" spans="4:4" x14ac:dyDescent="0.25">
      <c r="D679" s="9"/>
    </row>
    <row r="680" spans="4:4" x14ac:dyDescent="0.25">
      <c r="D680" s="9"/>
    </row>
    <row r="681" spans="4:4" x14ac:dyDescent="0.25">
      <c r="D681" s="9"/>
    </row>
    <row r="682" spans="4:4" x14ac:dyDescent="0.25">
      <c r="D682" s="9"/>
    </row>
    <row r="683" spans="4:4" x14ac:dyDescent="0.25">
      <c r="D683" s="9"/>
    </row>
    <row r="684" spans="4:4" x14ac:dyDescent="0.25">
      <c r="D684" s="9"/>
    </row>
    <row r="685" spans="4:4" x14ac:dyDescent="0.25">
      <c r="D685" s="9"/>
    </row>
    <row r="686" spans="4:4" x14ac:dyDescent="0.25">
      <c r="D686" s="9"/>
    </row>
    <row r="687" spans="4:4" x14ac:dyDescent="0.25">
      <c r="D687" s="9"/>
    </row>
    <row r="688" spans="4:4" x14ac:dyDescent="0.25">
      <c r="D688" s="9"/>
    </row>
    <row r="689" spans="4:4" x14ac:dyDescent="0.25">
      <c r="D689" s="9"/>
    </row>
    <row r="690" spans="4:4" x14ac:dyDescent="0.25">
      <c r="D690" s="9"/>
    </row>
    <row r="691" spans="4:4" x14ac:dyDescent="0.25">
      <c r="D691" s="9"/>
    </row>
    <row r="692" spans="4:4" x14ac:dyDescent="0.25">
      <c r="D692" s="9"/>
    </row>
    <row r="693" spans="4:4" x14ac:dyDescent="0.25">
      <c r="D693" s="9"/>
    </row>
    <row r="694" spans="4:4" x14ac:dyDescent="0.25">
      <c r="D694" s="9"/>
    </row>
    <row r="695" spans="4:4" x14ac:dyDescent="0.25">
      <c r="D695" s="9"/>
    </row>
    <row r="696" spans="4:4" x14ac:dyDescent="0.25">
      <c r="D696" s="9"/>
    </row>
    <row r="697" spans="4:4" x14ac:dyDescent="0.25">
      <c r="D697" s="9"/>
    </row>
    <row r="698" spans="4:4" x14ac:dyDescent="0.25">
      <c r="D698" s="9"/>
    </row>
    <row r="699" spans="4:4" x14ac:dyDescent="0.25">
      <c r="D699" s="9"/>
    </row>
    <row r="700" spans="4:4" x14ac:dyDescent="0.25">
      <c r="D700" s="9"/>
    </row>
    <row r="701" spans="4:4" x14ac:dyDescent="0.25">
      <c r="D701" s="9"/>
    </row>
    <row r="702" spans="4:4" x14ac:dyDescent="0.25">
      <c r="D702" s="9"/>
    </row>
    <row r="703" spans="4:4" x14ac:dyDescent="0.25">
      <c r="D703" s="9"/>
    </row>
    <row r="704" spans="4:4" x14ac:dyDescent="0.25">
      <c r="D704" s="9"/>
    </row>
    <row r="705" spans="4:4" x14ac:dyDescent="0.25">
      <c r="D705" s="9"/>
    </row>
    <row r="706" spans="4:4" x14ac:dyDescent="0.25">
      <c r="D706" s="9"/>
    </row>
    <row r="707" spans="4:4" x14ac:dyDescent="0.25">
      <c r="D707" s="9"/>
    </row>
    <row r="708" spans="4:4" x14ac:dyDescent="0.25">
      <c r="D708" s="9"/>
    </row>
    <row r="709" spans="4:4" x14ac:dyDescent="0.25">
      <c r="D709" s="9"/>
    </row>
    <row r="710" spans="4:4" x14ac:dyDescent="0.25">
      <c r="D710" s="9"/>
    </row>
    <row r="711" spans="4:4" x14ac:dyDescent="0.25">
      <c r="D711" s="9"/>
    </row>
    <row r="712" spans="4:4" x14ac:dyDescent="0.25">
      <c r="D712" s="9"/>
    </row>
    <row r="713" spans="4:4" x14ac:dyDescent="0.25">
      <c r="D713" s="9"/>
    </row>
    <row r="714" spans="4:4" x14ac:dyDescent="0.25">
      <c r="D714" s="9"/>
    </row>
    <row r="715" spans="4:4" x14ac:dyDescent="0.25">
      <c r="D715" s="9"/>
    </row>
    <row r="716" spans="4:4" x14ac:dyDescent="0.25">
      <c r="D716" s="9"/>
    </row>
    <row r="717" spans="4:4" x14ac:dyDescent="0.25">
      <c r="D717" s="9"/>
    </row>
    <row r="718" spans="4:4" x14ac:dyDescent="0.25">
      <c r="D718" s="9"/>
    </row>
    <row r="719" spans="4:4" x14ac:dyDescent="0.25">
      <c r="D719" s="9"/>
    </row>
    <row r="720" spans="4:4" x14ac:dyDescent="0.25">
      <c r="D720" s="9"/>
    </row>
    <row r="721" spans="4:4" x14ac:dyDescent="0.25">
      <c r="D721" s="9"/>
    </row>
    <row r="722" spans="4:4" x14ac:dyDescent="0.25">
      <c r="D722" s="9"/>
    </row>
    <row r="723" spans="4:4" x14ac:dyDescent="0.25">
      <c r="D723" s="9"/>
    </row>
    <row r="724" spans="4:4" x14ac:dyDescent="0.25">
      <c r="D724" s="9"/>
    </row>
    <row r="725" spans="4:4" x14ac:dyDescent="0.25">
      <c r="D725" s="9"/>
    </row>
    <row r="726" spans="4:4" x14ac:dyDescent="0.25">
      <c r="D726" s="9"/>
    </row>
    <row r="727" spans="4:4" x14ac:dyDescent="0.25">
      <c r="D727" s="9"/>
    </row>
    <row r="728" spans="4:4" x14ac:dyDescent="0.25">
      <c r="D728" s="9"/>
    </row>
    <row r="729" spans="4:4" x14ac:dyDescent="0.25">
      <c r="D729" s="9"/>
    </row>
    <row r="730" spans="4:4" x14ac:dyDescent="0.25">
      <c r="D730" s="9"/>
    </row>
    <row r="731" spans="4:4" x14ac:dyDescent="0.25">
      <c r="D731" s="9"/>
    </row>
    <row r="732" spans="4:4" x14ac:dyDescent="0.25">
      <c r="D732" s="9"/>
    </row>
    <row r="733" spans="4:4" x14ac:dyDescent="0.25">
      <c r="D733" s="9"/>
    </row>
    <row r="734" spans="4:4" x14ac:dyDescent="0.25">
      <c r="D734" s="9"/>
    </row>
    <row r="735" spans="4:4" x14ac:dyDescent="0.25">
      <c r="D735" s="9"/>
    </row>
    <row r="736" spans="4:4" x14ac:dyDescent="0.25">
      <c r="D736" s="9"/>
    </row>
    <row r="737" spans="4:4" x14ac:dyDescent="0.25">
      <c r="D737" s="9"/>
    </row>
    <row r="738" spans="4:4" x14ac:dyDescent="0.25">
      <c r="D738" s="9"/>
    </row>
    <row r="739" spans="4:4" x14ac:dyDescent="0.25">
      <c r="D739" s="9"/>
    </row>
    <row r="740" spans="4:4" x14ac:dyDescent="0.25">
      <c r="D740" s="9"/>
    </row>
    <row r="741" spans="4:4" x14ac:dyDescent="0.25">
      <c r="D741" s="9"/>
    </row>
    <row r="742" spans="4:4" x14ac:dyDescent="0.25">
      <c r="D742" s="9"/>
    </row>
    <row r="743" spans="4:4" x14ac:dyDescent="0.25">
      <c r="D743" s="9"/>
    </row>
    <row r="744" spans="4:4" x14ac:dyDescent="0.25">
      <c r="D744" s="9"/>
    </row>
    <row r="745" spans="4:4" x14ac:dyDescent="0.25">
      <c r="D745" s="9"/>
    </row>
    <row r="746" spans="4:4" x14ac:dyDescent="0.25">
      <c r="D746" s="9"/>
    </row>
    <row r="747" spans="4:4" x14ac:dyDescent="0.25">
      <c r="D747" s="9"/>
    </row>
    <row r="748" spans="4:4" x14ac:dyDescent="0.25">
      <c r="D748" s="9"/>
    </row>
    <row r="749" spans="4:4" x14ac:dyDescent="0.25">
      <c r="D749" s="9"/>
    </row>
    <row r="750" spans="4:4" x14ac:dyDescent="0.25">
      <c r="D750" s="9"/>
    </row>
    <row r="751" spans="4:4" x14ac:dyDescent="0.25">
      <c r="D751" s="9"/>
    </row>
    <row r="752" spans="4:4" x14ac:dyDescent="0.25">
      <c r="D752" s="9"/>
    </row>
    <row r="753" spans="4:4" x14ac:dyDescent="0.25">
      <c r="D753" s="9"/>
    </row>
    <row r="754" spans="4:4" x14ac:dyDescent="0.25">
      <c r="D754" s="9"/>
    </row>
    <row r="755" spans="4:4" x14ac:dyDescent="0.25">
      <c r="D755" s="9"/>
    </row>
    <row r="756" spans="4:4" x14ac:dyDescent="0.25">
      <c r="D756" s="9"/>
    </row>
    <row r="757" spans="4:4" x14ac:dyDescent="0.25">
      <c r="D757" s="9"/>
    </row>
    <row r="758" spans="4:4" x14ac:dyDescent="0.25">
      <c r="D758" s="9"/>
    </row>
    <row r="759" spans="4:4" x14ac:dyDescent="0.25">
      <c r="D759" s="9"/>
    </row>
    <row r="760" spans="4:4" x14ac:dyDescent="0.25">
      <c r="D760" s="9"/>
    </row>
    <row r="761" spans="4:4" x14ac:dyDescent="0.25">
      <c r="D761" s="9"/>
    </row>
    <row r="762" spans="4:4" x14ac:dyDescent="0.25">
      <c r="D762" s="9"/>
    </row>
    <row r="763" spans="4:4" x14ac:dyDescent="0.25">
      <c r="D763" s="9"/>
    </row>
    <row r="764" spans="4:4" x14ac:dyDescent="0.25">
      <c r="D764" s="9"/>
    </row>
    <row r="765" spans="4:4" x14ac:dyDescent="0.25">
      <c r="D765" s="9"/>
    </row>
    <row r="766" spans="4:4" x14ac:dyDescent="0.25">
      <c r="D766" s="9"/>
    </row>
    <row r="767" spans="4:4" x14ac:dyDescent="0.25">
      <c r="D767" s="9"/>
    </row>
    <row r="768" spans="4:4" x14ac:dyDescent="0.25">
      <c r="D768" s="9"/>
    </row>
    <row r="769" spans="4:4" x14ac:dyDescent="0.25">
      <c r="D769" s="9"/>
    </row>
    <row r="770" spans="4:4" x14ac:dyDescent="0.25">
      <c r="D770" s="9"/>
    </row>
    <row r="771" spans="4:4" x14ac:dyDescent="0.25">
      <c r="D771" s="9"/>
    </row>
    <row r="772" spans="4:4" x14ac:dyDescent="0.25">
      <c r="D772" s="9"/>
    </row>
    <row r="773" spans="4:4" x14ac:dyDescent="0.25">
      <c r="D773" s="9"/>
    </row>
    <row r="774" spans="4:4" x14ac:dyDescent="0.25">
      <c r="D774" s="9"/>
    </row>
    <row r="775" spans="4:4" x14ac:dyDescent="0.25">
      <c r="D775" s="9"/>
    </row>
    <row r="776" spans="4:4" x14ac:dyDescent="0.25">
      <c r="D776" s="9"/>
    </row>
    <row r="777" spans="4:4" x14ac:dyDescent="0.25">
      <c r="D777" s="9"/>
    </row>
    <row r="778" spans="4:4" x14ac:dyDescent="0.25">
      <c r="D778" s="9"/>
    </row>
    <row r="779" spans="4:4" x14ac:dyDescent="0.25">
      <c r="D779" s="9"/>
    </row>
    <row r="780" spans="4:4" x14ac:dyDescent="0.25">
      <c r="D780" s="9"/>
    </row>
    <row r="781" spans="4:4" x14ac:dyDescent="0.25">
      <c r="D781" s="9"/>
    </row>
    <row r="782" spans="4:4" x14ac:dyDescent="0.25">
      <c r="D782" s="9"/>
    </row>
    <row r="783" spans="4:4" x14ac:dyDescent="0.25">
      <c r="D783" s="9"/>
    </row>
    <row r="784" spans="4:4" x14ac:dyDescent="0.25">
      <c r="D784" s="9"/>
    </row>
    <row r="785" spans="4:4" x14ac:dyDescent="0.25">
      <c r="D785" s="9"/>
    </row>
    <row r="786" spans="4:4" x14ac:dyDescent="0.25">
      <c r="D786" s="9"/>
    </row>
    <row r="787" spans="4:4" x14ac:dyDescent="0.25">
      <c r="D787" s="9"/>
    </row>
    <row r="788" spans="4:4" x14ac:dyDescent="0.25">
      <c r="D788" s="9"/>
    </row>
    <row r="789" spans="4:4" x14ac:dyDescent="0.25">
      <c r="D789" s="9"/>
    </row>
    <row r="790" spans="4:4" x14ac:dyDescent="0.25">
      <c r="D790" s="9"/>
    </row>
    <row r="791" spans="4:4" x14ac:dyDescent="0.25">
      <c r="D791" s="9"/>
    </row>
    <row r="792" spans="4:4" x14ac:dyDescent="0.25">
      <c r="D792" s="9"/>
    </row>
    <row r="793" spans="4:4" x14ac:dyDescent="0.25">
      <c r="D793" s="9"/>
    </row>
    <row r="794" spans="4:4" x14ac:dyDescent="0.25">
      <c r="D794" s="9"/>
    </row>
    <row r="795" spans="4:4" x14ac:dyDescent="0.25">
      <c r="D795" s="9"/>
    </row>
    <row r="796" spans="4:4" x14ac:dyDescent="0.25">
      <c r="D796" s="9"/>
    </row>
    <row r="797" spans="4:4" x14ac:dyDescent="0.25">
      <c r="D797" s="9"/>
    </row>
    <row r="798" spans="4:4" x14ac:dyDescent="0.25">
      <c r="D798" s="9"/>
    </row>
    <row r="799" spans="4:4" x14ac:dyDescent="0.25">
      <c r="D799" s="9"/>
    </row>
    <row r="800" spans="4:4" x14ac:dyDescent="0.25">
      <c r="D800" s="9"/>
    </row>
    <row r="801" spans="4:4" x14ac:dyDescent="0.25">
      <c r="D801" s="9"/>
    </row>
    <row r="802" spans="4:4" x14ac:dyDescent="0.25">
      <c r="D802" s="9"/>
    </row>
    <row r="803" spans="4:4" x14ac:dyDescent="0.25">
      <c r="D803" s="9"/>
    </row>
    <row r="804" spans="4:4" x14ac:dyDescent="0.25">
      <c r="D804" s="9"/>
    </row>
    <row r="805" spans="4:4" x14ac:dyDescent="0.25">
      <c r="D805" s="9"/>
    </row>
    <row r="806" spans="4:4" x14ac:dyDescent="0.25">
      <c r="D806" s="9"/>
    </row>
    <row r="807" spans="4:4" x14ac:dyDescent="0.25">
      <c r="D807" s="9"/>
    </row>
    <row r="808" spans="4:4" x14ac:dyDescent="0.25">
      <c r="D808" s="9"/>
    </row>
    <row r="809" spans="4:4" x14ac:dyDescent="0.25">
      <c r="D809" s="9"/>
    </row>
    <row r="810" spans="4:4" x14ac:dyDescent="0.25">
      <c r="D810" s="9"/>
    </row>
    <row r="811" spans="4:4" x14ac:dyDescent="0.25">
      <c r="D811" s="9"/>
    </row>
    <row r="812" spans="4:4" x14ac:dyDescent="0.25">
      <c r="D812" s="9"/>
    </row>
    <row r="813" spans="4:4" x14ac:dyDescent="0.25">
      <c r="D813" s="9"/>
    </row>
    <row r="814" spans="4:4" x14ac:dyDescent="0.25">
      <c r="D814" s="9"/>
    </row>
    <row r="815" spans="4:4" x14ac:dyDescent="0.25">
      <c r="D815" s="9"/>
    </row>
    <row r="816" spans="4:4" x14ac:dyDescent="0.25">
      <c r="D816" s="9"/>
    </row>
    <row r="817" spans="4:4" x14ac:dyDescent="0.25">
      <c r="D817" s="9"/>
    </row>
    <row r="818" spans="4:4" x14ac:dyDescent="0.25">
      <c r="D818" s="9"/>
    </row>
    <row r="819" spans="4:4" x14ac:dyDescent="0.25">
      <c r="D819" s="9"/>
    </row>
    <row r="820" spans="4:4" x14ac:dyDescent="0.25">
      <c r="D820" s="9"/>
    </row>
    <row r="821" spans="4:4" x14ac:dyDescent="0.25">
      <c r="D821" s="9"/>
    </row>
    <row r="822" spans="4:4" x14ac:dyDescent="0.25">
      <c r="D822" s="9"/>
    </row>
    <row r="823" spans="4:4" x14ac:dyDescent="0.25">
      <c r="D823" s="9"/>
    </row>
    <row r="824" spans="4:4" x14ac:dyDescent="0.25">
      <c r="D824" s="9"/>
    </row>
    <row r="825" spans="4:4" x14ac:dyDescent="0.25">
      <c r="D825" s="9"/>
    </row>
    <row r="826" spans="4:4" x14ac:dyDescent="0.25">
      <c r="D826" s="9"/>
    </row>
    <row r="827" spans="4:4" x14ac:dyDescent="0.25">
      <c r="D827" s="9"/>
    </row>
    <row r="828" spans="4:4" x14ac:dyDescent="0.25">
      <c r="D828" s="9"/>
    </row>
    <row r="829" spans="4:4" x14ac:dyDescent="0.25">
      <c r="D829" s="9"/>
    </row>
    <row r="830" spans="4:4" x14ac:dyDescent="0.25">
      <c r="D830" s="9"/>
    </row>
    <row r="831" spans="4:4" x14ac:dyDescent="0.25">
      <c r="D831" s="9"/>
    </row>
    <row r="832" spans="4:4" x14ac:dyDescent="0.25">
      <c r="D832" s="9"/>
    </row>
    <row r="833" spans="4:4" x14ac:dyDescent="0.25">
      <c r="D833" s="9"/>
    </row>
    <row r="834" spans="4:4" x14ac:dyDescent="0.25">
      <c r="D834" s="9"/>
    </row>
    <row r="835" spans="4:4" x14ac:dyDescent="0.25">
      <c r="D835" s="9"/>
    </row>
    <row r="836" spans="4:4" x14ac:dyDescent="0.25">
      <c r="D836" s="9"/>
    </row>
    <row r="837" spans="4:4" x14ac:dyDescent="0.25">
      <c r="D837" s="9"/>
    </row>
    <row r="838" spans="4:4" x14ac:dyDescent="0.25">
      <c r="D838" s="9"/>
    </row>
    <row r="839" spans="4:4" x14ac:dyDescent="0.25">
      <c r="D839" s="9"/>
    </row>
    <row r="840" spans="4:4" x14ac:dyDescent="0.25">
      <c r="D840" s="9"/>
    </row>
    <row r="841" spans="4:4" x14ac:dyDescent="0.25">
      <c r="D841" s="9"/>
    </row>
    <row r="842" spans="4:4" x14ac:dyDescent="0.25">
      <c r="D842" s="9"/>
    </row>
    <row r="843" spans="4:4" x14ac:dyDescent="0.25">
      <c r="D843" s="9"/>
    </row>
    <row r="844" spans="4:4" x14ac:dyDescent="0.25">
      <c r="D844" s="9"/>
    </row>
    <row r="845" spans="4:4" x14ac:dyDescent="0.25">
      <c r="D845" s="9"/>
    </row>
    <row r="846" spans="4:4" x14ac:dyDescent="0.25">
      <c r="D846" s="9"/>
    </row>
    <row r="847" spans="4:4" x14ac:dyDescent="0.25">
      <c r="D847" s="9"/>
    </row>
    <row r="848" spans="4:4" x14ac:dyDescent="0.25">
      <c r="D848" s="9"/>
    </row>
    <row r="849" spans="4:4" x14ac:dyDescent="0.25">
      <c r="D849" s="9"/>
    </row>
    <row r="850" spans="4:4" x14ac:dyDescent="0.25">
      <c r="D850" s="9"/>
    </row>
    <row r="851" spans="4:4" x14ac:dyDescent="0.25">
      <c r="D851" s="9"/>
    </row>
    <row r="852" spans="4:4" x14ac:dyDescent="0.25">
      <c r="D852" s="9"/>
    </row>
    <row r="853" spans="4:4" x14ac:dyDescent="0.25">
      <c r="D853" s="9"/>
    </row>
    <row r="854" spans="4:4" x14ac:dyDescent="0.25">
      <c r="D854" s="9"/>
    </row>
    <row r="855" spans="4:4" x14ac:dyDescent="0.25">
      <c r="D855" s="9"/>
    </row>
    <row r="856" spans="4:4" x14ac:dyDescent="0.25">
      <c r="D856" s="9"/>
    </row>
    <row r="857" spans="4:4" x14ac:dyDescent="0.25">
      <c r="D857" s="9"/>
    </row>
    <row r="858" spans="4:4" x14ac:dyDescent="0.25">
      <c r="D858" s="9"/>
    </row>
    <row r="859" spans="4:4" x14ac:dyDescent="0.25">
      <c r="D859" s="9"/>
    </row>
    <row r="860" spans="4:4" x14ac:dyDescent="0.25">
      <c r="D860" s="9"/>
    </row>
    <row r="861" spans="4:4" x14ac:dyDescent="0.25">
      <c r="D861" s="9"/>
    </row>
    <row r="862" spans="4:4" x14ac:dyDescent="0.25">
      <c r="D862" s="9"/>
    </row>
    <row r="863" spans="4:4" x14ac:dyDescent="0.25">
      <c r="D863" s="9"/>
    </row>
    <row r="864" spans="4:4" x14ac:dyDescent="0.25">
      <c r="D864" s="9"/>
    </row>
    <row r="865" spans="4:4" x14ac:dyDescent="0.25">
      <c r="D865" s="9"/>
    </row>
    <row r="866" spans="4:4" x14ac:dyDescent="0.25">
      <c r="D866" s="9"/>
    </row>
    <row r="867" spans="4:4" x14ac:dyDescent="0.25">
      <c r="D867" s="9"/>
    </row>
    <row r="868" spans="4:4" x14ac:dyDescent="0.25">
      <c r="D868" s="9"/>
    </row>
    <row r="869" spans="4:4" x14ac:dyDescent="0.25">
      <c r="D869" s="9"/>
    </row>
    <row r="870" spans="4:4" x14ac:dyDescent="0.25">
      <c r="D870" s="9"/>
    </row>
    <row r="871" spans="4:4" x14ac:dyDescent="0.25">
      <c r="D871" s="9"/>
    </row>
    <row r="872" spans="4:4" x14ac:dyDescent="0.25">
      <c r="D872" s="9"/>
    </row>
    <row r="873" spans="4:4" x14ac:dyDescent="0.25">
      <c r="D873" s="9"/>
    </row>
    <row r="874" spans="4:4" x14ac:dyDescent="0.25">
      <c r="D874" s="9"/>
    </row>
    <row r="875" spans="4:4" x14ac:dyDescent="0.25">
      <c r="D875" s="9"/>
    </row>
    <row r="876" spans="4:4" x14ac:dyDescent="0.25">
      <c r="D876" s="9"/>
    </row>
    <row r="877" spans="4:4" x14ac:dyDescent="0.25">
      <c r="D877" s="9"/>
    </row>
    <row r="878" spans="4:4" x14ac:dyDescent="0.25">
      <c r="D878" s="9"/>
    </row>
    <row r="879" spans="4:4" x14ac:dyDescent="0.25">
      <c r="D879" s="9"/>
    </row>
    <row r="880" spans="4:4" x14ac:dyDescent="0.25">
      <c r="D880" s="9"/>
    </row>
    <row r="881" spans="4:4" x14ac:dyDescent="0.25">
      <c r="D881" s="9"/>
    </row>
    <row r="882" spans="4:4" x14ac:dyDescent="0.25">
      <c r="D882" s="9"/>
    </row>
    <row r="883" spans="4:4" x14ac:dyDescent="0.25">
      <c r="D883" s="9"/>
    </row>
    <row r="884" spans="4:4" x14ac:dyDescent="0.25">
      <c r="D884" s="9"/>
    </row>
    <row r="885" spans="4:4" x14ac:dyDescent="0.25">
      <c r="D885" s="9"/>
    </row>
    <row r="886" spans="4:4" x14ac:dyDescent="0.25">
      <c r="D886" s="9"/>
    </row>
    <row r="887" spans="4:4" x14ac:dyDescent="0.25">
      <c r="D887" s="9"/>
    </row>
    <row r="888" spans="4:4" x14ac:dyDescent="0.25">
      <c r="D888" s="9"/>
    </row>
    <row r="889" spans="4:4" x14ac:dyDescent="0.25">
      <c r="D889" s="9"/>
    </row>
    <row r="890" spans="4:4" x14ac:dyDescent="0.25">
      <c r="D890" s="9"/>
    </row>
    <row r="891" spans="4:4" x14ac:dyDescent="0.25">
      <c r="D891" s="9"/>
    </row>
    <row r="892" spans="4:4" x14ac:dyDescent="0.25">
      <c r="D892" s="9"/>
    </row>
    <row r="893" spans="4:4" x14ac:dyDescent="0.25">
      <c r="D893" s="9"/>
    </row>
    <row r="894" spans="4:4" x14ac:dyDescent="0.25">
      <c r="D894" s="9"/>
    </row>
    <row r="895" spans="4:4" x14ac:dyDescent="0.25">
      <c r="D895" s="9"/>
    </row>
    <row r="896" spans="4:4" x14ac:dyDescent="0.25">
      <c r="D896" s="9"/>
    </row>
    <row r="897" spans="4:4" x14ac:dyDescent="0.25">
      <c r="D897" s="9"/>
    </row>
    <row r="898" spans="4:4" x14ac:dyDescent="0.25">
      <c r="D898" s="9"/>
    </row>
    <row r="899" spans="4:4" x14ac:dyDescent="0.25">
      <c r="D899" s="9"/>
    </row>
    <row r="900" spans="4:4" x14ac:dyDescent="0.25">
      <c r="D900" s="9"/>
    </row>
    <row r="901" spans="4:4" x14ac:dyDescent="0.25">
      <c r="D901" s="9"/>
    </row>
    <row r="902" spans="4:4" x14ac:dyDescent="0.25">
      <c r="D902" s="9"/>
    </row>
    <row r="903" spans="4:4" x14ac:dyDescent="0.25">
      <c r="D903" s="9"/>
    </row>
    <row r="904" spans="4:4" x14ac:dyDescent="0.25">
      <c r="D904" s="9"/>
    </row>
    <row r="905" spans="4:4" x14ac:dyDescent="0.25">
      <c r="D905" s="9"/>
    </row>
    <row r="906" spans="4:4" x14ac:dyDescent="0.25">
      <c r="D906" s="9"/>
    </row>
    <row r="907" spans="4:4" x14ac:dyDescent="0.25">
      <c r="D907" s="9"/>
    </row>
    <row r="908" spans="4:4" x14ac:dyDescent="0.25">
      <c r="D908" s="9"/>
    </row>
    <row r="909" spans="4:4" x14ac:dyDescent="0.25">
      <c r="D909" s="9"/>
    </row>
    <row r="910" spans="4:4" x14ac:dyDescent="0.25">
      <c r="D910" s="9"/>
    </row>
    <row r="911" spans="4:4" x14ac:dyDescent="0.25">
      <c r="D911" s="9"/>
    </row>
    <row r="912" spans="4:4" x14ac:dyDescent="0.25">
      <c r="D912" s="9"/>
    </row>
    <row r="913" spans="4:4" x14ac:dyDescent="0.25">
      <c r="D913" s="9"/>
    </row>
    <row r="914" spans="4:4" x14ac:dyDescent="0.25">
      <c r="D914" s="9"/>
    </row>
    <row r="915" spans="4:4" x14ac:dyDescent="0.25">
      <c r="D915" s="9"/>
    </row>
    <row r="916" spans="4:4" x14ac:dyDescent="0.25">
      <c r="D916" s="9"/>
    </row>
    <row r="917" spans="4:4" x14ac:dyDescent="0.25">
      <c r="D917" s="9"/>
    </row>
    <row r="918" spans="4:4" x14ac:dyDescent="0.25">
      <c r="D918" s="9"/>
    </row>
    <row r="919" spans="4:4" x14ac:dyDescent="0.25">
      <c r="D919" s="9"/>
    </row>
    <row r="920" spans="4:4" x14ac:dyDescent="0.25">
      <c r="D920" s="9"/>
    </row>
    <row r="921" spans="4:4" x14ac:dyDescent="0.25">
      <c r="D921" s="9"/>
    </row>
    <row r="922" spans="4:4" x14ac:dyDescent="0.25">
      <c r="D922" s="9"/>
    </row>
    <row r="923" spans="4:4" x14ac:dyDescent="0.25">
      <c r="D923" s="9"/>
    </row>
    <row r="924" spans="4:4" x14ac:dyDescent="0.25">
      <c r="D924" s="9"/>
    </row>
    <row r="925" spans="4:4" x14ac:dyDescent="0.25">
      <c r="D925" s="9"/>
    </row>
    <row r="926" spans="4:4" x14ac:dyDescent="0.25">
      <c r="D926" s="9"/>
    </row>
    <row r="927" spans="4:4" x14ac:dyDescent="0.25">
      <c r="D927" s="9"/>
    </row>
    <row r="928" spans="4:4" x14ac:dyDescent="0.25">
      <c r="D928" s="9"/>
    </row>
    <row r="929" spans="4:4" x14ac:dyDescent="0.25">
      <c r="D929" s="9"/>
    </row>
    <row r="930" spans="4:4" x14ac:dyDescent="0.25">
      <c r="D930" s="9"/>
    </row>
    <row r="931" spans="4:4" x14ac:dyDescent="0.25">
      <c r="D931" s="9"/>
    </row>
    <row r="932" spans="4:4" x14ac:dyDescent="0.25">
      <c r="D932" s="9"/>
    </row>
    <row r="933" spans="4:4" x14ac:dyDescent="0.25">
      <c r="D933" s="9"/>
    </row>
    <row r="934" spans="4:4" x14ac:dyDescent="0.25">
      <c r="D934" s="9"/>
    </row>
    <row r="935" spans="4:4" x14ac:dyDescent="0.25">
      <c r="D935" s="9"/>
    </row>
    <row r="936" spans="4:4" x14ac:dyDescent="0.25">
      <c r="D936" s="9"/>
    </row>
    <row r="937" spans="4:4" x14ac:dyDescent="0.25">
      <c r="D937" s="9"/>
    </row>
    <row r="938" spans="4:4" x14ac:dyDescent="0.25">
      <c r="D938" s="9"/>
    </row>
    <row r="939" spans="4:4" x14ac:dyDescent="0.25">
      <c r="D939" s="9"/>
    </row>
    <row r="940" spans="4:4" x14ac:dyDescent="0.25">
      <c r="D940" s="9"/>
    </row>
    <row r="941" spans="4:4" x14ac:dyDescent="0.25">
      <c r="D941" s="9"/>
    </row>
    <row r="942" spans="4:4" x14ac:dyDescent="0.25">
      <c r="D942" s="9"/>
    </row>
    <row r="943" spans="4:4" x14ac:dyDescent="0.25">
      <c r="D943" s="9"/>
    </row>
    <row r="944" spans="4:4" x14ac:dyDescent="0.25">
      <c r="D944" s="9"/>
    </row>
    <row r="945" spans="4:4" x14ac:dyDescent="0.25">
      <c r="D945" s="9"/>
    </row>
    <row r="946" spans="4:4" x14ac:dyDescent="0.25">
      <c r="D946" s="9"/>
    </row>
    <row r="947" spans="4:4" x14ac:dyDescent="0.25">
      <c r="D947" s="9"/>
    </row>
    <row r="948" spans="4:4" x14ac:dyDescent="0.25">
      <c r="D948" s="9"/>
    </row>
    <row r="949" spans="4:4" x14ac:dyDescent="0.25">
      <c r="D949" s="9"/>
    </row>
    <row r="950" spans="4:4" x14ac:dyDescent="0.25">
      <c r="D950" s="9"/>
    </row>
    <row r="951" spans="4:4" x14ac:dyDescent="0.25">
      <c r="D951" s="9"/>
    </row>
    <row r="952" spans="4:4" x14ac:dyDescent="0.25">
      <c r="D952" s="9"/>
    </row>
    <row r="953" spans="4:4" x14ac:dyDescent="0.25">
      <c r="D953" s="9"/>
    </row>
    <row r="954" spans="4:4" x14ac:dyDescent="0.25">
      <c r="D954" s="9"/>
    </row>
    <row r="955" spans="4:4" x14ac:dyDescent="0.25">
      <c r="D955" s="9"/>
    </row>
    <row r="956" spans="4:4" x14ac:dyDescent="0.25">
      <c r="D956" s="9"/>
    </row>
    <row r="957" spans="4:4" x14ac:dyDescent="0.25">
      <c r="D957" s="9"/>
    </row>
    <row r="958" spans="4:4" x14ac:dyDescent="0.25">
      <c r="D958" s="9"/>
    </row>
    <row r="959" spans="4:4" x14ac:dyDescent="0.25">
      <c r="D959" s="9"/>
    </row>
    <row r="960" spans="4:4" x14ac:dyDescent="0.25">
      <c r="D960" s="9"/>
    </row>
    <row r="961" spans="4:4" x14ac:dyDescent="0.25">
      <c r="D961" s="9"/>
    </row>
    <row r="962" spans="4:4" x14ac:dyDescent="0.25">
      <c r="D962" s="9"/>
    </row>
    <row r="963" spans="4:4" x14ac:dyDescent="0.25">
      <c r="D963" s="9"/>
    </row>
    <row r="964" spans="4:4" x14ac:dyDescent="0.25">
      <c r="D964" s="9"/>
    </row>
    <row r="965" spans="4:4" x14ac:dyDescent="0.25">
      <c r="D965" s="9"/>
    </row>
    <row r="966" spans="4:4" x14ac:dyDescent="0.25">
      <c r="D966" s="9"/>
    </row>
    <row r="967" spans="4:4" x14ac:dyDescent="0.25">
      <c r="D967" s="9"/>
    </row>
    <row r="968" spans="4:4" x14ac:dyDescent="0.25">
      <c r="D968" s="9"/>
    </row>
    <row r="969" spans="4:4" x14ac:dyDescent="0.25">
      <c r="D969" s="9"/>
    </row>
    <row r="970" spans="4:4" x14ac:dyDescent="0.25">
      <c r="D970" s="9"/>
    </row>
    <row r="971" spans="4:4" x14ac:dyDescent="0.25">
      <c r="D971" s="9"/>
    </row>
    <row r="972" spans="4:4" x14ac:dyDescent="0.25">
      <c r="D972" s="9"/>
    </row>
    <row r="973" spans="4:4" x14ac:dyDescent="0.25">
      <c r="D973" s="9"/>
    </row>
    <row r="974" spans="4:4" x14ac:dyDescent="0.25">
      <c r="D974" s="9"/>
    </row>
    <row r="975" spans="4:4" x14ac:dyDescent="0.25">
      <c r="D975" s="9"/>
    </row>
    <row r="976" spans="4:4" x14ac:dyDescent="0.25">
      <c r="D976" s="9"/>
    </row>
    <row r="977" spans="4:4" x14ac:dyDescent="0.25">
      <c r="D977" s="9"/>
    </row>
    <row r="978" spans="4:4" x14ac:dyDescent="0.25">
      <c r="D978" s="9"/>
    </row>
    <row r="979" spans="4:4" x14ac:dyDescent="0.25">
      <c r="D979" s="9"/>
    </row>
    <row r="980" spans="4:4" x14ac:dyDescent="0.25">
      <c r="D980" s="9"/>
    </row>
    <row r="981" spans="4:4" x14ac:dyDescent="0.25">
      <c r="D981" s="9"/>
    </row>
    <row r="982" spans="4:4" x14ac:dyDescent="0.25">
      <c r="D982" s="9"/>
    </row>
    <row r="983" spans="4:4" x14ac:dyDescent="0.25">
      <c r="D983" s="9"/>
    </row>
    <row r="984" spans="4:4" x14ac:dyDescent="0.25">
      <c r="D984" s="9"/>
    </row>
    <row r="985" spans="4:4" x14ac:dyDescent="0.25">
      <c r="D985" s="9"/>
    </row>
    <row r="986" spans="4:4" x14ac:dyDescent="0.25">
      <c r="D986" s="9"/>
    </row>
    <row r="987" spans="4:4" x14ac:dyDescent="0.25">
      <c r="D987" s="9"/>
    </row>
    <row r="988" spans="4:4" x14ac:dyDescent="0.25">
      <c r="D988" s="9"/>
    </row>
    <row r="989" spans="4:4" x14ac:dyDescent="0.25">
      <c r="D989" s="9"/>
    </row>
    <row r="990" spans="4:4" x14ac:dyDescent="0.25">
      <c r="D990" s="9"/>
    </row>
    <row r="991" spans="4:4" x14ac:dyDescent="0.25">
      <c r="D991" s="9"/>
    </row>
    <row r="992" spans="4:4" x14ac:dyDescent="0.25">
      <c r="D992" s="9"/>
    </row>
    <row r="993" spans="4:4" x14ac:dyDescent="0.25">
      <c r="D993" s="9"/>
    </row>
    <row r="994" spans="4:4" x14ac:dyDescent="0.25">
      <c r="D994" s="9"/>
    </row>
    <row r="995" spans="4:4" x14ac:dyDescent="0.25">
      <c r="D995" s="9"/>
    </row>
    <row r="996" spans="4:4" x14ac:dyDescent="0.25">
      <c r="D996" s="9"/>
    </row>
    <row r="997" spans="4:4" x14ac:dyDescent="0.25">
      <c r="D997" s="9"/>
    </row>
    <row r="998" spans="4:4" x14ac:dyDescent="0.25">
      <c r="D998" s="9"/>
    </row>
    <row r="999" spans="4:4" x14ac:dyDescent="0.25">
      <c r="D999" s="9"/>
    </row>
    <row r="1000" spans="4:4" x14ac:dyDescent="0.25">
      <c r="D1000" s="9"/>
    </row>
    <row r="1001" spans="4:4" x14ac:dyDescent="0.25">
      <c r="D1001" s="9"/>
    </row>
    <row r="1002" spans="4:4" x14ac:dyDescent="0.25">
      <c r="D1002" s="9"/>
    </row>
    <row r="1003" spans="4:4" x14ac:dyDescent="0.25">
      <c r="D1003" s="9"/>
    </row>
    <row r="1004" spans="4:4" x14ac:dyDescent="0.25">
      <c r="D1004" s="9"/>
    </row>
    <row r="1005" spans="4:4" x14ac:dyDescent="0.25">
      <c r="D1005" s="9"/>
    </row>
    <row r="1006" spans="4:4" x14ac:dyDescent="0.25">
      <c r="D1006" s="9"/>
    </row>
    <row r="1007" spans="4:4" x14ac:dyDescent="0.25">
      <c r="D1007" s="9"/>
    </row>
    <row r="1008" spans="4:4" x14ac:dyDescent="0.25">
      <c r="D1008" s="9"/>
    </row>
    <row r="1009" spans="4:4" x14ac:dyDescent="0.25">
      <c r="D1009" s="9"/>
    </row>
    <row r="1010" spans="4:4" x14ac:dyDescent="0.25">
      <c r="D1010" s="9"/>
    </row>
    <row r="1011" spans="4:4" x14ac:dyDescent="0.25">
      <c r="D1011" s="9"/>
    </row>
    <row r="1012" spans="4:4" x14ac:dyDescent="0.25">
      <c r="D1012" s="9"/>
    </row>
    <row r="1013" spans="4:4" x14ac:dyDescent="0.25">
      <c r="D1013" s="9"/>
    </row>
    <row r="1014" spans="4:4" x14ac:dyDescent="0.25">
      <c r="D1014" s="9"/>
    </row>
    <row r="1015" spans="4:4" x14ac:dyDescent="0.25">
      <c r="D1015" s="9"/>
    </row>
    <row r="1016" spans="4:4" x14ac:dyDescent="0.25">
      <c r="D1016" s="9"/>
    </row>
    <row r="1017" spans="4:4" x14ac:dyDescent="0.25">
      <c r="D1017" s="9"/>
    </row>
    <row r="1018" spans="4:4" x14ac:dyDescent="0.25">
      <c r="D1018" s="9"/>
    </row>
    <row r="1019" spans="4:4" x14ac:dyDescent="0.25">
      <c r="D1019" s="9"/>
    </row>
    <row r="1020" spans="4:4" x14ac:dyDescent="0.25">
      <c r="D1020" s="9"/>
    </row>
    <row r="1021" spans="4:4" x14ac:dyDescent="0.25">
      <c r="D1021" s="9"/>
    </row>
    <row r="1022" spans="4:4" x14ac:dyDescent="0.25">
      <c r="D1022" s="9"/>
    </row>
    <row r="1023" spans="4:4" x14ac:dyDescent="0.25">
      <c r="D1023" s="9"/>
    </row>
    <row r="1024" spans="4:4" x14ac:dyDescent="0.25">
      <c r="D1024" s="9"/>
    </row>
    <row r="1025" spans="4:4" x14ac:dyDescent="0.25">
      <c r="D1025" s="9"/>
    </row>
    <row r="1026" spans="4:4" x14ac:dyDescent="0.25">
      <c r="D1026" s="9"/>
    </row>
    <row r="1027" spans="4:4" x14ac:dyDescent="0.25">
      <c r="D1027" s="9"/>
    </row>
    <row r="1028" spans="4:4" x14ac:dyDescent="0.25">
      <c r="D1028" s="9"/>
    </row>
    <row r="1029" spans="4:4" x14ac:dyDescent="0.25">
      <c r="D1029" s="9"/>
    </row>
    <row r="1030" spans="4:4" x14ac:dyDescent="0.25">
      <c r="D1030" s="9"/>
    </row>
    <row r="1031" spans="4:4" x14ac:dyDescent="0.25">
      <c r="D1031" s="9"/>
    </row>
    <row r="1032" spans="4:4" x14ac:dyDescent="0.25">
      <c r="D1032" s="9"/>
    </row>
    <row r="1033" spans="4:4" x14ac:dyDescent="0.25">
      <c r="D1033" s="9"/>
    </row>
    <row r="1034" spans="4:4" x14ac:dyDescent="0.25">
      <c r="D1034" s="9"/>
    </row>
    <row r="1035" spans="4:4" x14ac:dyDescent="0.25">
      <c r="D1035" s="9"/>
    </row>
    <row r="1036" spans="4:4" x14ac:dyDescent="0.25">
      <c r="D1036" s="9"/>
    </row>
    <row r="1037" spans="4:4" x14ac:dyDescent="0.25">
      <c r="D1037" s="9"/>
    </row>
    <row r="1038" spans="4:4" x14ac:dyDescent="0.25">
      <c r="D1038" s="9"/>
    </row>
    <row r="1039" spans="4:4" x14ac:dyDescent="0.25">
      <c r="D1039" s="9"/>
    </row>
    <row r="1040" spans="4:4" x14ac:dyDescent="0.25">
      <c r="D1040" s="9"/>
    </row>
    <row r="1041" spans="4:4" x14ac:dyDescent="0.25">
      <c r="D1041" s="9"/>
    </row>
    <row r="1042" spans="4:4" x14ac:dyDescent="0.25">
      <c r="D1042" s="9"/>
    </row>
    <row r="1043" spans="4:4" x14ac:dyDescent="0.25">
      <c r="D1043" s="9"/>
    </row>
    <row r="1044" spans="4:4" x14ac:dyDescent="0.25">
      <c r="D1044" s="9"/>
    </row>
    <row r="1045" spans="4:4" x14ac:dyDescent="0.25">
      <c r="D1045" s="9"/>
    </row>
    <row r="1046" spans="4:4" x14ac:dyDescent="0.25">
      <c r="D1046" s="9"/>
    </row>
    <row r="1047" spans="4:4" x14ac:dyDescent="0.25">
      <c r="D1047" s="9"/>
    </row>
    <row r="1048" spans="4:4" x14ac:dyDescent="0.25">
      <c r="D1048" s="9"/>
    </row>
    <row r="1049" spans="4:4" x14ac:dyDescent="0.25">
      <c r="D1049" s="9"/>
    </row>
    <row r="1050" spans="4:4" x14ac:dyDescent="0.25">
      <c r="D1050" s="9"/>
    </row>
    <row r="1051" spans="4:4" x14ac:dyDescent="0.25">
      <c r="D1051" s="9"/>
    </row>
    <row r="1052" spans="4:4" x14ac:dyDescent="0.25">
      <c r="D1052" s="9"/>
    </row>
    <row r="1053" spans="4:4" x14ac:dyDescent="0.25">
      <c r="D1053" s="9"/>
    </row>
    <row r="1054" spans="4:4" x14ac:dyDescent="0.25">
      <c r="D1054" s="9"/>
    </row>
    <row r="1055" spans="4:4" x14ac:dyDescent="0.25">
      <c r="D1055" s="9"/>
    </row>
    <row r="1056" spans="4:4" x14ac:dyDescent="0.25">
      <c r="D1056" s="9"/>
    </row>
    <row r="1057" spans="4:4" x14ac:dyDescent="0.25">
      <c r="D1057" s="9"/>
    </row>
    <row r="1058" spans="4:4" x14ac:dyDescent="0.25">
      <c r="D1058" s="9"/>
    </row>
    <row r="1059" spans="4:4" x14ac:dyDescent="0.25">
      <c r="D1059" s="9"/>
    </row>
    <row r="1060" spans="4:4" x14ac:dyDescent="0.25">
      <c r="D1060" s="9"/>
    </row>
    <row r="1061" spans="4:4" x14ac:dyDescent="0.25">
      <c r="D1061" s="9"/>
    </row>
    <row r="1062" spans="4:4" x14ac:dyDescent="0.25">
      <c r="D1062" s="9"/>
    </row>
    <row r="1063" spans="4:4" x14ac:dyDescent="0.25">
      <c r="D1063" s="9"/>
    </row>
    <row r="1064" spans="4:4" x14ac:dyDescent="0.25">
      <c r="D1064" s="9"/>
    </row>
    <row r="1065" spans="4:4" x14ac:dyDescent="0.25">
      <c r="D1065" s="9"/>
    </row>
    <row r="1066" spans="4:4" x14ac:dyDescent="0.25">
      <c r="D1066" s="9"/>
    </row>
    <row r="1067" spans="4:4" x14ac:dyDescent="0.25">
      <c r="D1067" s="9"/>
    </row>
    <row r="1068" spans="4:4" x14ac:dyDescent="0.25">
      <c r="D1068" s="9"/>
    </row>
    <row r="1069" spans="4:4" x14ac:dyDescent="0.25">
      <c r="D1069" s="9"/>
    </row>
    <row r="1070" spans="4:4" x14ac:dyDescent="0.25">
      <c r="D1070" s="9"/>
    </row>
    <row r="1071" spans="4:4" x14ac:dyDescent="0.25">
      <c r="D1071" s="9"/>
    </row>
    <row r="1072" spans="4:4" x14ac:dyDescent="0.25">
      <c r="D1072" s="9"/>
    </row>
    <row r="1073" spans="4:4" x14ac:dyDescent="0.25">
      <c r="D1073" s="9"/>
    </row>
    <row r="1074" spans="4:4" x14ac:dyDescent="0.25">
      <c r="D1074" s="9"/>
    </row>
    <row r="1075" spans="4:4" x14ac:dyDescent="0.25">
      <c r="D1075" s="9"/>
    </row>
    <row r="1076" spans="4:4" x14ac:dyDescent="0.25">
      <c r="D1076" s="9"/>
    </row>
    <row r="1077" spans="4:4" x14ac:dyDescent="0.25">
      <c r="D1077" s="9"/>
    </row>
    <row r="1078" spans="4:4" x14ac:dyDescent="0.25">
      <c r="D1078" s="9"/>
    </row>
    <row r="1079" spans="4:4" x14ac:dyDescent="0.25">
      <c r="D1079" s="9"/>
    </row>
    <row r="1080" spans="4:4" x14ac:dyDescent="0.25">
      <c r="D1080" s="9"/>
    </row>
    <row r="1081" spans="4:4" x14ac:dyDescent="0.25">
      <c r="D1081" s="9"/>
    </row>
    <row r="1082" spans="4:4" x14ac:dyDescent="0.25">
      <c r="D1082" s="9"/>
    </row>
    <row r="1083" spans="4:4" x14ac:dyDescent="0.25">
      <c r="D1083" s="9"/>
    </row>
    <row r="1084" spans="4:4" x14ac:dyDescent="0.25">
      <c r="D1084" s="9"/>
    </row>
    <row r="1085" spans="4:4" x14ac:dyDescent="0.25">
      <c r="D1085" s="9"/>
    </row>
    <row r="1086" spans="4:4" x14ac:dyDescent="0.25">
      <c r="D1086" s="9"/>
    </row>
    <row r="1087" spans="4:4" x14ac:dyDescent="0.25">
      <c r="D1087" s="9"/>
    </row>
    <row r="1088" spans="4:4" x14ac:dyDescent="0.25">
      <c r="D1088" s="9"/>
    </row>
    <row r="1089" spans="4:4" x14ac:dyDescent="0.25">
      <c r="D1089" s="9"/>
    </row>
    <row r="1090" spans="4:4" x14ac:dyDescent="0.25">
      <c r="D1090" s="9"/>
    </row>
    <row r="1091" spans="4:4" x14ac:dyDescent="0.25">
      <c r="D1091" s="9"/>
    </row>
    <row r="1092" spans="4:4" x14ac:dyDescent="0.25">
      <c r="D1092" s="9"/>
    </row>
    <row r="1093" spans="4:4" x14ac:dyDescent="0.25">
      <c r="D1093" s="9"/>
    </row>
    <row r="1094" spans="4:4" x14ac:dyDescent="0.25">
      <c r="D1094" s="9"/>
    </row>
    <row r="1095" spans="4:4" x14ac:dyDescent="0.25">
      <c r="D1095" s="9"/>
    </row>
    <row r="1096" spans="4:4" x14ac:dyDescent="0.25">
      <c r="D1096" s="9"/>
    </row>
    <row r="1097" spans="4:4" x14ac:dyDescent="0.25">
      <c r="D1097" s="9"/>
    </row>
    <row r="1098" spans="4:4" x14ac:dyDescent="0.25">
      <c r="D1098" s="9"/>
    </row>
    <row r="1099" spans="4:4" x14ac:dyDescent="0.25">
      <c r="D1099" s="9"/>
    </row>
    <row r="1100" spans="4:4" x14ac:dyDescent="0.25">
      <c r="D1100" s="9"/>
    </row>
    <row r="1101" spans="4:4" x14ac:dyDescent="0.25">
      <c r="D1101" s="9"/>
    </row>
    <row r="1102" spans="4:4" x14ac:dyDescent="0.25">
      <c r="D1102" s="9"/>
    </row>
    <row r="1103" spans="4:4" x14ac:dyDescent="0.25">
      <c r="D1103" s="9"/>
    </row>
    <row r="1104" spans="4:4" x14ac:dyDescent="0.25">
      <c r="D1104" s="9"/>
    </row>
    <row r="1105" spans="4:4" x14ac:dyDescent="0.25">
      <c r="D1105" s="9"/>
    </row>
    <row r="1106" spans="4:4" x14ac:dyDescent="0.25">
      <c r="D1106" s="9"/>
    </row>
    <row r="1107" spans="4:4" x14ac:dyDescent="0.25">
      <c r="D1107" s="9"/>
    </row>
    <row r="1108" spans="4:4" x14ac:dyDescent="0.25">
      <c r="D1108" s="9"/>
    </row>
    <row r="1109" spans="4:4" x14ac:dyDescent="0.25">
      <c r="D1109" s="9"/>
    </row>
    <row r="1110" spans="4:4" x14ac:dyDescent="0.25">
      <c r="D1110" s="9"/>
    </row>
    <row r="1111" spans="4:4" x14ac:dyDescent="0.25">
      <c r="D1111" s="9"/>
    </row>
    <row r="1112" spans="4:4" x14ac:dyDescent="0.25">
      <c r="D1112" s="9"/>
    </row>
    <row r="1113" spans="4:4" x14ac:dyDescent="0.25">
      <c r="D1113" s="9"/>
    </row>
    <row r="1114" spans="4:4" x14ac:dyDescent="0.25">
      <c r="D1114" s="9"/>
    </row>
    <row r="1115" spans="4:4" x14ac:dyDescent="0.25">
      <c r="D1115" s="9"/>
    </row>
    <row r="1116" spans="4:4" x14ac:dyDescent="0.25">
      <c r="D1116" s="9"/>
    </row>
    <row r="1117" spans="4:4" x14ac:dyDescent="0.25">
      <c r="D1117" s="9"/>
    </row>
    <row r="1118" spans="4:4" x14ac:dyDescent="0.25">
      <c r="D1118" s="9"/>
    </row>
    <row r="1119" spans="4:4" x14ac:dyDescent="0.25">
      <c r="D1119" s="9"/>
    </row>
    <row r="1120" spans="4:4" x14ac:dyDescent="0.25">
      <c r="D1120" s="9"/>
    </row>
    <row r="1121" spans="4:4" x14ac:dyDescent="0.25">
      <c r="D1121" s="9"/>
    </row>
    <row r="1122" spans="4:4" x14ac:dyDescent="0.25">
      <c r="D1122" s="9"/>
    </row>
    <row r="1123" spans="4:4" x14ac:dyDescent="0.25">
      <c r="D1123" s="9"/>
    </row>
    <row r="1124" spans="4:4" x14ac:dyDescent="0.25">
      <c r="D1124" s="9"/>
    </row>
    <row r="1125" spans="4:4" x14ac:dyDescent="0.25">
      <c r="D1125" s="9"/>
    </row>
    <row r="1126" spans="4:4" x14ac:dyDescent="0.25">
      <c r="D1126" s="9"/>
    </row>
    <row r="1127" spans="4:4" x14ac:dyDescent="0.25">
      <c r="D1127" s="9"/>
    </row>
    <row r="1128" spans="4:4" x14ac:dyDescent="0.25">
      <c r="D1128" s="9"/>
    </row>
    <row r="1129" spans="4:4" x14ac:dyDescent="0.25">
      <c r="D1129" s="9"/>
    </row>
    <row r="1130" spans="4:4" x14ac:dyDescent="0.25">
      <c r="D1130" s="9"/>
    </row>
    <row r="1131" spans="4:4" x14ac:dyDescent="0.25">
      <c r="D1131" s="9"/>
    </row>
    <row r="1132" spans="4:4" x14ac:dyDescent="0.25">
      <c r="D1132" s="9"/>
    </row>
    <row r="1133" spans="4:4" x14ac:dyDescent="0.25">
      <c r="D1133" s="9"/>
    </row>
    <row r="1134" spans="4:4" x14ac:dyDescent="0.25">
      <c r="D1134" s="9"/>
    </row>
    <row r="1135" spans="4:4" x14ac:dyDescent="0.25">
      <c r="D1135" s="9"/>
    </row>
    <row r="1136" spans="4:4" x14ac:dyDescent="0.25">
      <c r="D1136" s="9"/>
    </row>
    <row r="1137" spans="4:4" x14ac:dyDescent="0.25">
      <c r="D1137" s="9"/>
    </row>
    <row r="1138" spans="4:4" x14ac:dyDescent="0.25">
      <c r="D1138" s="9"/>
    </row>
    <row r="1139" spans="4:4" x14ac:dyDescent="0.25">
      <c r="D1139" s="9"/>
    </row>
    <row r="1140" spans="4:4" x14ac:dyDescent="0.25">
      <c r="D1140" s="9"/>
    </row>
    <row r="1141" spans="4:4" x14ac:dyDescent="0.25">
      <c r="D1141" s="9"/>
    </row>
    <row r="1142" spans="4:4" x14ac:dyDescent="0.25">
      <c r="D1142" s="9"/>
    </row>
    <row r="1143" spans="4:4" x14ac:dyDescent="0.25">
      <c r="D1143" s="9"/>
    </row>
    <row r="1144" spans="4:4" x14ac:dyDescent="0.25">
      <c r="D1144" s="9"/>
    </row>
    <row r="1145" spans="4:4" x14ac:dyDescent="0.25">
      <c r="D1145" s="9"/>
    </row>
    <row r="1146" spans="4:4" x14ac:dyDescent="0.25">
      <c r="D1146" s="9"/>
    </row>
    <row r="1147" spans="4:4" x14ac:dyDescent="0.25">
      <c r="D1147" s="9"/>
    </row>
    <row r="1148" spans="4:4" x14ac:dyDescent="0.25">
      <c r="D1148" s="9"/>
    </row>
    <row r="1149" spans="4:4" x14ac:dyDescent="0.25">
      <c r="D1149" s="9"/>
    </row>
    <row r="1150" spans="4:4" x14ac:dyDescent="0.25">
      <c r="D1150" s="9"/>
    </row>
    <row r="1151" spans="4:4" x14ac:dyDescent="0.25">
      <c r="D1151" s="9"/>
    </row>
    <row r="1152" spans="4:4" x14ac:dyDescent="0.25">
      <c r="D1152" s="9"/>
    </row>
    <row r="1153" spans="4:4" x14ac:dyDescent="0.25">
      <c r="D1153" s="9"/>
    </row>
    <row r="1154" spans="4:4" x14ac:dyDescent="0.25">
      <c r="D1154" s="9"/>
    </row>
    <row r="1155" spans="4:4" x14ac:dyDescent="0.25">
      <c r="D1155" s="9"/>
    </row>
    <row r="1156" spans="4:4" x14ac:dyDescent="0.25">
      <c r="D1156" s="9"/>
    </row>
    <row r="1157" spans="4:4" x14ac:dyDescent="0.25">
      <c r="D1157" s="9"/>
    </row>
    <row r="1158" spans="4:4" x14ac:dyDescent="0.25">
      <c r="D1158" s="9"/>
    </row>
    <row r="1159" spans="4:4" x14ac:dyDescent="0.25">
      <c r="D1159" s="9"/>
    </row>
    <row r="1160" spans="4:4" x14ac:dyDescent="0.25">
      <c r="D1160" s="9"/>
    </row>
    <row r="1161" spans="4:4" x14ac:dyDescent="0.25">
      <c r="D1161" s="9"/>
    </row>
    <row r="1162" spans="4:4" x14ac:dyDescent="0.25">
      <c r="D1162" s="9"/>
    </row>
    <row r="1163" spans="4:4" x14ac:dyDescent="0.25">
      <c r="D1163" s="9"/>
    </row>
    <row r="1164" spans="4:4" x14ac:dyDescent="0.25">
      <c r="D1164" s="9"/>
    </row>
    <row r="1165" spans="4:4" x14ac:dyDescent="0.25">
      <c r="D1165" s="9"/>
    </row>
    <row r="1166" spans="4:4" x14ac:dyDescent="0.25">
      <c r="D1166" s="9"/>
    </row>
    <row r="1167" spans="4:4" x14ac:dyDescent="0.25">
      <c r="D1167" s="9"/>
    </row>
    <row r="1168" spans="4:4" x14ac:dyDescent="0.25">
      <c r="D1168" s="9"/>
    </row>
    <row r="1169" spans="4:4" x14ac:dyDescent="0.25">
      <c r="D1169" s="9"/>
    </row>
    <row r="1170" spans="4:4" x14ac:dyDescent="0.25">
      <c r="D1170" s="9"/>
    </row>
    <row r="1171" spans="4:4" x14ac:dyDescent="0.25">
      <c r="D1171" s="9"/>
    </row>
    <row r="1172" spans="4:4" x14ac:dyDescent="0.25">
      <c r="D1172" s="9"/>
    </row>
    <row r="1173" spans="4:4" x14ac:dyDescent="0.25">
      <c r="D1173" s="9"/>
    </row>
    <row r="1174" spans="4:4" x14ac:dyDescent="0.25">
      <c r="D1174" s="9"/>
    </row>
    <row r="1175" spans="4:4" x14ac:dyDescent="0.25">
      <c r="D1175" s="9"/>
    </row>
    <row r="1176" spans="4:4" x14ac:dyDescent="0.25">
      <c r="D1176" s="9"/>
    </row>
    <row r="1177" spans="4:4" x14ac:dyDescent="0.25">
      <c r="D1177" s="9"/>
    </row>
    <row r="1178" spans="4:4" x14ac:dyDescent="0.25">
      <c r="D1178" s="9"/>
    </row>
    <row r="1179" spans="4:4" x14ac:dyDescent="0.25">
      <c r="D1179" s="9"/>
    </row>
    <row r="1180" spans="4:4" x14ac:dyDescent="0.25">
      <c r="D1180" s="9"/>
    </row>
    <row r="1181" spans="4:4" x14ac:dyDescent="0.25">
      <c r="D1181" s="9"/>
    </row>
    <row r="1182" spans="4:4" x14ac:dyDescent="0.25">
      <c r="D1182" s="9"/>
    </row>
    <row r="1183" spans="4:4" x14ac:dyDescent="0.25">
      <c r="D1183" s="9"/>
    </row>
    <row r="1184" spans="4:4" x14ac:dyDescent="0.25">
      <c r="D1184" s="9"/>
    </row>
    <row r="1185" spans="4:4" x14ac:dyDescent="0.25">
      <c r="D1185" s="9"/>
    </row>
    <row r="1186" spans="4:4" x14ac:dyDescent="0.25">
      <c r="D1186" s="9"/>
    </row>
    <row r="1187" spans="4:4" x14ac:dyDescent="0.25">
      <c r="D1187" s="9"/>
    </row>
    <row r="1188" spans="4:4" x14ac:dyDescent="0.25">
      <c r="D1188" s="9"/>
    </row>
    <row r="1189" spans="4:4" x14ac:dyDescent="0.25">
      <c r="D1189" s="9"/>
    </row>
    <row r="1190" spans="4:4" x14ac:dyDescent="0.25">
      <c r="D1190" s="9"/>
    </row>
    <row r="1191" spans="4:4" x14ac:dyDescent="0.25">
      <c r="D1191" s="9"/>
    </row>
    <row r="1192" spans="4:4" x14ac:dyDescent="0.25">
      <c r="D1192" s="9"/>
    </row>
    <row r="1193" spans="4:4" x14ac:dyDescent="0.25">
      <c r="D1193" s="9"/>
    </row>
    <row r="1194" spans="4:4" x14ac:dyDescent="0.25">
      <c r="D1194" s="9"/>
    </row>
    <row r="1195" spans="4:4" x14ac:dyDescent="0.25">
      <c r="D1195" s="9"/>
    </row>
    <row r="1196" spans="4:4" x14ac:dyDescent="0.25">
      <c r="D1196" s="9"/>
    </row>
    <row r="1197" spans="4:4" x14ac:dyDescent="0.25">
      <c r="D1197" s="9"/>
    </row>
    <row r="1198" spans="4:4" x14ac:dyDescent="0.25">
      <c r="D1198" s="9"/>
    </row>
    <row r="1199" spans="4:4" x14ac:dyDescent="0.25">
      <c r="D1199" s="9"/>
    </row>
    <row r="1200" spans="4:4" x14ac:dyDescent="0.25">
      <c r="D1200" s="9"/>
    </row>
    <row r="1201" spans="4:4" x14ac:dyDescent="0.25">
      <c r="D1201" s="9"/>
    </row>
    <row r="1202" spans="4:4" x14ac:dyDescent="0.25">
      <c r="D1202" s="9"/>
    </row>
    <row r="1203" spans="4:4" x14ac:dyDescent="0.25">
      <c r="D1203" s="9"/>
    </row>
    <row r="1204" spans="4:4" x14ac:dyDescent="0.25">
      <c r="D1204" s="9"/>
    </row>
    <row r="1205" spans="4:4" x14ac:dyDescent="0.25">
      <c r="D1205" s="9"/>
    </row>
    <row r="1206" spans="4:4" x14ac:dyDescent="0.25">
      <c r="D1206" s="9"/>
    </row>
    <row r="1207" spans="4:4" x14ac:dyDescent="0.25">
      <c r="D1207" s="9"/>
    </row>
    <row r="1208" spans="4:4" x14ac:dyDescent="0.25">
      <c r="D1208" s="9"/>
    </row>
    <row r="1209" spans="4:4" x14ac:dyDescent="0.25">
      <c r="D1209" s="9"/>
    </row>
    <row r="1210" spans="4:4" x14ac:dyDescent="0.25">
      <c r="D1210" s="9"/>
    </row>
    <row r="1211" spans="4:4" x14ac:dyDescent="0.25">
      <c r="D1211" s="9"/>
    </row>
    <row r="1212" spans="4:4" x14ac:dyDescent="0.25">
      <c r="D1212" s="9"/>
    </row>
    <row r="1213" spans="4:4" x14ac:dyDescent="0.25">
      <c r="D1213" s="9"/>
    </row>
    <row r="1214" spans="4:4" x14ac:dyDescent="0.25">
      <c r="D1214" s="9"/>
    </row>
    <row r="1215" spans="4:4" x14ac:dyDescent="0.25">
      <c r="D1215" s="9"/>
    </row>
    <row r="1216" spans="4:4" x14ac:dyDescent="0.25">
      <c r="D1216" s="9"/>
    </row>
    <row r="1217" spans="4:4" x14ac:dyDescent="0.25">
      <c r="D1217" s="9"/>
    </row>
    <row r="1218" spans="4:4" x14ac:dyDescent="0.25">
      <c r="D1218" s="9"/>
    </row>
    <row r="1219" spans="4:4" x14ac:dyDescent="0.25">
      <c r="D1219" s="9"/>
    </row>
    <row r="1220" spans="4:4" x14ac:dyDescent="0.25">
      <c r="D1220" s="9"/>
    </row>
    <row r="1221" spans="4:4" x14ac:dyDescent="0.25">
      <c r="D1221" s="9"/>
    </row>
    <row r="1222" spans="4:4" x14ac:dyDescent="0.25">
      <c r="D1222" s="9"/>
    </row>
    <row r="1223" spans="4:4" x14ac:dyDescent="0.25">
      <c r="D1223" s="9"/>
    </row>
    <row r="1224" spans="4:4" x14ac:dyDescent="0.25">
      <c r="D1224" s="9"/>
    </row>
    <row r="1225" spans="4:4" x14ac:dyDescent="0.25">
      <c r="D1225" s="9"/>
    </row>
    <row r="1226" spans="4:4" x14ac:dyDescent="0.25">
      <c r="D1226" s="9"/>
    </row>
    <row r="1227" spans="4:4" x14ac:dyDescent="0.25">
      <c r="D1227" s="9"/>
    </row>
    <row r="1228" spans="4:4" x14ac:dyDescent="0.25">
      <c r="D1228" s="9"/>
    </row>
    <row r="1229" spans="4:4" x14ac:dyDescent="0.25">
      <c r="D1229" s="9"/>
    </row>
    <row r="1230" spans="4:4" x14ac:dyDescent="0.25">
      <c r="D1230" s="9"/>
    </row>
    <row r="1231" spans="4:4" x14ac:dyDescent="0.25">
      <c r="D1231" s="9"/>
    </row>
    <row r="1232" spans="4:4" x14ac:dyDescent="0.25">
      <c r="D1232" s="9"/>
    </row>
    <row r="1233" spans="4:4" x14ac:dyDescent="0.25">
      <c r="D1233" s="9"/>
    </row>
    <row r="1234" spans="4:4" x14ac:dyDescent="0.25">
      <c r="D1234" s="9"/>
    </row>
    <row r="1235" spans="4:4" x14ac:dyDescent="0.25">
      <c r="D1235" s="9"/>
    </row>
    <row r="1236" spans="4:4" x14ac:dyDescent="0.25">
      <c r="D1236" s="9"/>
    </row>
    <row r="1237" spans="4:4" x14ac:dyDescent="0.25">
      <c r="D1237" s="9"/>
    </row>
    <row r="1238" spans="4:4" x14ac:dyDescent="0.25">
      <c r="D1238" s="9"/>
    </row>
    <row r="1239" spans="4:4" x14ac:dyDescent="0.25">
      <c r="D1239" s="9"/>
    </row>
    <row r="1240" spans="4:4" x14ac:dyDescent="0.25">
      <c r="D1240" s="9"/>
    </row>
    <row r="1241" spans="4:4" x14ac:dyDescent="0.25">
      <c r="D1241" s="9"/>
    </row>
    <row r="1242" spans="4:4" x14ac:dyDescent="0.25">
      <c r="D1242" s="9"/>
    </row>
    <row r="1243" spans="4:4" x14ac:dyDescent="0.25">
      <c r="D1243" s="9"/>
    </row>
    <row r="1244" spans="4:4" x14ac:dyDescent="0.25">
      <c r="D1244" s="9"/>
    </row>
    <row r="1245" spans="4:4" x14ac:dyDescent="0.25">
      <c r="D1245" s="9"/>
    </row>
    <row r="1246" spans="4:4" x14ac:dyDescent="0.25">
      <c r="D1246" s="9"/>
    </row>
    <row r="1247" spans="4:4" x14ac:dyDescent="0.25">
      <c r="D1247" s="9"/>
    </row>
    <row r="1248" spans="4:4" x14ac:dyDescent="0.25">
      <c r="D1248" s="9"/>
    </row>
    <row r="1249" spans="4:4" x14ac:dyDescent="0.25">
      <c r="D1249" s="9"/>
    </row>
    <row r="1250" spans="4:4" x14ac:dyDescent="0.25">
      <c r="D1250" s="9"/>
    </row>
    <row r="1251" spans="4:4" x14ac:dyDescent="0.25">
      <c r="D1251" s="9"/>
    </row>
    <row r="1252" spans="4:4" x14ac:dyDescent="0.25">
      <c r="D1252" s="9"/>
    </row>
    <row r="1253" spans="4:4" x14ac:dyDescent="0.25">
      <c r="D1253" s="9"/>
    </row>
    <row r="1254" spans="4:4" x14ac:dyDescent="0.25">
      <c r="D1254" s="9"/>
    </row>
    <row r="1255" spans="4:4" x14ac:dyDescent="0.25">
      <c r="D1255" s="9"/>
    </row>
    <row r="1256" spans="4:4" x14ac:dyDescent="0.25">
      <c r="D1256" s="9"/>
    </row>
    <row r="1257" spans="4:4" x14ac:dyDescent="0.25">
      <c r="D1257" s="9"/>
    </row>
    <row r="1258" spans="4:4" x14ac:dyDescent="0.25">
      <c r="D1258" s="9"/>
    </row>
    <row r="1259" spans="4:4" x14ac:dyDescent="0.25">
      <c r="D1259" s="9"/>
    </row>
    <row r="1260" spans="4:4" x14ac:dyDescent="0.25">
      <c r="D1260" s="9"/>
    </row>
    <row r="1261" spans="4:4" x14ac:dyDescent="0.25">
      <c r="D1261" s="9"/>
    </row>
    <row r="1262" spans="4:4" x14ac:dyDescent="0.25">
      <c r="D1262" s="9"/>
    </row>
    <row r="1263" spans="4:4" x14ac:dyDescent="0.25">
      <c r="D1263" s="9"/>
    </row>
    <row r="1264" spans="4:4" x14ac:dyDescent="0.25">
      <c r="D1264" s="9"/>
    </row>
    <row r="1265" spans="4:4" x14ac:dyDescent="0.25">
      <c r="D1265" s="9"/>
    </row>
    <row r="1266" spans="4:4" x14ac:dyDescent="0.25">
      <c r="D1266" s="9"/>
    </row>
    <row r="1267" spans="4:4" x14ac:dyDescent="0.25">
      <c r="D1267" s="9"/>
    </row>
    <row r="1268" spans="4:4" x14ac:dyDescent="0.25">
      <c r="D1268" s="9"/>
    </row>
    <row r="1269" spans="4:4" x14ac:dyDescent="0.25">
      <c r="D1269" s="9"/>
    </row>
    <row r="1270" spans="4:4" x14ac:dyDescent="0.25">
      <c r="D1270" s="9"/>
    </row>
    <row r="1271" spans="4:4" x14ac:dyDescent="0.25">
      <c r="D1271" s="9"/>
    </row>
    <row r="1272" spans="4:4" x14ac:dyDescent="0.25">
      <c r="D1272" s="9"/>
    </row>
    <row r="1273" spans="4:4" x14ac:dyDescent="0.25">
      <c r="D1273" s="9"/>
    </row>
    <row r="1274" spans="4:4" x14ac:dyDescent="0.25">
      <c r="D1274" s="9"/>
    </row>
    <row r="1275" spans="4:4" x14ac:dyDescent="0.25">
      <c r="D1275" s="9"/>
    </row>
    <row r="1276" spans="4:4" x14ac:dyDescent="0.25">
      <c r="D1276" s="9"/>
    </row>
    <row r="1277" spans="4:4" x14ac:dyDescent="0.25">
      <c r="D1277" s="9"/>
    </row>
    <row r="1278" spans="4:4" x14ac:dyDescent="0.25">
      <c r="D1278" s="9"/>
    </row>
    <row r="1279" spans="4:4" x14ac:dyDescent="0.25">
      <c r="D1279" s="9"/>
    </row>
    <row r="1280" spans="4:4" x14ac:dyDescent="0.25">
      <c r="D1280" s="9"/>
    </row>
    <row r="1281" spans="4:4" x14ac:dyDescent="0.25">
      <c r="D1281" s="9"/>
    </row>
    <row r="1282" spans="4:4" x14ac:dyDescent="0.25">
      <c r="D1282" s="9"/>
    </row>
    <row r="1283" spans="4:4" x14ac:dyDescent="0.25">
      <c r="D1283" s="9"/>
    </row>
    <row r="1284" spans="4:4" x14ac:dyDescent="0.25">
      <c r="D1284" s="9"/>
    </row>
    <row r="1285" spans="4:4" x14ac:dyDescent="0.25">
      <c r="D1285" s="9"/>
    </row>
    <row r="1286" spans="4:4" x14ac:dyDescent="0.25">
      <c r="D1286" s="9"/>
    </row>
    <row r="1287" spans="4:4" x14ac:dyDescent="0.25">
      <c r="D1287" s="9"/>
    </row>
    <row r="1288" spans="4:4" x14ac:dyDescent="0.25">
      <c r="D1288" s="9"/>
    </row>
    <row r="1289" spans="4:4" x14ac:dyDescent="0.25">
      <c r="D1289" s="9"/>
    </row>
    <row r="1290" spans="4:4" x14ac:dyDescent="0.25">
      <c r="D1290" s="9"/>
    </row>
    <row r="1291" spans="4:4" x14ac:dyDescent="0.25">
      <c r="D1291" s="9"/>
    </row>
    <row r="1292" spans="4:4" x14ac:dyDescent="0.25">
      <c r="D1292" s="9"/>
    </row>
    <row r="1293" spans="4:4" x14ac:dyDescent="0.25">
      <c r="D1293" s="9"/>
    </row>
    <row r="1294" spans="4:4" x14ac:dyDescent="0.25">
      <c r="D1294" s="9"/>
    </row>
    <row r="1295" spans="4:4" x14ac:dyDescent="0.25">
      <c r="D1295" s="9"/>
    </row>
    <row r="1296" spans="4:4" x14ac:dyDescent="0.25">
      <c r="D1296" s="9"/>
    </row>
    <row r="1297" spans="4:4" x14ac:dyDescent="0.25">
      <c r="D1297" s="9"/>
    </row>
    <row r="1298" spans="4:4" x14ac:dyDescent="0.25">
      <c r="D1298" s="9"/>
    </row>
    <row r="1299" spans="4:4" x14ac:dyDescent="0.25">
      <c r="D1299" s="9"/>
    </row>
    <row r="1300" spans="4:4" x14ac:dyDescent="0.25">
      <c r="D1300" s="9"/>
    </row>
    <row r="1301" spans="4:4" x14ac:dyDescent="0.25">
      <c r="D1301" s="9"/>
    </row>
    <row r="1302" spans="4:4" x14ac:dyDescent="0.25">
      <c r="D1302" s="9"/>
    </row>
    <row r="1303" spans="4:4" x14ac:dyDescent="0.25">
      <c r="D1303" s="9"/>
    </row>
    <row r="1304" spans="4:4" x14ac:dyDescent="0.25">
      <c r="D1304" s="9"/>
    </row>
    <row r="1305" spans="4:4" x14ac:dyDescent="0.25">
      <c r="D1305" s="9"/>
    </row>
    <row r="1306" spans="4:4" x14ac:dyDescent="0.25">
      <c r="D1306" s="9"/>
    </row>
    <row r="1307" spans="4:4" x14ac:dyDescent="0.25">
      <c r="D1307" s="9"/>
    </row>
    <row r="1308" spans="4:4" x14ac:dyDescent="0.25">
      <c r="D1308" s="9"/>
    </row>
    <row r="1309" spans="4:4" x14ac:dyDescent="0.25">
      <c r="D1309" s="9"/>
    </row>
    <row r="1310" spans="4:4" x14ac:dyDescent="0.25">
      <c r="D1310" s="9"/>
    </row>
    <row r="1311" spans="4:4" x14ac:dyDescent="0.25">
      <c r="D1311" s="9"/>
    </row>
    <row r="1312" spans="4:4" x14ac:dyDescent="0.25">
      <c r="D1312" s="9"/>
    </row>
    <row r="1313" spans="4:4" x14ac:dyDescent="0.25">
      <c r="D1313" s="9"/>
    </row>
    <row r="1314" spans="4:4" x14ac:dyDescent="0.25">
      <c r="D1314" s="9"/>
    </row>
    <row r="1315" spans="4:4" x14ac:dyDescent="0.25">
      <c r="D1315" s="9"/>
    </row>
    <row r="1316" spans="4:4" x14ac:dyDescent="0.25">
      <c r="D1316" s="9"/>
    </row>
    <row r="1317" spans="4:4" x14ac:dyDescent="0.25">
      <c r="D1317" s="9"/>
    </row>
    <row r="1318" spans="4:4" x14ac:dyDescent="0.25">
      <c r="D1318" s="9"/>
    </row>
    <row r="1319" spans="4:4" x14ac:dyDescent="0.25">
      <c r="D1319" s="9"/>
    </row>
    <row r="1320" spans="4:4" x14ac:dyDescent="0.25">
      <c r="D1320" s="9"/>
    </row>
    <row r="1321" spans="4:4" x14ac:dyDescent="0.25">
      <c r="D1321" s="9"/>
    </row>
    <row r="1322" spans="4:4" x14ac:dyDescent="0.25">
      <c r="D1322" s="9"/>
    </row>
    <row r="1323" spans="4:4" x14ac:dyDescent="0.25">
      <c r="D1323" s="9"/>
    </row>
    <row r="1324" spans="4:4" x14ac:dyDescent="0.25">
      <c r="D1324" s="9"/>
    </row>
    <row r="1325" spans="4:4" x14ac:dyDescent="0.25">
      <c r="D1325" s="9"/>
    </row>
    <row r="1326" spans="4:4" x14ac:dyDescent="0.25">
      <c r="D1326" s="9"/>
    </row>
    <row r="1327" spans="4:4" x14ac:dyDescent="0.25">
      <c r="D1327" s="9"/>
    </row>
    <row r="1328" spans="4:4" x14ac:dyDescent="0.25">
      <c r="D1328" s="9"/>
    </row>
    <row r="1329" spans="4:4" x14ac:dyDescent="0.25">
      <c r="D1329" s="9"/>
    </row>
    <row r="1330" spans="4:4" x14ac:dyDescent="0.25">
      <c r="D1330" s="9"/>
    </row>
    <row r="1331" spans="4:4" x14ac:dyDescent="0.25">
      <c r="D1331" s="9"/>
    </row>
    <row r="1332" spans="4:4" x14ac:dyDescent="0.25">
      <c r="D1332" s="9"/>
    </row>
    <row r="1333" spans="4:4" x14ac:dyDescent="0.25">
      <c r="D1333" s="9"/>
    </row>
    <row r="1334" spans="4:4" x14ac:dyDescent="0.25">
      <c r="D1334" s="9"/>
    </row>
    <row r="1335" spans="4:4" x14ac:dyDescent="0.25">
      <c r="D1335" s="9"/>
    </row>
    <row r="1336" spans="4:4" x14ac:dyDescent="0.25">
      <c r="D1336" s="9"/>
    </row>
    <row r="1337" spans="4:4" x14ac:dyDescent="0.25">
      <c r="D1337" s="9"/>
    </row>
    <row r="1338" spans="4:4" x14ac:dyDescent="0.25">
      <c r="D1338" s="9"/>
    </row>
    <row r="1339" spans="4:4" x14ac:dyDescent="0.25">
      <c r="D1339" s="9"/>
    </row>
    <row r="1340" spans="4:4" x14ac:dyDescent="0.25">
      <c r="D1340" s="9"/>
    </row>
    <row r="1341" spans="4:4" x14ac:dyDescent="0.25">
      <c r="D1341" s="9"/>
    </row>
    <row r="1342" spans="4:4" x14ac:dyDescent="0.25">
      <c r="D1342" s="9"/>
    </row>
    <row r="1343" spans="4:4" x14ac:dyDescent="0.25">
      <c r="D1343" s="9"/>
    </row>
    <row r="1344" spans="4:4" x14ac:dyDescent="0.25">
      <c r="D1344" s="9"/>
    </row>
    <row r="1345" spans="4:4" x14ac:dyDescent="0.25">
      <c r="D1345" s="9"/>
    </row>
    <row r="1346" spans="4:4" x14ac:dyDescent="0.25">
      <c r="D1346" s="9"/>
    </row>
    <row r="1347" spans="4:4" x14ac:dyDescent="0.25">
      <c r="D1347" s="9"/>
    </row>
    <row r="1348" spans="4:4" x14ac:dyDescent="0.25">
      <c r="D1348" s="9"/>
    </row>
    <row r="1349" spans="4:4" x14ac:dyDescent="0.25">
      <c r="D1349" s="9"/>
    </row>
    <row r="1350" spans="4:4" x14ac:dyDescent="0.25">
      <c r="D1350" s="9"/>
    </row>
    <row r="1351" spans="4:4" x14ac:dyDescent="0.25">
      <c r="D1351" s="9"/>
    </row>
    <row r="1352" spans="4:4" x14ac:dyDescent="0.25">
      <c r="D1352" s="9"/>
    </row>
    <row r="1353" spans="4:4" x14ac:dyDescent="0.25">
      <c r="D1353" s="9"/>
    </row>
    <row r="1354" spans="4:4" x14ac:dyDescent="0.25">
      <c r="D1354" s="9"/>
    </row>
    <row r="1355" spans="4:4" x14ac:dyDescent="0.25">
      <c r="D1355" s="9"/>
    </row>
    <row r="1356" spans="4:4" x14ac:dyDescent="0.25">
      <c r="D1356" s="9"/>
    </row>
    <row r="1357" spans="4:4" x14ac:dyDescent="0.25">
      <c r="D1357" s="9"/>
    </row>
    <row r="1358" spans="4:4" x14ac:dyDescent="0.25">
      <c r="D1358" s="9"/>
    </row>
    <row r="1359" spans="4:4" x14ac:dyDescent="0.25">
      <c r="D1359" s="9"/>
    </row>
    <row r="1360" spans="4:4" x14ac:dyDescent="0.25">
      <c r="D1360" s="9"/>
    </row>
    <row r="1361" spans="4:4" x14ac:dyDescent="0.25">
      <c r="D1361" s="9"/>
    </row>
    <row r="1362" spans="4:4" x14ac:dyDescent="0.25">
      <c r="D1362" s="9"/>
    </row>
    <row r="1363" spans="4:4" x14ac:dyDescent="0.25">
      <c r="D1363" s="9"/>
    </row>
    <row r="1364" spans="4:4" x14ac:dyDescent="0.25">
      <c r="D1364" s="9"/>
    </row>
    <row r="1365" spans="4:4" x14ac:dyDescent="0.25">
      <c r="D1365" s="9"/>
    </row>
    <row r="1366" spans="4:4" x14ac:dyDescent="0.25">
      <c r="D1366" s="9"/>
    </row>
    <row r="1367" spans="4:4" x14ac:dyDescent="0.25">
      <c r="D1367" s="9"/>
    </row>
    <row r="1368" spans="4:4" x14ac:dyDescent="0.25">
      <c r="D1368" s="9"/>
    </row>
    <row r="1369" spans="4:4" x14ac:dyDescent="0.25">
      <c r="D1369" s="9"/>
    </row>
    <row r="1370" spans="4:4" x14ac:dyDescent="0.25">
      <c r="D1370" s="9"/>
    </row>
    <row r="1371" spans="4:4" x14ac:dyDescent="0.25">
      <c r="D1371" s="9"/>
    </row>
    <row r="1372" spans="4:4" x14ac:dyDescent="0.25">
      <c r="D1372" s="9"/>
    </row>
    <row r="1373" spans="4:4" x14ac:dyDescent="0.25">
      <c r="D1373" s="9"/>
    </row>
    <row r="1374" spans="4:4" x14ac:dyDescent="0.25">
      <c r="D1374" s="9"/>
    </row>
    <row r="1375" spans="4:4" x14ac:dyDescent="0.25">
      <c r="D1375" s="9"/>
    </row>
    <row r="1376" spans="4:4" x14ac:dyDescent="0.25">
      <c r="D1376" s="9"/>
    </row>
    <row r="1377" spans="4:4" x14ac:dyDescent="0.25">
      <c r="D1377" s="9"/>
    </row>
    <row r="1378" spans="4:4" x14ac:dyDescent="0.25">
      <c r="D1378" s="9"/>
    </row>
    <row r="1379" spans="4:4" x14ac:dyDescent="0.25">
      <c r="D1379" s="9"/>
    </row>
    <row r="1380" spans="4:4" x14ac:dyDescent="0.25">
      <c r="D1380" s="9"/>
    </row>
    <row r="1381" spans="4:4" x14ac:dyDescent="0.25">
      <c r="D1381" s="9"/>
    </row>
    <row r="1382" spans="4:4" x14ac:dyDescent="0.25">
      <c r="D1382" s="9"/>
    </row>
    <row r="1383" spans="4:4" x14ac:dyDescent="0.25">
      <c r="D1383" s="9"/>
    </row>
    <row r="1384" spans="4:4" x14ac:dyDescent="0.25">
      <c r="D1384" s="9"/>
    </row>
    <row r="1385" spans="4:4" x14ac:dyDescent="0.25">
      <c r="D1385" s="9"/>
    </row>
    <row r="1386" spans="4:4" x14ac:dyDescent="0.25">
      <c r="D1386" s="9"/>
    </row>
    <row r="1387" spans="4:4" x14ac:dyDescent="0.25">
      <c r="D1387" s="9"/>
    </row>
    <row r="1388" spans="4:4" x14ac:dyDescent="0.25">
      <c r="D1388" s="9"/>
    </row>
    <row r="1389" spans="4:4" x14ac:dyDescent="0.25">
      <c r="D1389" s="9"/>
    </row>
    <row r="1390" spans="4:4" x14ac:dyDescent="0.25">
      <c r="D1390" s="9"/>
    </row>
    <row r="1391" spans="4:4" x14ac:dyDescent="0.25">
      <c r="D1391" s="9"/>
    </row>
    <row r="1392" spans="4:4" x14ac:dyDescent="0.25">
      <c r="D1392" s="9"/>
    </row>
    <row r="1393" spans="4:4" x14ac:dyDescent="0.25">
      <c r="D1393" s="9"/>
    </row>
    <row r="1394" spans="4:4" x14ac:dyDescent="0.25">
      <c r="D1394" s="9"/>
    </row>
    <row r="1395" spans="4:4" x14ac:dyDescent="0.25">
      <c r="D1395" s="9"/>
    </row>
    <row r="1396" spans="4:4" x14ac:dyDescent="0.25">
      <c r="D1396" s="9"/>
    </row>
    <row r="1397" spans="4:4" x14ac:dyDescent="0.25">
      <c r="D1397" s="9"/>
    </row>
    <row r="1398" spans="4:4" x14ac:dyDescent="0.25">
      <c r="D1398" s="9"/>
    </row>
    <row r="1399" spans="4:4" x14ac:dyDescent="0.25">
      <c r="D1399" s="9"/>
    </row>
    <row r="1400" spans="4:4" x14ac:dyDescent="0.25">
      <c r="D1400" s="9"/>
    </row>
    <row r="1401" spans="4:4" x14ac:dyDescent="0.25">
      <c r="D1401" s="9"/>
    </row>
    <row r="1402" spans="4:4" x14ac:dyDescent="0.25">
      <c r="D1402" s="9"/>
    </row>
    <row r="1403" spans="4:4" x14ac:dyDescent="0.25">
      <c r="D1403" s="9"/>
    </row>
    <row r="1404" spans="4:4" x14ac:dyDescent="0.25">
      <c r="D1404" s="9"/>
    </row>
    <row r="1405" spans="4:4" x14ac:dyDescent="0.25">
      <c r="D1405" s="9"/>
    </row>
    <row r="1406" spans="4:4" x14ac:dyDescent="0.25">
      <c r="D1406" s="9"/>
    </row>
    <row r="1407" spans="4:4" x14ac:dyDescent="0.25">
      <c r="D1407" s="9"/>
    </row>
    <row r="1408" spans="4:4" x14ac:dyDescent="0.25">
      <c r="D1408" s="9"/>
    </row>
    <row r="1409" spans="4:4" x14ac:dyDescent="0.25">
      <c r="D1409" s="9"/>
    </row>
    <row r="1410" spans="4:4" x14ac:dyDescent="0.25">
      <c r="D1410" s="9"/>
    </row>
    <row r="1411" spans="4:4" x14ac:dyDescent="0.25">
      <c r="D1411" s="9"/>
    </row>
    <row r="1412" spans="4:4" x14ac:dyDescent="0.25">
      <c r="D1412" s="9"/>
    </row>
    <row r="1413" spans="4:4" x14ac:dyDescent="0.25">
      <c r="D1413" s="9"/>
    </row>
    <row r="1414" spans="4:4" x14ac:dyDescent="0.25">
      <c r="D1414" s="9"/>
    </row>
    <row r="1415" spans="4:4" x14ac:dyDescent="0.25">
      <c r="D1415" s="9"/>
    </row>
    <row r="1416" spans="4:4" x14ac:dyDescent="0.25">
      <c r="D1416" s="9"/>
    </row>
    <row r="1417" spans="4:4" x14ac:dyDescent="0.25">
      <c r="D1417" s="9"/>
    </row>
    <row r="1418" spans="4:4" x14ac:dyDescent="0.25">
      <c r="D1418" s="9"/>
    </row>
    <row r="1419" spans="4:4" x14ac:dyDescent="0.25">
      <c r="D1419" s="9"/>
    </row>
    <row r="1420" spans="4:4" x14ac:dyDescent="0.25">
      <c r="D1420" s="9"/>
    </row>
    <row r="1421" spans="4:4" x14ac:dyDescent="0.25">
      <c r="D1421" s="9"/>
    </row>
    <row r="1422" spans="4:4" x14ac:dyDescent="0.25">
      <c r="D1422" s="9"/>
    </row>
    <row r="1423" spans="4:4" x14ac:dyDescent="0.25">
      <c r="D1423" s="9"/>
    </row>
    <row r="1424" spans="4:4" x14ac:dyDescent="0.25">
      <c r="D1424" s="9"/>
    </row>
    <row r="1425" spans="4:4" x14ac:dyDescent="0.25">
      <c r="D1425" s="9"/>
    </row>
    <row r="1426" spans="4:4" x14ac:dyDescent="0.25">
      <c r="D1426" s="9"/>
    </row>
    <row r="1427" spans="4:4" x14ac:dyDescent="0.25">
      <c r="D1427" s="9"/>
    </row>
    <row r="1428" spans="4:4" x14ac:dyDescent="0.25">
      <c r="D1428" s="9"/>
    </row>
    <row r="1429" spans="4:4" x14ac:dyDescent="0.25">
      <c r="D1429" s="9"/>
    </row>
    <row r="1430" spans="4:4" x14ac:dyDescent="0.25">
      <c r="D1430" s="9"/>
    </row>
    <row r="1431" spans="4:4" x14ac:dyDescent="0.25">
      <c r="D1431" s="9"/>
    </row>
    <row r="1432" spans="4:4" x14ac:dyDescent="0.25">
      <c r="D1432" s="9"/>
    </row>
    <row r="1433" spans="4:4" x14ac:dyDescent="0.25">
      <c r="D1433" s="9"/>
    </row>
    <row r="1434" spans="4:4" x14ac:dyDescent="0.25">
      <c r="D1434" s="9"/>
    </row>
    <row r="1435" spans="4:4" x14ac:dyDescent="0.25">
      <c r="D1435" s="9"/>
    </row>
    <row r="1436" spans="4:4" x14ac:dyDescent="0.25">
      <c r="D1436" s="9"/>
    </row>
    <row r="1437" spans="4:4" x14ac:dyDescent="0.25">
      <c r="D1437" s="9"/>
    </row>
    <row r="1438" spans="4:4" x14ac:dyDescent="0.25">
      <c r="D1438" s="9"/>
    </row>
    <row r="1439" spans="4:4" x14ac:dyDescent="0.25">
      <c r="D1439" s="9"/>
    </row>
    <row r="1440" spans="4:4" x14ac:dyDescent="0.25">
      <c r="D1440" s="9"/>
    </row>
    <row r="1441" spans="4:4" x14ac:dyDescent="0.25">
      <c r="D1441" s="9"/>
    </row>
    <row r="1442" spans="4:4" x14ac:dyDescent="0.25">
      <c r="D1442" s="9"/>
    </row>
    <row r="1443" spans="4:4" x14ac:dyDescent="0.25">
      <c r="D1443" s="9"/>
    </row>
    <row r="1444" spans="4:4" x14ac:dyDescent="0.25">
      <c r="D1444" s="9"/>
    </row>
    <row r="1445" spans="4:4" x14ac:dyDescent="0.25">
      <c r="D1445" s="9"/>
    </row>
    <row r="1446" spans="4:4" x14ac:dyDescent="0.25">
      <c r="D1446" s="9"/>
    </row>
    <row r="1447" spans="4:4" x14ac:dyDescent="0.25">
      <c r="D1447" s="9"/>
    </row>
    <row r="1448" spans="4:4" x14ac:dyDescent="0.25">
      <c r="D1448" s="9"/>
    </row>
    <row r="1449" spans="4:4" x14ac:dyDescent="0.25">
      <c r="D1449" s="9"/>
    </row>
    <row r="1450" spans="4:4" x14ac:dyDescent="0.25">
      <c r="D1450" s="9"/>
    </row>
    <row r="1451" spans="4:4" x14ac:dyDescent="0.25">
      <c r="D1451" s="9"/>
    </row>
    <row r="1452" spans="4:4" x14ac:dyDescent="0.25">
      <c r="D1452" s="9"/>
    </row>
    <row r="1453" spans="4:4" x14ac:dyDescent="0.25">
      <c r="D1453" s="9"/>
    </row>
    <row r="1454" spans="4:4" x14ac:dyDescent="0.25">
      <c r="D1454" s="9"/>
    </row>
    <row r="1455" spans="4:4" x14ac:dyDescent="0.25">
      <c r="D1455" s="9"/>
    </row>
    <row r="1456" spans="4:4" x14ac:dyDescent="0.25">
      <c r="D1456" s="9"/>
    </row>
    <row r="1457" spans="4:4" x14ac:dyDescent="0.25">
      <c r="D1457" s="9"/>
    </row>
    <row r="1458" spans="4:4" x14ac:dyDescent="0.25">
      <c r="D1458" s="9"/>
    </row>
    <row r="1459" spans="4:4" x14ac:dyDescent="0.25">
      <c r="D1459" s="9"/>
    </row>
    <row r="1460" spans="4:4" x14ac:dyDescent="0.25">
      <c r="D1460" s="9"/>
    </row>
    <row r="1461" spans="4:4" x14ac:dyDescent="0.25">
      <c r="D1461" s="9"/>
    </row>
    <row r="1462" spans="4:4" x14ac:dyDescent="0.25">
      <c r="D1462" s="9"/>
    </row>
    <row r="1463" spans="4:4" x14ac:dyDescent="0.25">
      <c r="D1463" s="9"/>
    </row>
    <row r="1464" spans="4:4" x14ac:dyDescent="0.25">
      <c r="D1464" s="9"/>
    </row>
    <row r="1465" spans="4:4" x14ac:dyDescent="0.25">
      <c r="D1465" s="9"/>
    </row>
    <row r="1466" spans="4:4" x14ac:dyDescent="0.25">
      <c r="D1466" s="9"/>
    </row>
    <row r="1467" spans="4:4" x14ac:dyDescent="0.25">
      <c r="D1467" s="9"/>
    </row>
    <row r="1468" spans="4:4" x14ac:dyDescent="0.25">
      <c r="D1468" s="9"/>
    </row>
    <row r="1469" spans="4:4" x14ac:dyDescent="0.25">
      <c r="D1469" s="9"/>
    </row>
    <row r="1470" spans="4:4" x14ac:dyDescent="0.25">
      <c r="D1470" s="9"/>
    </row>
    <row r="1471" spans="4:4" x14ac:dyDescent="0.25">
      <c r="D1471" s="9"/>
    </row>
    <row r="1472" spans="4:4" x14ac:dyDescent="0.25">
      <c r="D1472" s="9"/>
    </row>
    <row r="1473" spans="4:4" x14ac:dyDescent="0.25">
      <c r="D1473" s="9"/>
    </row>
    <row r="1474" spans="4:4" x14ac:dyDescent="0.25">
      <c r="D1474" s="9"/>
    </row>
    <row r="1475" spans="4:4" x14ac:dyDescent="0.25">
      <c r="D1475" s="9"/>
    </row>
    <row r="1476" spans="4:4" x14ac:dyDescent="0.25">
      <c r="D1476" s="9"/>
    </row>
    <row r="1477" spans="4:4" x14ac:dyDescent="0.25">
      <c r="D1477" s="9"/>
    </row>
    <row r="1478" spans="4:4" x14ac:dyDescent="0.25">
      <c r="D1478" s="9"/>
    </row>
    <row r="1479" spans="4:4" x14ac:dyDescent="0.25">
      <c r="D1479" s="9"/>
    </row>
    <row r="1480" spans="4:4" x14ac:dyDescent="0.25">
      <c r="D1480" s="9"/>
    </row>
    <row r="1481" spans="4:4" x14ac:dyDescent="0.25">
      <c r="D1481" s="9"/>
    </row>
    <row r="1482" spans="4:4" x14ac:dyDescent="0.25">
      <c r="D1482" s="9"/>
    </row>
    <row r="1483" spans="4:4" x14ac:dyDescent="0.25">
      <c r="D1483" s="9"/>
    </row>
    <row r="1484" spans="4:4" x14ac:dyDescent="0.25">
      <c r="D1484" s="9"/>
    </row>
    <row r="1485" spans="4:4" x14ac:dyDescent="0.25">
      <c r="D1485" s="9"/>
    </row>
    <row r="1486" spans="4:4" x14ac:dyDescent="0.25">
      <c r="D1486" s="9"/>
    </row>
    <row r="1487" spans="4:4" x14ac:dyDescent="0.25">
      <c r="D1487" s="9"/>
    </row>
    <row r="1488" spans="4:4" x14ac:dyDescent="0.25">
      <c r="D1488" s="9"/>
    </row>
    <row r="1489" spans="4:4" x14ac:dyDescent="0.25">
      <c r="D1489" s="9"/>
    </row>
    <row r="1490" spans="4:4" x14ac:dyDescent="0.25">
      <c r="D1490" s="9"/>
    </row>
    <row r="1491" spans="4:4" x14ac:dyDescent="0.25">
      <c r="D1491" s="9"/>
    </row>
    <row r="1492" spans="4:4" x14ac:dyDescent="0.25">
      <c r="D1492" s="9"/>
    </row>
    <row r="1493" spans="4:4" x14ac:dyDescent="0.25">
      <c r="D1493" s="9"/>
    </row>
    <row r="1494" spans="4:4" x14ac:dyDescent="0.25">
      <c r="D1494" s="9"/>
    </row>
    <row r="1495" spans="4:4" x14ac:dyDescent="0.25">
      <c r="D1495" s="9"/>
    </row>
    <row r="1496" spans="4:4" x14ac:dyDescent="0.25">
      <c r="D1496" s="9"/>
    </row>
    <row r="1497" spans="4:4" x14ac:dyDescent="0.25">
      <c r="D1497" s="9"/>
    </row>
    <row r="1498" spans="4:4" x14ac:dyDescent="0.25">
      <c r="D1498" s="9"/>
    </row>
    <row r="1499" spans="4:4" x14ac:dyDescent="0.25">
      <c r="D1499" s="9"/>
    </row>
    <row r="1500" spans="4:4" x14ac:dyDescent="0.25">
      <c r="D1500" s="9"/>
    </row>
    <row r="1501" spans="4:4" x14ac:dyDescent="0.25">
      <c r="D1501" s="9"/>
    </row>
    <row r="1502" spans="4:4" x14ac:dyDescent="0.25">
      <c r="D1502" s="9"/>
    </row>
    <row r="1503" spans="4:4" x14ac:dyDescent="0.25">
      <c r="D1503" s="9"/>
    </row>
    <row r="1504" spans="4:4" x14ac:dyDescent="0.25">
      <c r="D1504" s="9"/>
    </row>
    <row r="1505" spans="4:4" x14ac:dyDescent="0.25">
      <c r="D1505" s="9"/>
    </row>
    <row r="1506" spans="4:4" x14ac:dyDescent="0.25">
      <c r="D1506" s="9"/>
    </row>
    <row r="1507" spans="4:4" x14ac:dyDescent="0.25">
      <c r="D1507" s="9"/>
    </row>
    <row r="1508" spans="4:4" x14ac:dyDescent="0.25">
      <c r="D1508" s="9"/>
    </row>
    <row r="1509" spans="4:4" x14ac:dyDescent="0.25">
      <c r="D1509" s="9"/>
    </row>
    <row r="1510" spans="4:4" x14ac:dyDescent="0.25">
      <c r="D1510" s="9"/>
    </row>
    <row r="1511" spans="4:4" x14ac:dyDescent="0.25">
      <c r="D1511" s="9"/>
    </row>
    <row r="1512" spans="4:4" x14ac:dyDescent="0.25">
      <c r="D1512" s="9"/>
    </row>
    <row r="1513" spans="4:4" x14ac:dyDescent="0.25">
      <c r="D1513" s="9"/>
    </row>
    <row r="1514" spans="4:4" x14ac:dyDescent="0.25">
      <c r="D1514" s="9"/>
    </row>
    <row r="1515" spans="4:4" x14ac:dyDescent="0.25">
      <c r="D1515" s="9"/>
    </row>
    <row r="1516" spans="4:4" x14ac:dyDescent="0.25">
      <c r="D1516" s="9"/>
    </row>
    <row r="1517" spans="4:4" x14ac:dyDescent="0.25">
      <c r="D1517" s="9"/>
    </row>
    <row r="1518" spans="4:4" x14ac:dyDescent="0.25">
      <c r="D1518" s="9"/>
    </row>
    <row r="1519" spans="4:4" x14ac:dyDescent="0.25">
      <c r="D1519" s="9"/>
    </row>
    <row r="1520" spans="4:4" x14ac:dyDescent="0.25">
      <c r="D1520" s="9"/>
    </row>
    <row r="1521" spans="4:4" x14ac:dyDescent="0.25">
      <c r="D1521" s="9"/>
    </row>
    <row r="1522" spans="4:4" x14ac:dyDescent="0.25">
      <c r="D1522" s="9"/>
    </row>
    <row r="1523" spans="4:4" x14ac:dyDescent="0.25">
      <c r="D1523" s="9"/>
    </row>
    <row r="1524" spans="4:4" x14ac:dyDescent="0.25">
      <c r="D1524" s="9"/>
    </row>
    <row r="1525" spans="4:4" x14ac:dyDescent="0.25">
      <c r="D1525" s="9"/>
    </row>
    <row r="1526" spans="4:4" x14ac:dyDescent="0.25">
      <c r="D1526" s="9"/>
    </row>
    <row r="1527" spans="4:4" x14ac:dyDescent="0.25">
      <c r="D1527" s="9"/>
    </row>
    <row r="1528" spans="4:4" x14ac:dyDescent="0.25">
      <c r="D1528" s="9"/>
    </row>
    <row r="1529" spans="4:4" x14ac:dyDescent="0.25">
      <c r="D1529" s="9"/>
    </row>
    <row r="1530" spans="4:4" x14ac:dyDescent="0.25">
      <c r="D1530" s="9"/>
    </row>
    <row r="1531" spans="4:4" x14ac:dyDescent="0.25">
      <c r="D1531" s="9"/>
    </row>
    <row r="1532" spans="4:4" x14ac:dyDescent="0.25">
      <c r="D1532" s="9"/>
    </row>
    <row r="1533" spans="4:4" x14ac:dyDescent="0.25">
      <c r="D1533" s="9"/>
    </row>
    <row r="1534" spans="4:4" x14ac:dyDescent="0.25">
      <c r="D1534" s="9"/>
    </row>
    <row r="1535" spans="4:4" x14ac:dyDescent="0.25">
      <c r="D1535" s="9"/>
    </row>
    <row r="1536" spans="4:4" x14ac:dyDescent="0.25">
      <c r="D1536" s="9"/>
    </row>
    <row r="1537" spans="4:4" x14ac:dyDescent="0.25">
      <c r="D1537" s="9"/>
    </row>
    <row r="1538" spans="4:4" x14ac:dyDescent="0.25">
      <c r="D1538" s="9"/>
    </row>
    <row r="1539" spans="4:4" x14ac:dyDescent="0.25">
      <c r="D1539" s="9"/>
    </row>
    <row r="1540" spans="4:4" x14ac:dyDescent="0.25">
      <c r="D1540" s="9"/>
    </row>
    <row r="1541" spans="4:4" x14ac:dyDescent="0.25">
      <c r="D1541" s="9"/>
    </row>
    <row r="1542" spans="4:4" x14ac:dyDescent="0.25">
      <c r="D1542" s="9"/>
    </row>
    <row r="1543" spans="4:4" x14ac:dyDescent="0.25">
      <c r="D1543" s="9"/>
    </row>
    <row r="1544" spans="4:4" x14ac:dyDescent="0.25">
      <c r="D1544" s="9"/>
    </row>
    <row r="1545" spans="4:4" x14ac:dyDescent="0.25">
      <c r="D1545" s="9"/>
    </row>
    <row r="1546" spans="4:4" x14ac:dyDescent="0.25">
      <c r="D1546" s="9"/>
    </row>
    <row r="1547" spans="4:4" x14ac:dyDescent="0.25">
      <c r="D1547" s="9"/>
    </row>
    <row r="1548" spans="4:4" x14ac:dyDescent="0.25">
      <c r="D1548" s="9"/>
    </row>
    <row r="1549" spans="4:4" x14ac:dyDescent="0.25">
      <c r="D1549" s="9"/>
    </row>
    <row r="1550" spans="4:4" x14ac:dyDescent="0.25">
      <c r="D1550" s="9"/>
    </row>
    <row r="1551" spans="4:4" x14ac:dyDescent="0.25">
      <c r="D1551" s="9"/>
    </row>
    <row r="1552" spans="4:4" x14ac:dyDescent="0.25">
      <c r="D1552" s="9"/>
    </row>
    <row r="1553" spans="4:4" x14ac:dyDescent="0.25">
      <c r="D1553" s="9"/>
    </row>
    <row r="1554" spans="4:4" x14ac:dyDescent="0.25">
      <c r="D1554" s="9"/>
    </row>
    <row r="1555" spans="4:4" x14ac:dyDescent="0.25">
      <c r="D1555" s="9"/>
    </row>
    <row r="1556" spans="4:4" x14ac:dyDescent="0.25">
      <c r="D1556" s="9"/>
    </row>
    <row r="1557" spans="4:4" x14ac:dyDescent="0.25">
      <c r="D1557" s="9"/>
    </row>
    <row r="1558" spans="4:4" x14ac:dyDescent="0.25">
      <c r="D1558" s="9"/>
    </row>
    <row r="1559" spans="4:4" x14ac:dyDescent="0.25">
      <c r="D1559" s="9"/>
    </row>
    <row r="1560" spans="4:4" x14ac:dyDescent="0.25">
      <c r="D1560" s="9"/>
    </row>
    <row r="1561" spans="4:4" x14ac:dyDescent="0.25">
      <c r="D1561" s="9"/>
    </row>
    <row r="1562" spans="4:4" x14ac:dyDescent="0.25">
      <c r="D1562" s="9"/>
    </row>
    <row r="1563" spans="4:4" x14ac:dyDescent="0.25">
      <c r="D1563" s="9"/>
    </row>
    <row r="1564" spans="4:4" x14ac:dyDescent="0.25">
      <c r="D1564" s="9"/>
    </row>
    <row r="1565" spans="4:4" x14ac:dyDescent="0.25">
      <c r="D1565" s="9"/>
    </row>
    <row r="1566" spans="4:4" x14ac:dyDescent="0.25">
      <c r="D1566" s="9"/>
    </row>
    <row r="1567" spans="4:4" x14ac:dyDescent="0.25">
      <c r="D1567" s="9"/>
    </row>
    <row r="1568" spans="4:4" x14ac:dyDescent="0.25">
      <c r="D1568" s="9"/>
    </row>
    <row r="1569" spans="4:4" x14ac:dyDescent="0.25">
      <c r="D1569" s="9"/>
    </row>
    <row r="1570" spans="4:4" x14ac:dyDescent="0.25">
      <c r="D1570" s="9"/>
    </row>
    <row r="1571" spans="4:4" x14ac:dyDescent="0.25">
      <c r="D1571" s="9"/>
    </row>
    <row r="1572" spans="4:4" x14ac:dyDescent="0.25">
      <c r="D1572" s="9"/>
    </row>
    <row r="1573" spans="4:4" x14ac:dyDescent="0.25">
      <c r="D1573" s="9"/>
    </row>
    <row r="1574" spans="4:4" x14ac:dyDescent="0.25">
      <c r="D1574" s="9"/>
    </row>
    <row r="1575" spans="4:4" x14ac:dyDescent="0.25">
      <c r="D1575" s="9"/>
    </row>
    <row r="1576" spans="4:4" x14ac:dyDescent="0.25">
      <c r="D1576" s="9"/>
    </row>
    <row r="1577" spans="4:4" x14ac:dyDescent="0.25">
      <c r="D1577" s="9"/>
    </row>
    <row r="1578" spans="4:4" x14ac:dyDescent="0.25">
      <c r="D1578" s="9"/>
    </row>
    <row r="1579" spans="4:4" x14ac:dyDescent="0.25">
      <c r="D1579" s="9"/>
    </row>
    <row r="1580" spans="4:4" x14ac:dyDescent="0.25">
      <c r="D1580" s="9"/>
    </row>
    <row r="1581" spans="4:4" x14ac:dyDescent="0.25">
      <c r="D1581" s="9"/>
    </row>
    <row r="1582" spans="4:4" x14ac:dyDescent="0.25">
      <c r="D1582" s="9"/>
    </row>
    <row r="1583" spans="4:4" x14ac:dyDescent="0.25">
      <c r="D1583" s="9"/>
    </row>
    <row r="1584" spans="4:4" x14ac:dyDescent="0.25">
      <c r="D1584" s="9"/>
    </row>
    <row r="1585" spans="4:4" x14ac:dyDescent="0.25">
      <c r="D1585" s="9"/>
    </row>
    <row r="1586" spans="4:4" x14ac:dyDescent="0.25">
      <c r="D1586" s="9"/>
    </row>
    <row r="1587" spans="4:4" x14ac:dyDescent="0.25">
      <c r="D1587" s="9"/>
    </row>
    <row r="1588" spans="4:4" x14ac:dyDescent="0.25">
      <c r="D1588" s="9"/>
    </row>
    <row r="1589" spans="4:4" x14ac:dyDescent="0.25">
      <c r="D1589" s="9"/>
    </row>
    <row r="1590" spans="4:4" x14ac:dyDescent="0.25">
      <c r="D1590" s="9"/>
    </row>
    <row r="1591" spans="4:4" x14ac:dyDescent="0.25">
      <c r="D1591" s="9"/>
    </row>
    <row r="1592" spans="4:4" x14ac:dyDescent="0.25">
      <c r="D1592" s="9"/>
    </row>
    <row r="1593" spans="4:4" x14ac:dyDescent="0.25">
      <c r="D1593" s="9"/>
    </row>
    <row r="1594" spans="4:4" x14ac:dyDescent="0.25">
      <c r="D1594" s="9"/>
    </row>
    <row r="1595" spans="4:4" x14ac:dyDescent="0.25">
      <c r="D1595" s="9"/>
    </row>
    <row r="1596" spans="4:4" x14ac:dyDescent="0.25">
      <c r="D1596" s="9"/>
    </row>
    <row r="1597" spans="4:4" x14ac:dyDescent="0.25">
      <c r="D1597" s="9"/>
    </row>
    <row r="1598" spans="4:4" x14ac:dyDescent="0.25">
      <c r="D1598" s="9"/>
    </row>
    <row r="1599" spans="4:4" x14ac:dyDescent="0.25">
      <c r="D1599" s="9"/>
    </row>
    <row r="1600" spans="4:4" x14ac:dyDescent="0.25">
      <c r="D1600" s="9"/>
    </row>
    <row r="1601" spans="4:4" x14ac:dyDescent="0.25">
      <c r="D1601" s="9"/>
    </row>
    <row r="1602" spans="4:4" x14ac:dyDescent="0.25">
      <c r="D1602" s="9"/>
    </row>
    <row r="1603" spans="4:4" x14ac:dyDescent="0.25">
      <c r="D1603" s="9"/>
    </row>
    <row r="1604" spans="4:4" x14ac:dyDescent="0.25">
      <c r="D1604" s="9"/>
    </row>
    <row r="1605" spans="4:4" x14ac:dyDescent="0.25">
      <c r="D1605" s="9"/>
    </row>
    <row r="1606" spans="4:4" x14ac:dyDescent="0.25">
      <c r="D1606" s="9"/>
    </row>
    <row r="1607" spans="4:4" x14ac:dyDescent="0.25">
      <c r="D1607" s="9"/>
    </row>
    <row r="1608" spans="4:4" x14ac:dyDescent="0.25">
      <c r="D1608" s="9"/>
    </row>
    <row r="1609" spans="4:4" x14ac:dyDescent="0.25">
      <c r="D1609" s="9"/>
    </row>
    <row r="1610" spans="4:4" x14ac:dyDescent="0.25">
      <c r="D1610" s="9"/>
    </row>
    <row r="1611" spans="4:4" x14ac:dyDescent="0.25">
      <c r="D1611" s="9"/>
    </row>
    <row r="1612" spans="4:4" x14ac:dyDescent="0.25">
      <c r="D1612" s="9"/>
    </row>
    <row r="1613" spans="4:4" x14ac:dyDescent="0.25">
      <c r="D1613" s="9"/>
    </row>
    <row r="1614" spans="4:4" x14ac:dyDescent="0.25">
      <c r="D1614" s="9"/>
    </row>
    <row r="1615" spans="4:4" x14ac:dyDescent="0.25">
      <c r="D1615" s="9"/>
    </row>
    <row r="1616" spans="4:4" x14ac:dyDescent="0.25">
      <c r="D1616" s="9"/>
    </row>
    <row r="1617" spans="4:4" x14ac:dyDescent="0.25">
      <c r="D1617" s="9"/>
    </row>
    <row r="1618" spans="4:4" x14ac:dyDescent="0.25">
      <c r="D1618" s="9"/>
    </row>
    <row r="1619" spans="4:4" x14ac:dyDescent="0.25">
      <c r="D1619" s="9"/>
    </row>
    <row r="1620" spans="4:4" x14ac:dyDescent="0.25">
      <c r="D1620" s="9"/>
    </row>
    <row r="1621" spans="4:4" x14ac:dyDescent="0.25">
      <c r="D1621" s="9"/>
    </row>
    <row r="1622" spans="4:4" x14ac:dyDescent="0.25">
      <c r="D1622" s="9"/>
    </row>
    <row r="1623" spans="4:4" x14ac:dyDescent="0.25">
      <c r="D1623" s="9"/>
    </row>
    <row r="1624" spans="4:4" x14ac:dyDescent="0.25">
      <c r="D1624" s="9"/>
    </row>
    <row r="1625" spans="4:4" x14ac:dyDescent="0.25">
      <c r="D1625" s="9"/>
    </row>
    <row r="1626" spans="4:4" x14ac:dyDescent="0.25">
      <c r="D1626" s="9"/>
    </row>
    <row r="1627" spans="4:4" x14ac:dyDescent="0.25">
      <c r="D1627" s="9"/>
    </row>
    <row r="1628" spans="4:4" x14ac:dyDescent="0.25">
      <c r="D1628" s="9"/>
    </row>
    <row r="1629" spans="4:4" x14ac:dyDescent="0.25">
      <c r="D1629" s="9"/>
    </row>
    <row r="1630" spans="4:4" x14ac:dyDescent="0.25">
      <c r="D1630" s="9"/>
    </row>
    <row r="1631" spans="4:4" x14ac:dyDescent="0.25">
      <c r="D1631" s="9"/>
    </row>
    <row r="1632" spans="4:4" x14ac:dyDescent="0.25">
      <c r="D1632" s="9"/>
    </row>
    <row r="1633" spans="4:4" x14ac:dyDescent="0.25">
      <c r="D1633" s="9"/>
    </row>
    <row r="1634" spans="4:4" x14ac:dyDescent="0.25">
      <c r="D1634" s="9"/>
    </row>
    <row r="1635" spans="4:4" x14ac:dyDescent="0.25">
      <c r="D1635" s="9"/>
    </row>
    <row r="1636" spans="4:4" x14ac:dyDescent="0.25">
      <c r="D1636" s="9"/>
    </row>
    <row r="1637" spans="4:4" x14ac:dyDescent="0.25">
      <c r="D1637" s="9"/>
    </row>
    <row r="1638" spans="4:4" x14ac:dyDescent="0.25">
      <c r="D1638" s="9"/>
    </row>
    <row r="1639" spans="4:4" x14ac:dyDescent="0.25">
      <c r="D1639" s="9"/>
    </row>
    <row r="1640" spans="4:4" x14ac:dyDescent="0.25">
      <c r="D1640" s="9"/>
    </row>
    <row r="1641" spans="4:4" x14ac:dyDescent="0.25">
      <c r="D1641" s="9"/>
    </row>
    <row r="1642" spans="4:4" x14ac:dyDescent="0.25">
      <c r="D1642" s="9"/>
    </row>
    <row r="1643" spans="4:4" x14ac:dyDescent="0.25">
      <c r="D1643" s="9"/>
    </row>
    <row r="1644" spans="4:4" x14ac:dyDescent="0.25">
      <c r="D1644" s="9"/>
    </row>
    <row r="1645" spans="4:4" x14ac:dyDescent="0.25">
      <c r="D1645" s="9"/>
    </row>
    <row r="1646" spans="4:4" x14ac:dyDescent="0.25">
      <c r="D1646" s="9"/>
    </row>
    <row r="1647" spans="4:4" x14ac:dyDescent="0.25">
      <c r="D1647" s="9"/>
    </row>
    <row r="1648" spans="4:4" x14ac:dyDescent="0.25">
      <c r="D1648" s="9"/>
    </row>
    <row r="1649" spans="4:4" x14ac:dyDescent="0.25">
      <c r="D1649" s="9"/>
    </row>
    <row r="1650" spans="4:4" x14ac:dyDescent="0.25">
      <c r="D1650" s="9"/>
    </row>
    <row r="1651" spans="4:4" x14ac:dyDescent="0.25">
      <c r="D1651" s="9"/>
    </row>
    <row r="1652" spans="4:4" x14ac:dyDescent="0.25">
      <c r="D1652" s="9"/>
    </row>
    <row r="1653" spans="4:4" x14ac:dyDescent="0.25">
      <c r="D1653" s="9"/>
    </row>
    <row r="1654" spans="4:4" x14ac:dyDescent="0.25">
      <c r="D1654" s="9"/>
    </row>
    <row r="1655" spans="4:4" x14ac:dyDescent="0.25">
      <c r="D1655" s="9"/>
    </row>
    <row r="1656" spans="4:4" x14ac:dyDescent="0.25">
      <c r="D1656" s="9"/>
    </row>
    <row r="1657" spans="4:4" x14ac:dyDescent="0.25">
      <c r="D1657" s="9"/>
    </row>
    <row r="1658" spans="4:4" x14ac:dyDescent="0.25">
      <c r="D1658" s="9"/>
    </row>
    <row r="1659" spans="4:4" x14ac:dyDescent="0.25">
      <c r="D1659" s="9"/>
    </row>
    <row r="1660" spans="4:4" x14ac:dyDescent="0.25">
      <c r="D1660" s="9"/>
    </row>
    <row r="1661" spans="4:4" x14ac:dyDescent="0.25">
      <c r="D1661" s="9"/>
    </row>
    <row r="1662" spans="4:4" x14ac:dyDescent="0.25">
      <c r="D1662" s="9"/>
    </row>
    <row r="1663" spans="4:4" x14ac:dyDescent="0.25">
      <c r="D1663" s="9"/>
    </row>
    <row r="1664" spans="4:4" x14ac:dyDescent="0.25">
      <c r="D1664" s="9"/>
    </row>
    <row r="1665" spans="4:4" x14ac:dyDescent="0.25">
      <c r="D1665" s="9"/>
    </row>
    <row r="1666" spans="4:4" x14ac:dyDescent="0.25">
      <c r="D1666" s="9"/>
    </row>
    <row r="1667" spans="4:4" x14ac:dyDescent="0.25">
      <c r="D1667" s="9"/>
    </row>
    <row r="1668" spans="4:4" x14ac:dyDescent="0.25">
      <c r="D1668" s="9"/>
    </row>
    <row r="1669" spans="4:4" x14ac:dyDescent="0.25">
      <c r="D1669" s="9"/>
    </row>
    <row r="1670" spans="4:4" x14ac:dyDescent="0.25">
      <c r="D1670" s="9"/>
    </row>
    <row r="1671" spans="4:4" x14ac:dyDescent="0.25">
      <c r="D1671" s="9"/>
    </row>
    <row r="1672" spans="4:4" x14ac:dyDescent="0.25">
      <c r="D1672" s="9"/>
    </row>
    <row r="1673" spans="4:4" x14ac:dyDescent="0.25">
      <c r="D1673" s="9"/>
    </row>
    <row r="1674" spans="4:4" x14ac:dyDescent="0.25">
      <c r="D1674" s="9"/>
    </row>
    <row r="1675" spans="4:4" x14ac:dyDescent="0.25">
      <c r="D1675" s="9"/>
    </row>
    <row r="1676" spans="4:4" x14ac:dyDescent="0.25">
      <c r="D1676" s="9"/>
    </row>
    <row r="1677" spans="4:4" x14ac:dyDescent="0.25">
      <c r="D1677" s="9"/>
    </row>
    <row r="1678" spans="4:4" x14ac:dyDescent="0.25">
      <c r="D1678" s="9"/>
    </row>
    <row r="1679" spans="4:4" x14ac:dyDescent="0.25">
      <c r="D1679" s="9"/>
    </row>
    <row r="1680" spans="4:4" x14ac:dyDescent="0.25">
      <c r="D1680" s="9"/>
    </row>
    <row r="1681" spans="4:4" x14ac:dyDescent="0.25">
      <c r="D1681" s="9"/>
    </row>
    <row r="1682" spans="4:4" x14ac:dyDescent="0.25">
      <c r="D1682" s="9"/>
    </row>
    <row r="1683" spans="4:4" x14ac:dyDescent="0.25">
      <c r="D1683" s="9"/>
    </row>
    <row r="1684" spans="4:4" x14ac:dyDescent="0.25">
      <c r="D1684" s="9"/>
    </row>
    <row r="1685" spans="4:4" x14ac:dyDescent="0.25">
      <c r="D1685" s="9"/>
    </row>
    <row r="1686" spans="4:4" x14ac:dyDescent="0.25">
      <c r="D1686" s="9"/>
    </row>
    <row r="1687" spans="4:4" x14ac:dyDescent="0.25">
      <c r="D1687" s="9"/>
    </row>
    <row r="1688" spans="4:4" x14ac:dyDescent="0.25">
      <c r="D1688" s="9"/>
    </row>
    <row r="1689" spans="4:4" x14ac:dyDescent="0.25">
      <c r="D1689" s="9"/>
    </row>
    <row r="1690" spans="4:4" x14ac:dyDescent="0.25">
      <c r="D1690" s="9"/>
    </row>
    <row r="1691" spans="4:4" x14ac:dyDescent="0.25">
      <c r="D1691" s="9"/>
    </row>
    <row r="1692" spans="4:4" x14ac:dyDescent="0.25">
      <c r="D1692" s="9"/>
    </row>
    <row r="1693" spans="4:4" x14ac:dyDescent="0.25">
      <c r="D1693" s="9"/>
    </row>
    <row r="1694" spans="4:4" x14ac:dyDescent="0.25">
      <c r="D1694" s="9"/>
    </row>
    <row r="1695" spans="4:4" x14ac:dyDescent="0.25">
      <c r="D1695" s="9"/>
    </row>
    <row r="1696" spans="4:4" x14ac:dyDescent="0.25">
      <c r="D1696" s="9"/>
    </row>
    <row r="1697" spans="4:4" x14ac:dyDescent="0.25">
      <c r="D1697" s="9"/>
    </row>
    <row r="1698" spans="4:4" x14ac:dyDescent="0.25">
      <c r="D1698" s="9"/>
    </row>
    <row r="1699" spans="4:4" x14ac:dyDescent="0.25">
      <c r="D1699" s="9"/>
    </row>
    <row r="1700" spans="4:4" x14ac:dyDescent="0.25">
      <c r="D1700" s="9"/>
    </row>
    <row r="1701" spans="4:4" x14ac:dyDescent="0.25">
      <c r="D1701" s="9"/>
    </row>
    <row r="1702" spans="4:4" x14ac:dyDescent="0.25">
      <c r="D1702" s="9"/>
    </row>
    <row r="1703" spans="4:4" x14ac:dyDescent="0.25">
      <c r="D1703" s="9"/>
    </row>
    <row r="1704" spans="4:4" x14ac:dyDescent="0.25">
      <c r="D1704" s="9"/>
    </row>
    <row r="1705" spans="4:4" x14ac:dyDescent="0.25">
      <c r="D1705" s="9"/>
    </row>
    <row r="1706" spans="4:4" x14ac:dyDescent="0.25">
      <c r="D1706" s="9"/>
    </row>
    <row r="1707" spans="4:4" x14ac:dyDescent="0.25">
      <c r="D1707" s="9"/>
    </row>
    <row r="1708" spans="4:4" x14ac:dyDescent="0.25">
      <c r="D1708" s="9"/>
    </row>
    <row r="1709" spans="4:4" x14ac:dyDescent="0.25">
      <c r="D1709" s="9"/>
    </row>
    <row r="1710" spans="4:4" x14ac:dyDescent="0.25">
      <c r="D1710" s="9"/>
    </row>
    <row r="1711" spans="4:4" x14ac:dyDescent="0.25">
      <c r="D1711" s="9"/>
    </row>
    <row r="1712" spans="4:4" x14ac:dyDescent="0.25">
      <c r="D1712" s="9"/>
    </row>
    <row r="1713" spans="4:4" x14ac:dyDescent="0.25">
      <c r="D1713" s="9"/>
    </row>
    <row r="1714" spans="4:4" x14ac:dyDescent="0.25">
      <c r="D1714" s="9"/>
    </row>
    <row r="1715" spans="4:4" x14ac:dyDescent="0.25">
      <c r="D1715" s="9"/>
    </row>
    <row r="1716" spans="4:4" x14ac:dyDescent="0.25">
      <c r="D1716" s="9"/>
    </row>
    <row r="1717" spans="4:4" x14ac:dyDescent="0.25">
      <c r="D1717" s="9"/>
    </row>
    <row r="1718" spans="4:4" x14ac:dyDescent="0.25">
      <c r="D1718" s="9"/>
    </row>
    <row r="1719" spans="4:4" x14ac:dyDescent="0.25">
      <c r="D1719" s="9"/>
    </row>
    <row r="1720" spans="4:4" x14ac:dyDescent="0.25">
      <c r="D1720" s="9"/>
    </row>
    <row r="1721" spans="4:4" x14ac:dyDescent="0.25">
      <c r="D1721" s="9"/>
    </row>
    <row r="1722" spans="4:4" x14ac:dyDescent="0.25">
      <c r="D1722" s="9"/>
    </row>
    <row r="1723" spans="4:4" x14ac:dyDescent="0.25">
      <c r="D1723" s="9"/>
    </row>
    <row r="1724" spans="4:4" x14ac:dyDescent="0.25">
      <c r="D1724" s="9"/>
    </row>
    <row r="1725" spans="4:4" x14ac:dyDescent="0.25">
      <c r="D1725" s="9"/>
    </row>
    <row r="1726" spans="4:4" x14ac:dyDescent="0.25">
      <c r="D1726" s="9"/>
    </row>
    <row r="1727" spans="4:4" x14ac:dyDescent="0.25">
      <c r="D1727" s="9"/>
    </row>
    <row r="1728" spans="4:4" x14ac:dyDescent="0.25">
      <c r="D1728" s="9"/>
    </row>
    <row r="1729" spans="4:4" x14ac:dyDescent="0.25">
      <c r="D1729" s="9"/>
    </row>
    <row r="1730" spans="4:4" x14ac:dyDescent="0.25">
      <c r="D1730" s="9"/>
    </row>
    <row r="1731" spans="4:4" x14ac:dyDescent="0.25">
      <c r="D1731" s="9"/>
    </row>
    <row r="1732" spans="4:4" x14ac:dyDescent="0.25">
      <c r="D1732" s="9"/>
    </row>
    <row r="1733" spans="4:4" x14ac:dyDescent="0.25">
      <c r="D1733" s="9"/>
    </row>
    <row r="1734" spans="4:4" x14ac:dyDescent="0.25">
      <c r="D1734" s="9"/>
    </row>
    <row r="1735" spans="4:4" x14ac:dyDescent="0.25">
      <c r="D1735" s="9"/>
    </row>
    <row r="1736" spans="4:4" x14ac:dyDescent="0.25">
      <c r="D1736" s="9"/>
    </row>
    <row r="1737" spans="4:4" x14ac:dyDescent="0.25">
      <c r="D1737" s="9"/>
    </row>
    <row r="1738" spans="4:4" x14ac:dyDescent="0.25">
      <c r="D1738" s="9"/>
    </row>
    <row r="1739" spans="4:4" x14ac:dyDescent="0.25">
      <c r="D1739" s="9"/>
    </row>
    <row r="1740" spans="4:4" x14ac:dyDescent="0.25">
      <c r="D1740" s="9"/>
    </row>
    <row r="1741" spans="4:4" x14ac:dyDescent="0.25">
      <c r="D1741" s="9"/>
    </row>
    <row r="1742" spans="4:4" x14ac:dyDescent="0.25">
      <c r="D1742" s="9"/>
    </row>
    <row r="1743" spans="4:4" x14ac:dyDescent="0.25">
      <c r="D1743" s="9"/>
    </row>
    <row r="1744" spans="4:4" x14ac:dyDescent="0.25">
      <c r="D1744" s="9"/>
    </row>
    <row r="1745" spans="4:4" x14ac:dyDescent="0.25">
      <c r="D1745" s="9"/>
    </row>
    <row r="1746" spans="4:4" x14ac:dyDescent="0.25">
      <c r="D1746" s="9"/>
    </row>
    <row r="1747" spans="4:4" x14ac:dyDescent="0.25">
      <c r="D1747" s="9"/>
    </row>
    <row r="1748" spans="4:4" x14ac:dyDescent="0.25">
      <c r="D1748" s="9"/>
    </row>
    <row r="1749" spans="4:4" x14ac:dyDescent="0.25">
      <c r="D1749" s="9"/>
    </row>
    <row r="1750" spans="4:4" x14ac:dyDescent="0.25">
      <c r="D1750" s="9"/>
    </row>
    <row r="1751" spans="4:4" x14ac:dyDescent="0.25">
      <c r="D1751" s="9"/>
    </row>
    <row r="1752" spans="4:4" x14ac:dyDescent="0.25">
      <c r="D1752" s="9"/>
    </row>
    <row r="1753" spans="4:4" x14ac:dyDescent="0.25">
      <c r="D1753" s="9"/>
    </row>
    <row r="1754" spans="4:4" x14ac:dyDescent="0.25">
      <c r="D1754" s="9"/>
    </row>
    <row r="1755" spans="4:4" x14ac:dyDescent="0.25">
      <c r="D1755" s="9"/>
    </row>
    <row r="1756" spans="4:4" x14ac:dyDescent="0.25">
      <c r="D1756" s="9"/>
    </row>
    <row r="1757" spans="4:4" x14ac:dyDescent="0.25">
      <c r="D1757" s="9"/>
    </row>
    <row r="1758" spans="4:4" x14ac:dyDescent="0.25">
      <c r="D1758" s="9"/>
    </row>
    <row r="1759" spans="4:4" x14ac:dyDescent="0.25">
      <c r="D1759" s="9"/>
    </row>
    <row r="1760" spans="4:4" x14ac:dyDescent="0.25">
      <c r="D1760" s="9"/>
    </row>
    <row r="1761" spans="4:4" x14ac:dyDescent="0.25">
      <c r="D1761" s="9"/>
    </row>
    <row r="1762" spans="4:4" x14ac:dyDescent="0.25">
      <c r="D1762" s="9"/>
    </row>
    <row r="1763" spans="4:4" x14ac:dyDescent="0.25">
      <c r="D1763" s="9"/>
    </row>
    <row r="1764" spans="4:4" x14ac:dyDescent="0.25">
      <c r="D1764" s="9"/>
    </row>
    <row r="1765" spans="4:4" x14ac:dyDescent="0.25">
      <c r="D1765" s="9"/>
    </row>
    <row r="1766" spans="4:4" x14ac:dyDescent="0.25">
      <c r="D1766" s="9"/>
    </row>
    <row r="1767" spans="4:4" x14ac:dyDescent="0.25">
      <c r="D1767" s="9"/>
    </row>
    <row r="1768" spans="4:4" x14ac:dyDescent="0.25">
      <c r="D1768" s="9"/>
    </row>
    <row r="1769" spans="4:4" x14ac:dyDescent="0.25">
      <c r="D1769" s="9"/>
    </row>
    <row r="1770" spans="4:4" x14ac:dyDescent="0.25">
      <c r="D1770" s="9"/>
    </row>
    <row r="1771" spans="4:4" x14ac:dyDescent="0.25">
      <c r="D1771" s="9"/>
    </row>
    <row r="1772" spans="4:4" x14ac:dyDescent="0.25">
      <c r="D1772" s="9"/>
    </row>
    <row r="1773" spans="4:4" x14ac:dyDescent="0.25">
      <c r="D1773" s="9"/>
    </row>
    <row r="1774" spans="4:4" x14ac:dyDescent="0.25">
      <c r="D1774" s="9"/>
    </row>
    <row r="1775" spans="4:4" x14ac:dyDescent="0.25">
      <c r="D1775" s="9"/>
    </row>
    <row r="1776" spans="4:4" x14ac:dyDescent="0.25">
      <c r="D1776" s="9"/>
    </row>
    <row r="1777" spans="4:4" x14ac:dyDescent="0.25">
      <c r="D1777" s="9"/>
    </row>
    <row r="1778" spans="4:4" x14ac:dyDescent="0.25">
      <c r="D1778" s="9"/>
    </row>
    <row r="1779" spans="4:4" x14ac:dyDescent="0.25">
      <c r="D1779" s="9"/>
    </row>
    <row r="1780" spans="4:4" x14ac:dyDescent="0.25">
      <c r="D1780" s="9"/>
    </row>
    <row r="1781" spans="4:4" x14ac:dyDescent="0.25">
      <c r="D1781" s="9"/>
    </row>
    <row r="1782" spans="4:4" x14ac:dyDescent="0.25">
      <c r="D1782" s="9"/>
    </row>
    <row r="1783" spans="4:4" x14ac:dyDescent="0.25">
      <c r="D1783" s="9"/>
    </row>
    <row r="1784" spans="4:4" x14ac:dyDescent="0.25">
      <c r="D1784" s="9"/>
    </row>
    <row r="1785" spans="4:4" x14ac:dyDescent="0.25">
      <c r="D1785" s="9"/>
    </row>
    <row r="1786" spans="4:4" x14ac:dyDescent="0.25">
      <c r="D1786" s="9"/>
    </row>
    <row r="1787" spans="4:4" x14ac:dyDescent="0.25">
      <c r="D1787" s="9"/>
    </row>
    <row r="1788" spans="4:4" x14ac:dyDescent="0.25">
      <c r="D1788" s="9"/>
    </row>
    <row r="1789" spans="4:4" x14ac:dyDescent="0.25">
      <c r="D1789" s="9"/>
    </row>
    <row r="1790" spans="4:4" x14ac:dyDescent="0.25">
      <c r="D1790" s="9"/>
    </row>
    <row r="1791" spans="4:4" x14ac:dyDescent="0.25">
      <c r="D1791" s="9"/>
    </row>
    <row r="1792" spans="4:4" x14ac:dyDescent="0.25">
      <c r="D1792" s="9"/>
    </row>
    <row r="1793" spans="4:4" x14ac:dyDescent="0.25">
      <c r="D1793" s="9"/>
    </row>
    <row r="1794" spans="4:4" x14ac:dyDescent="0.25">
      <c r="D1794" s="9"/>
    </row>
    <row r="1795" spans="4:4" x14ac:dyDescent="0.25">
      <c r="D1795" s="9"/>
    </row>
    <row r="1796" spans="4:4" x14ac:dyDescent="0.25">
      <c r="D1796" s="9"/>
    </row>
    <row r="1797" spans="4:4" x14ac:dyDescent="0.25">
      <c r="D1797" s="9"/>
    </row>
    <row r="1798" spans="4:4" x14ac:dyDescent="0.25">
      <c r="D1798" s="9"/>
    </row>
    <row r="1799" spans="4:4" x14ac:dyDescent="0.25">
      <c r="D1799" s="9"/>
    </row>
    <row r="1800" spans="4:4" x14ac:dyDescent="0.25">
      <c r="D1800" s="9"/>
    </row>
    <row r="1801" spans="4:4" x14ac:dyDescent="0.25">
      <c r="D1801" s="9"/>
    </row>
    <row r="1802" spans="4:4" x14ac:dyDescent="0.25">
      <c r="D1802" s="9"/>
    </row>
    <row r="1803" spans="4:4" x14ac:dyDescent="0.25">
      <c r="D1803" s="9"/>
    </row>
    <row r="1804" spans="4:4" x14ac:dyDescent="0.25">
      <c r="D1804" s="9"/>
    </row>
    <row r="1805" spans="4:4" x14ac:dyDescent="0.25">
      <c r="D1805" s="9"/>
    </row>
    <row r="1806" spans="4:4" x14ac:dyDescent="0.25">
      <c r="D1806" s="9"/>
    </row>
    <row r="1807" spans="4:4" x14ac:dyDescent="0.25">
      <c r="D1807" s="9"/>
    </row>
    <row r="1808" spans="4:4" x14ac:dyDescent="0.25">
      <c r="D1808" s="9"/>
    </row>
    <row r="1809" spans="4:4" x14ac:dyDescent="0.25">
      <c r="D1809" s="9"/>
    </row>
    <row r="1810" spans="4:4" x14ac:dyDescent="0.25">
      <c r="D1810" s="9"/>
    </row>
    <row r="1811" spans="4:4" x14ac:dyDescent="0.25">
      <c r="D1811" s="9"/>
    </row>
    <row r="1812" spans="4:4" x14ac:dyDescent="0.25">
      <c r="D1812" s="9"/>
    </row>
    <row r="1813" spans="4:4" x14ac:dyDescent="0.25">
      <c r="D1813" s="9"/>
    </row>
    <row r="1814" spans="4:4" x14ac:dyDescent="0.25">
      <c r="D1814" s="9"/>
    </row>
    <row r="1815" spans="4:4" x14ac:dyDescent="0.25">
      <c r="D1815" s="9"/>
    </row>
    <row r="1816" spans="4:4" x14ac:dyDescent="0.25">
      <c r="D1816" s="9"/>
    </row>
    <row r="1817" spans="4:4" x14ac:dyDescent="0.25">
      <c r="D1817" s="9"/>
    </row>
    <row r="1818" spans="4:4" x14ac:dyDescent="0.25">
      <c r="D1818" s="9"/>
    </row>
    <row r="1819" spans="4:4" x14ac:dyDescent="0.25">
      <c r="D1819" s="9"/>
    </row>
    <row r="1820" spans="4:4" x14ac:dyDescent="0.25">
      <c r="D1820" s="9"/>
    </row>
    <row r="1821" spans="4:4" x14ac:dyDescent="0.25">
      <c r="D1821" s="9"/>
    </row>
    <row r="1822" spans="4:4" x14ac:dyDescent="0.25">
      <c r="D1822" s="9"/>
    </row>
    <row r="1823" spans="4:4" x14ac:dyDescent="0.25">
      <c r="D1823" s="9"/>
    </row>
    <row r="1824" spans="4:4" x14ac:dyDescent="0.25">
      <c r="D1824" s="9"/>
    </row>
    <row r="1825" spans="4:4" x14ac:dyDescent="0.25">
      <c r="D1825" s="9"/>
    </row>
    <row r="1826" spans="4:4" x14ac:dyDescent="0.25">
      <c r="D1826" s="9"/>
    </row>
    <row r="1827" spans="4:4" x14ac:dyDescent="0.25">
      <c r="D1827" s="9"/>
    </row>
    <row r="1828" spans="4:4" x14ac:dyDescent="0.25">
      <c r="D1828" s="9"/>
    </row>
    <row r="1829" spans="4:4" x14ac:dyDescent="0.25">
      <c r="D1829" s="9"/>
    </row>
    <row r="1830" spans="4:4" x14ac:dyDescent="0.25">
      <c r="D1830" s="9"/>
    </row>
    <row r="1831" spans="4:4" x14ac:dyDescent="0.25">
      <c r="D1831" s="9"/>
    </row>
    <row r="1832" spans="4:4" x14ac:dyDescent="0.25">
      <c r="D1832" s="9"/>
    </row>
    <row r="1833" spans="4:4" x14ac:dyDescent="0.25">
      <c r="D1833" s="9"/>
    </row>
    <row r="1834" spans="4:4" x14ac:dyDescent="0.25">
      <c r="D1834" s="9"/>
    </row>
    <row r="1835" spans="4:4" x14ac:dyDescent="0.25">
      <c r="D1835" s="9"/>
    </row>
    <row r="1836" spans="4:4" x14ac:dyDescent="0.25">
      <c r="D1836" s="9"/>
    </row>
    <row r="1837" spans="4:4" x14ac:dyDescent="0.25">
      <c r="D1837" s="9"/>
    </row>
    <row r="1838" spans="4:4" x14ac:dyDescent="0.25">
      <c r="D1838" s="9"/>
    </row>
    <row r="1839" spans="4:4" x14ac:dyDescent="0.25">
      <c r="D1839" s="9"/>
    </row>
    <row r="1840" spans="4:4" x14ac:dyDescent="0.25">
      <c r="D1840" s="9"/>
    </row>
    <row r="1841" spans="4:4" x14ac:dyDescent="0.25">
      <c r="D1841" s="9"/>
    </row>
    <row r="1842" spans="4:4" x14ac:dyDescent="0.25">
      <c r="D1842" s="9"/>
    </row>
    <row r="1843" spans="4:4" x14ac:dyDescent="0.25">
      <c r="D1843" s="9"/>
    </row>
    <row r="1844" spans="4:4" x14ac:dyDescent="0.25">
      <c r="D1844" s="9"/>
    </row>
    <row r="1845" spans="4:4" x14ac:dyDescent="0.25">
      <c r="D1845" s="9"/>
    </row>
    <row r="1846" spans="4:4" x14ac:dyDescent="0.25">
      <c r="D1846" s="9"/>
    </row>
    <row r="1847" spans="4:4" x14ac:dyDescent="0.25">
      <c r="D1847" s="9"/>
    </row>
    <row r="1848" spans="4:4" x14ac:dyDescent="0.25">
      <c r="D1848" s="9"/>
    </row>
    <row r="1849" spans="4:4" x14ac:dyDescent="0.25">
      <c r="D1849" s="9"/>
    </row>
    <row r="1850" spans="4:4" x14ac:dyDescent="0.25">
      <c r="D1850" s="9"/>
    </row>
    <row r="1851" spans="4:4" x14ac:dyDescent="0.25">
      <c r="D1851" s="9"/>
    </row>
    <row r="1852" spans="4:4" x14ac:dyDescent="0.25">
      <c r="D1852" s="9"/>
    </row>
    <row r="1853" spans="4:4" x14ac:dyDescent="0.25">
      <c r="D1853" s="9"/>
    </row>
    <row r="1854" spans="4:4" x14ac:dyDescent="0.25">
      <c r="D1854" s="9"/>
    </row>
    <row r="1855" spans="4:4" x14ac:dyDescent="0.25">
      <c r="D1855" s="9"/>
    </row>
    <row r="1856" spans="4:4" x14ac:dyDescent="0.25">
      <c r="D1856" s="9"/>
    </row>
    <row r="1857" spans="4:4" x14ac:dyDescent="0.25">
      <c r="D1857" s="9"/>
    </row>
    <row r="1858" spans="4:4" x14ac:dyDescent="0.25">
      <c r="D1858" s="9"/>
    </row>
    <row r="1859" spans="4:4" x14ac:dyDescent="0.25">
      <c r="D1859" s="9"/>
    </row>
    <row r="1860" spans="4:4" x14ac:dyDescent="0.25">
      <c r="D1860" s="9"/>
    </row>
    <row r="1861" spans="4:4" x14ac:dyDescent="0.25">
      <c r="D1861" s="9"/>
    </row>
    <row r="1862" spans="4:4" x14ac:dyDescent="0.25">
      <c r="D1862" s="9"/>
    </row>
    <row r="1863" spans="4:4" x14ac:dyDescent="0.25">
      <c r="D1863" s="9"/>
    </row>
    <row r="1864" spans="4:4" x14ac:dyDescent="0.25">
      <c r="D1864" s="9"/>
    </row>
    <row r="1865" spans="4:4" x14ac:dyDescent="0.25">
      <c r="D1865" s="9"/>
    </row>
    <row r="1866" spans="4:4" x14ac:dyDescent="0.25">
      <c r="D1866" s="9"/>
    </row>
    <row r="1867" spans="4:4" x14ac:dyDescent="0.25">
      <c r="D1867" s="9"/>
    </row>
    <row r="1868" spans="4:4" x14ac:dyDescent="0.25">
      <c r="D1868" s="9"/>
    </row>
    <row r="1869" spans="4:4" x14ac:dyDescent="0.25">
      <c r="D1869" s="9"/>
    </row>
    <row r="1870" spans="4:4" x14ac:dyDescent="0.25">
      <c r="D1870" s="9"/>
    </row>
    <row r="1871" spans="4:4" x14ac:dyDescent="0.25">
      <c r="D1871" s="9"/>
    </row>
    <row r="1872" spans="4:4" x14ac:dyDescent="0.25">
      <c r="D1872" s="9"/>
    </row>
    <row r="1873" spans="4:4" x14ac:dyDescent="0.25">
      <c r="D1873" s="9"/>
    </row>
    <row r="1874" spans="4:4" x14ac:dyDescent="0.25">
      <c r="D1874" s="9"/>
    </row>
    <row r="1875" spans="4:4" x14ac:dyDescent="0.25">
      <c r="D1875" s="9"/>
    </row>
    <row r="1876" spans="4:4" x14ac:dyDescent="0.25">
      <c r="D1876" s="9"/>
    </row>
    <row r="1877" spans="4:4" x14ac:dyDescent="0.25">
      <c r="D1877" s="9"/>
    </row>
    <row r="1878" spans="4:4" x14ac:dyDescent="0.25">
      <c r="D1878" s="9"/>
    </row>
    <row r="1879" spans="4:4" x14ac:dyDescent="0.25">
      <c r="D1879" s="9"/>
    </row>
    <row r="1880" spans="4:4" x14ac:dyDescent="0.25">
      <c r="D1880" s="9"/>
    </row>
    <row r="1881" spans="4:4" x14ac:dyDescent="0.25">
      <c r="D1881" s="9"/>
    </row>
    <row r="1882" spans="4:4" x14ac:dyDescent="0.25">
      <c r="D1882" s="9"/>
    </row>
    <row r="1883" spans="4:4" x14ac:dyDescent="0.25">
      <c r="D1883" s="9"/>
    </row>
    <row r="1884" spans="4:4" x14ac:dyDescent="0.25">
      <c r="D1884" s="9"/>
    </row>
    <row r="1885" spans="4:4" x14ac:dyDescent="0.25">
      <c r="D1885" s="9"/>
    </row>
    <row r="1886" spans="4:4" x14ac:dyDescent="0.25">
      <c r="D1886" s="9"/>
    </row>
    <row r="1887" spans="4:4" x14ac:dyDescent="0.25">
      <c r="D1887" s="9"/>
    </row>
    <row r="1888" spans="4:4" x14ac:dyDescent="0.25">
      <c r="D1888" s="9"/>
    </row>
    <row r="1889" spans="4:4" x14ac:dyDescent="0.25">
      <c r="D1889" s="9"/>
    </row>
    <row r="1890" spans="4:4" x14ac:dyDescent="0.25">
      <c r="D1890" s="9"/>
    </row>
    <row r="1891" spans="4:4" x14ac:dyDescent="0.25">
      <c r="D1891" s="9"/>
    </row>
    <row r="1892" spans="4:4" x14ac:dyDescent="0.25">
      <c r="D1892" s="9"/>
    </row>
    <row r="1893" spans="4:4" x14ac:dyDescent="0.25">
      <c r="D1893" s="9"/>
    </row>
    <row r="1894" spans="4:4" x14ac:dyDescent="0.25">
      <c r="D1894" s="9"/>
    </row>
    <row r="1895" spans="4:4" x14ac:dyDescent="0.25">
      <c r="D1895" s="9"/>
    </row>
    <row r="1896" spans="4:4" x14ac:dyDescent="0.25">
      <c r="D1896" s="9"/>
    </row>
    <row r="1897" spans="4:4" x14ac:dyDescent="0.25">
      <c r="D1897" s="9"/>
    </row>
    <row r="1898" spans="4:4" x14ac:dyDescent="0.25">
      <c r="D1898" s="9"/>
    </row>
    <row r="1899" spans="4:4" x14ac:dyDescent="0.25">
      <c r="D1899" s="9"/>
    </row>
    <row r="1900" spans="4:4" x14ac:dyDescent="0.25">
      <c r="D1900" s="9"/>
    </row>
    <row r="1901" spans="4:4" x14ac:dyDescent="0.25">
      <c r="D1901" s="9"/>
    </row>
    <row r="1902" spans="4:4" x14ac:dyDescent="0.25">
      <c r="D1902" s="9"/>
    </row>
    <row r="1903" spans="4:4" x14ac:dyDescent="0.25">
      <c r="D1903" s="9"/>
    </row>
    <row r="1904" spans="4:4" x14ac:dyDescent="0.25">
      <c r="D1904" s="9"/>
    </row>
    <row r="1905" spans="4:4" x14ac:dyDescent="0.25">
      <c r="D1905" s="9"/>
    </row>
    <row r="1906" spans="4:4" x14ac:dyDescent="0.25">
      <c r="D1906" s="9"/>
    </row>
    <row r="1907" spans="4:4" x14ac:dyDescent="0.25">
      <c r="D1907" s="9"/>
    </row>
    <row r="1908" spans="4:4" x14ac:dyDescent="0.25">
      <c r="D1908" s="9"/>
    </row>
    <row r="1909" spans="4:4" x14ac:dyDescent="0.25">
      <c r="D1909" s="9"/>
    </row>
    <row r="1910" spans="4:4" x14ac:dyDescent="0.25">
      <c r="D1910" s="9"/>
    </row>
    <row r="1911" spans="4:4" x14ac:dyDescent="0.25">
      <c r="D1911" s="9"/>
    </row>
    <row r="1912" spans="4:4" x14ac:dyDescent="0.25">
      <c r="D1912" s="9"/>
    </row>
    <row r="1913" spans="4:4" x14ac:dyDescent="0.25">
      <c r="D1913" s="9"/>
    </row>
    <row r="1914" spans="4:4" x14ac:dyDescent="0.25">
      <c r="D1914" s="9"/>
    </row>
    <row r="1915" spans="4:4" x14ac:dyDescent="0.25">
      <c r="D1915" s="9"/>
    </row>
    <row r="1916" spans="4:4" x14ac:dyDescent="0.25">
      <c r="D1916" s="9"/>
    </row>
    <row r="1917" spans="4:4" x14ac:dyDescent="0.25">
      <c r="D1917" s="9"/>
    </row>
    <row r="1918" spans="4:4" x14ac:dyDescent="0.25">
      <c r="D1918" s="9"/>
    </row>
    <row r="1919" spans="4:4" x14ac:dyDescent="0.25">
      <c r="D1919" s="9"/>
    </row>
    <row r="1920" spans="4:4" x14ac:dyDescent="0.25">
      <c r="D1920" s="9"/>
    </row>
    <row r="1921" spans="4:4" x14ac:dyDescent="0.25">
      <c r="D1921" s="9"/>
    </row>
    <row r="1922" spans="4:4" x14ac:dyDescent="0.25">
      <c r="D1922" s="9"/>
    </row>
    <row r="1923" spans="4:4" x14ac:dyDescent="0.25">
      <c r="D1923" s="9"/>
    </row>
    <row r="1924" spans="4:4" x14ac:dyDescent="0.25">
      <c r="D1924" s="9"/>
    </row>
    <row r="1925" spans="4:4" x14ac:dyDescent="0.25">
      <c r="D1925" s="9"/>
    </row>
    <row r="1926" spans="4:4" x14ac:dyDescent="0.25">
      <c r="D1926" s="9"/>
    </row>
    <row r="1927" spans="4:4" x14ac:dyDescent="0.25">
      <c r="D1927" s="9"/>
    </row>
    <row r="1928" spans="4:4" x14ac:dyDescent="0.25">
      <c r="D1928" s="9"/>
    </row>
    <row r="1929" spans="4:4" x14ac:dyDescent="0.25">
      <c r="D1929" s="9"/>
    </row>
    <row r="1930" spans="4:4" x14ac:dyDescent="0.25">
      <c r="D1930" s="9"/>
    </row>
    <row r="1931" spans="4:4" x14ac:dyDescent="0.25">
      <c r="D1931" s="9"/>
    </row>
    <row r="1932" spans="4:4" x14ac:dyDescent="0.25">
      <c r="D1932" s="9"/>
    </row>
    <row r="1933" spans="4:4" x14ac:dyDescent="0.25">
      <c r="D1933" s="9"/>
    </row>
    <row r="1934" spans="4:4" x14ac:dyDescent="0.25">
      <c r="D1934" s="9"/>
    </row>
    <row r="1935" spans="4:4" x14ac:dyDescent="0.25">
      <c r="D1935" s="9"/>
    </row>
    <row r="1936" spans="4:4" x14ac:dyDescent="0.25">
      <c r="D1936" s="9"/>
    </row>
    <row r="1937" spans="4:4" x14ac:dyDescent="0.25">
      <c r="D1937" s="9"/>
    </row>
    <row r="1938" spans="4:4" x14ac:dyDescent="0.25">
      <c r="D1938" s="9"/>
    </row>
    <row r="1939" spans="4:4" x14ac:dyDescent="0.25">
      <c r="D1939" s="9"/>
    </row>
    <row r="1940" spans="4:4" x14ac:dyDescent="0.25">
      <c r="D1940" s="9"/>
    </row>
    <row r="1941" spans="4:4" x14ac:dyDescent="0.25">
      <c r="D1941" s="9"/>
    </row>
    <row r="1942" spans="4:4" x14ac:dyDescent="0.25">
      <c r="D1942" s="9"/>
    </row>
    <row r="1943" spans="4:4" x14ac:dyDescent="0.25">
      <c r="D1943" s="9"/>
    </row>
    <row r="1944" spans="4:4" x14ac:dyDescent="0.25">
      <c r="D1944" s="9"/>
    </row>
    <row r="1945" spans="4:4" x14ac:dyDescent="0.25">
      <c r="D1945" s="9"/>
    </row>
    <row r="1946" spans="4:4" x14ac:dyDescent="0.25">
      <c r="D1946" s="9"/>
    </row>
    <row r="1947" spans="4:4" x14ac:dyDescent="0.25">
      <c r="D1947" s="9"/>
    </row>
    <row r="1948" spans="4:4" x14ac:dyDescent="0.25">
      <c r="D1948" s="9"/>
    </row>
    <row r="1949" spans="4:4" x14ac:dyDescent="0.25">
      <c r="D1949" s="9"/>
    </row>
    <row r="1950" spans="4:4" x14ac:dyDescent="0.25">
      <c r="D1950" s="9"/>
    </row>
    <row r="1951" spans="4:4" x14ac:dyDescent="0.25">
      <c r="D1951" s="9"/>
    </row>
    <row r="1952" spans="4:4" x14ac:dyDescent="0.25">
      <c r="D1952" s="9"/>
    </row>
    <row r="1953" spans="4:4" x14ac:dyDescent="0.25">
      <c r="D1953" s="9"/>
    </row>
    <row r="1954" spans="4:4" x14ac:dyDescent="0.25">
      <c r="D1954" s="9"/>
    </row>
    <row r="1955" spans="4:4" x14ac:dyDescent="0.25">
      <c r="D1955" s="9"/>
    </row>
    <row r="1956" spans="4:4" x14ac:dyDescent="0.25">
      <c r="D1956" s="9"/>
    </row>
    <row r="1957" spans="4:4" x14ac:dyDescent="0.25">
      <c r="D1957" s="9"/>
    </row>
    <row r="1958" spans="4:4" x14ac:dyDescent="0.25">
      <c r="D1958" s="9"/>
    </row>
    <row r="1959" spans="4:4" x14ac:dyDescent="0.25">
      <c r="D1959" s="9"/>
    </row>
    <row r="1960" spans="4:4" x14ac:dyDescent="0.25">
      <c r="D1960" s="9"/>
    </row>
    <row r="1961" spans="4:4" x14ac:dyDescent="0.25">
      <c r="D1961" s="9"/>
    </row>
    <row r="1962" spans="4:4" x14ac:dyDescent="0.25">
      <c r="D1962" s="9"/>
    </row>
    <row r="1963" spans="4:4" x14ac:dyDescent="0.25">
      <c r="D1963" s="9"/>
    </row>
    <row r="1964" spans="4:4" x14ac:dyDescent="0.25">
      <c r="D1964" s="9"/>
    </row>
    <row r="1965" spans="4:4" x14ac:dyDescent="0.25">
      <c r="D1965" s="9"/>
    </row>
    <row r="1966" spans="4:4" x14ac:dyDescent="0.25">
      <c r="D1966" s="9"/>
    </row>
    <row r="1967" spans="4:4" x14ac:dyDescent="0.25">
      <c r="D1967" s="9"/>
    </row>
    <row r="1968" spans="4:4" x14ac:dyDescent="0.25">
      <c r="D1968" s="9"/>
    </row>
    <row r="1969" spans="4:4" x14ac:dyDescent="0.25">
      <c r="D1969" s="9"/>
    </row>
    <row r="1970" spans="4:4" x14ac:dyDescent="0.25">
      <c r="D1970" s="9"/>
    </row>
    <row r="1971" spans="4:4" x14ac:dyDescent="0.25">
      <c r="D1971" s="9"/>
    </row>
    <row r="1972" spans="4:4" x14ac:dyDescent="0.25">
      <c r="D1972" s="9"/>
    </row>
    <row r="1973" spans="4:4" x14ac:dyDescent="0.25">
      <c r="D1973" s="9"/>
    </row>
    <row r="1974" spans="4:4" x14ac:dyDescent="0.25">
      <c r="D1974" s="9"/>
    </row>
    <row r="1975" spans="4:4" x14ac:dyDescent="0.25">
      <c r="D1975" s="9"/>
    </row>
    <row r="1976" spans="4:4" x14ac:dyDescent="0.25">
      <c r="D1976" s="9"/>
    </row>
    <row r="1977" spans="4:4" x14ac:dyDescent="0.25">
      <c r="D1977" s="9"/>
    </row>
    <row r="1978" spans="4:4" x14ac:dyDescent="0.25">
      <c r="D1978" s="9"/>
    </row>
    <row r="1979" spans="4:4" x14ac:dyDescent="0.25">
      <c r="D1979" s="9"/>
    </row>
    <row r="1980" spans="4:4" x14ac:dyDescent="0.25">
      <c r="D1980" s="9"/>
    </row>
    <row r="1981" spans="4:4" x14ac:dyDescent="0.25">
      <c r="D1981" s="9"/>
    </row>
    <row r="1982" spans="4:4" x14ac:dyDescent="0.25">
      <c r="D1982" s="9"/>
    </row>
    <row r="1983" spans="4:4" x14ac:dyDescent="0.25">
      <c r="D1983" s="9"/>
    </row>
    <row r="1984" spans="4:4" x14ac:dyDescent="0.25">
      <c r="D1984" s="9"/>
    </row>
    <row r="1985" spans="4:4" x14ac:dyDescent="0.25">
      <c r="D1985" s="9"/>
    </row>
    <row r="1986" spans="4:4" x14ac:dyDescent="0.25">
      <c r="D1986" s="9"/>
    </row>
    <row r="1987" spans="4:4" x14ac:dyDescent="0.25">
      <c r="D1987" s="9"/>
    </row>
    <row r="1988" spans="4:4" x14ac:dyDescent="0.25">
      <c r="D1988" s="9"/>
    </row>
    <row r="1989" spans="4:4" x14ac:dyDescent="0.25">
      <c r="D1989" s="9"/>
    </row>
    <row r="1990" spans="4:4" x14ac:dyDescent="0.25">
      <c r="D1990" s="9"/>
    </row>
    <row r="1991" spans="4:4" x14ac:dyDescent="0.25">
      <c r="D1991" s="9"/>
    </row>
    <row r="1992" spans="4:4" x14ac:dyDescent="0.25">
      <c r="D1992" s="9"/>
    </row>
    <row r="1993" spans="4:4" x14ac:dyDescent="0.25">
      <c r="D1993" s="9"/>
    </row>
    <row r="1994" spans="4:4" x14ac:dyDescent="0.25">
      <c r="D1994" s="9"/>
    </row>
    <row r="1995" spans="4:4" x14ac:dyDescent="0.25">
      <c r="D1995" s="9"/>
    </row>
    <row r="1996" spans="4:4" x14ac:dyDescent="0.25">
      <c r="D1996" s="9"/>
    </row>
    <row r="1997" spans="4:4" x14ac:dyDescent="0.25">
      <c r="D1997" s="9"/>
    </row>
    <row r="1998" spans="4:4" x14ac:dyDescent="0.25">
      <c r="D1998" s="9"/>
    </row>
    <row r="1999" spans="4:4" x14ac:dyDescent="0.25">
      <c r="D1999" s="9"/>
    </row>
    <row r="2000" spans="4:4" x14ac:dyDescent="0.25">
      <c r="D2000" s="9"/>
    </row>
    <row r="2001" spans="4:4" x14ac:dyDescent="0.25">
      <c r="D2001" s="9"/>
    </row>
    <row r="2002" spans="4:4" x14ac:dyDescent="0.25">
      <c r="D2002" s="9"/>
    </row>
    <row r="2003" spans="4:4" x14ac:dyDescent="0.25">
      <c r="D2003" s="9"/>
    </row>
    <row r="2004" spans="4:4" x14ac:dyDescent="0.25">
      <c r="D2004" s="9"/>
    </row>
    <row r="2005" spans="4:4" x14ac:dyDescent="0.25">
      <c r="D2005" s="9"/>
    </row>
    <row r="2006" spans="4:4" x14ac:dyDescent="0.25">
      <c r="D2006" s="9"/>
    </row>
    <row r="2007" spans="4:4" x14ac:dyDescent="0.25">
      <c r="D2007" s="9"/>
    </row>
    <row r="2008" spans="4:4" x14ac:dyDescent="0.25">
      <c r="D2008" s="9"/>
    </row>
    <row r="2009" spans="4:4" x14ac:dyDescent="0.25">
      <c r="D2009" s="9"/>
    </row>
    <row r="2010" spans="4:4" x14ac:dyDescent="0.25">
      <c r="D2010" s="9"/>
    </row>
    <row r="2011" spans="4:4" x14ac:dyDescent="0.25">
      <c r="D2011" s="9"/>
    </row>
    <row r="2012" spans="4:4" x14ac:dyDescent="0.25">
      <c r="D2012" s="9"/>
    </row>
    <row r="2013" spans="4:4" x14ac:dyDescent="0.25">
      <c r="D2013" s="9"/>
    </row>
    <row r="2014" spans="4:4" x14ac:dyDescent="0.25">
      <c r="D2014" s="9"/>
    </row>
    <row r="2015" spans="4:4" x14ac:dyDescent="0.25">
      <c r="D2015" s="9"/>
    </row>
    <row r="2016" spans="4:4" x14ac:dyDescent="0.25">
      <c r="D2016" s="9"/>
    </row>
    <row r="2017" spans="4:4" x14ac:dyDescent="0.25">
      <c r="D2017" s="9"/>
    </row>
    <row r="2018" spans="4:4" x14ac:dyDescent="0.25">
      <c r="D2018" s="9"/>
    </row>
    <row r="2019" spans="4:4" x14ac:dyDescent="0.25">
      <c r="D2019" s="9"/>
    </row>
    <row r="2020" spans="4:4" x14ac:dyDescent="0.25">
      <c r="D2020" s="9"/>
    </row>
    <row r="2021" spans="4:4" x14ac:dyDescent="0.25">
      <c r="D2021" s="9"/>
    </row>
    <row r="2022" spans="4:4" x14ac:dyDescent="0.25">
      <c r="D2022" s="9"/>
    </row>
    <row r="2023" spans="4:4" x14ac:dyDescent="0.25">
      <c r="D2023" s="9"/>
    </row>
    <row r="2024" spans="4:4" x14ac:dyDescent="0.25">
      <c r="D2024" s="9"/>
    </row>
    <row r="2025" spans="4:4" x14ac:dyDescent="0.25">
      <c r="D2025" s="9"/>
    </row>
    <row r="2026" spans="4:4" x14ac:dyDescent="0.25">
      <c r="D2026" s="9"/>
    </row>
    <row r="2027" spans="4:4" x14ac:dyDescent="0.25">
      <c r="D2027" s="9"/>
    </row>
    <row r="2028" spans="4:4" x14ac:dyDescent="0.25">
      <c r="D2028" s="9"/>
    </row>
    <row r="2029" spans="4:4" x14ac:dyDescent="0.25">
      <c r="D2029" s="9"/>
    </row>
    <row r="2030" spans="4:4" x14ac:dyDescent="0.25">
      <c r="D2030" s="9"/>
    </row>
    <row r="2031" spans="4:4" x14ac:dyDescent="0.25">
      <c r="D2031" s="9"/>
    </row>
    <row r="2032" spans="4:4" x14ac:dyDescent="0.25">
      <c r="D2032" s="9"/>
    </row>
    <row r="2033" spans="4:4" x14ac:dyDescent="0.25">
      <c r="D2033" s="9"/>
    </row>
    <row r="2034" spans="4:4" x14ac:dyDescent="0.25">
      <c r="D2034" s="9"/>
    </row>
    <row r="2035" spans="4:4" x14ac:dyDescent="0.25">
      <c r="D2035" s="9"/>
    </row>
    <row r="2036" spans="4:4" x14ac:dyDescent="0.25">
      <c r="D2036" s="9"/>
    </row>
    <row r="2037" spans="4:4" x14ac:dyDescent="0.25">
      <c r="D2037" s="9"/>
    </row>
    <row r="2038" spans="4:4" x14ac:dyDescent="0.25">
      <c r="D2038" s="9"/>
    </row>
    <row r="2039" spans="4:4" x14ac:dyDescent="0.25">
      <c r="D2039" s="9"/>
    </row>
    <row r="2040" spans="4:4" x14ac:dyDescent="0.25">
      <c r="D2040" s="9"/>
    </row>
    <row r="2041" spans="4:4" x14ac:dyDescent="0.25">
      <c r="D2041" s="9"/>
    </row>
    <row r="2042" spans="4:4" x14ac:dyDescent="0.25">
      <c r="D2042" s="9"/>
    </row>
    <row r="2043" spans="4:4" x14ac:dyDescent="0.25">
      <c r="D2043" s="9"/>
    </row>
    <row r="2044" spans="4:4" x14ac:dyDescent="0.25">
      <c r="D2044" s="9"/>
    </row>
    <row r="2045" spans="4:4" x14ac:dyDescent="0.25">
      <c r="D2045" s="9"/>
    </row>
    <row r="2046" spans="4:4" x14ac:dyDescent="0.25">
      <c r="D2046" s="9"/>
    </row>
    <row r="2047" spans="4:4" x14ac:dyDescent="0.25">
      <c r="D2047" s="9"/>
    </row>
    <row r="2048" spans="4:4" x14ac:dyDescent="0.25">
      <c r="D2048" s="9"/>
    </row>
    <row r="2049" spans="4:4" x14ac:dyDescent="0.25">
      <c r="D2049" s="9"/>
    </row>
    <row r="2050" spans="4:4" x14ac:dyDescent="0.25">
      <c r="D2050" s="9"/>
    </row>
    <row r="2051" spans="4:4" x14ac:dyDescent="0.25">
      <c r="D2051" s="9"/>
    </row>
    <row r="2052" spans="4:4" x14ac:dyDescent="0.25">
      <c r="D2052" s="9"/>
    </row>
    <row r="2053" spans="4:4" x14ac:dyDescent="0.25">
      <c r="D2053" s="9"/>
    </row>
    <row r="2054" spans="4:4" x14ac:dyDescent="0.25">
      <c r="D2054" s="9"/>
    </row>
    <row r="2055" spans="4:4" x14ac:dyDescent="0.25">
      <c r="D2055" s="9"/>
    </row>
    <row r="2056" spans="4:4" x14ac:dyDescent="0.25">
      <c r="D2056" s="9"/>
    </row>
    <row r="2057" spans="4:4" x14ac:dyDescent="0.25">
      <c r="D2057" s="9"/>
    </row>
    <row r="2058" spans="4:4" x14ac:dyDescent="0.25">
      <c r="D2058" s="9"/>
    </row>
    <row r="2059" spans="4:4" x14ac:dyDescent="0.25">
      <c r="D2059" s="9"/>
    </row>
    <row r="2060" spans="4:4" x14ac:dyDescent="0.25">
      <c r="D2060" s="9"/>
    </row>
    <row r="2061" spans="4:4" x14ac:dyDescent="0.25">
      <c r="D2061" s="9"/>
    </row>
    <row r="2062" spans="4:4" x14ac:dyDescent="0.25">
      <c r="D2062" s="9"/>
    </row>
    <row r="2063" spans="4:4" x14ac:dyDescent="0.25">
      <c r="D2063" s="9"/>
    </row>
    <row r="2064" spans="4:4" x14ac:dyDescent="0.25">
      <c r="D2064" s="9"/>
    </row>
    <row r="2065" spans="4:4" x14ac:dyDescent="0.25">
      <c r="D2065" s="9"/>
    </row>
    <row r="2066" spans="4:4" x14ac:dyDescent="0.25">
      <c r="D2066" s="9"/>
    </row>
    <row r="2067" spans="4:4" x14ac:dyDescent="0.25">
      <c r="D2067" s="9"/>
    </row>
    <row r="2068" spans="4:4" x14ac:dyDescent="0.25">
      <c r="D2068" s="9"/>
    </row>
    <row r="2069" spans="4:4" x14ac:dyDescent="0.25">
      <c r="D2069" s="9"/>
    </row>
    <row r="2070" spans="4:4" x14ac:dyDescent="0.25">
      <c r="D2070" s="9"/>
    </row>
    <row r="2071" spans="4:4" x14ac:dyDescent="0.25">
      <c r="D2071" s="9"/>
    </row>
    <row r="2072" spans="4:4" x14ac:dyDescent="0.25">
      <c r="D2072" s="9"/>
    </row>
    <row r="2073" spans="4:4" x14ac:dyDescent="0.25">
      <c r="D2073" s="9"/>
    </row>
    <row r="2074" spans="4:4" x14ac:dyDescent="0.25">
      <c r="D2074" s="9"/>
    </row>
    <row r="2075" spans="4:4" x14ac:dyDescent="0.25">
      <c r="D2075" s="9"/>
    </row>
    <row r="2076" spans="4:4" x14ac:dyDescent="0.25">
      <c r="D2076" s="9"/>
    </row>
    <row r="2077" spans="4:4" x14ac:dyDescent="0.25">
      <c r="D2077" s="9"/>
    </row>
    <row r="2078" spans="4:4" x14ac:dyDescent="0.25">
      <c r="D2078" s="9"/>
    </row>
    <row r="2079" spans="4:4" x14ac:dyDescent="0.25">
      <c r="D2079" s="9"/>
    </row>
    <row r="2080" spans="4:4" x14ac:dyDescent="0.25">
      <c r="D2080" s="9"/>
    </row>
    <row r="2081" spans="4:4" x14ac:dyDescent="0.25">
      <c r="D2081" s="9"/>
    </row>
    <row r="2082" spans="4:4" x14ac:dyDescent="0.25">
      <c r="D2082" s="9"/>
    </row>
    <row r="2083" spans="4:4" x14ac:dyDescent="0.25">
      <c r="D2083" s="9"/>
    </row>
    <row r="2084" spans="4:4" x14ac:dyDescent="0.25">
      <c r="D2084" s="9"/>
    </row>
    <row r="2085" spans="4:4" x14ac:dyDescent="0.25">
      <c r="D2085" s="9"/>
    </row>
    <row r="2086" spans="4:4" x14ac:dyDescent="0.25">
      <c r="D2086" s="9"/>
    </row>
    <row r="2087" spans="4:4" x14ac:dyDescent="0.25">
      <c r="D2087" s="9"/>
    </row>
    <row r="2088" spans="4:4" x14ac:dyDescent="0.25">
      <c r="D2088" s="9"/>
    </row>
    <row r="2089" spans="4:4" x14ac:dyDescent="0.25">
      <c r="D2089" s="9"/>
    </row>
    <row r="2090" spans="4:4" x14ac:dyDescent="0.25">
      <c r="D2090" s="9"/>
    </row>
    <row r="2091" spans="4:4" x14ac:dyDescent="0.25">
      <c r="D2091" s="9"/>
    </row>
    <row r="2092" spans="4:4" x14ac:dyDescent="0.25">
      <c r="D2092" s="9"/>
    </row>
    <row r="2093" spans="4:4" x14ac:dyDescent="0.25">
      <c r="D2093" s="9"/>
    </row>
    <row r="2094" spans="4:4" x14ac:dyDescent="0.25">
      <c r="D2094" s="9"/>
    </row>
    <row r="2095" spans="4:4" x14ac:dyDescent="0.25">
      <c r="D2095" s="9"/>
    </row>
    <row r="2096" spans="4:4" x14ac:dyDescent="0.25">
      <c r="D2096" s="9"/>
    </row>
    <row r="2097" spans="4:4" x14ac:dyDescent="0.25">
      <c r="D2097" s="9"/>
    </row>
    <row r="2098" spans="4:4" x14ac:dyDescent="0.25">
      <c r="D2098" s="9"/>
    </row>
    <row r="2099" spans="4:4" x14ac:dyDescent="0.25">
      <c r="D2099" s="9"/>
    </row>
    <row r="2100" spans="4:4" x14ac:dyDescent="0.25">
      <c r="D2100" s="9"/>
    </row>
    <row r="2101" spans="4:4" x14ac:dyDescent="0.25">
      <c r="D2101" s="9"/>
    </row>
    <row r="2102" spans="4:4" x14ac:dyDescent="0.25">
      <c r="D2102" s="9"/>
    </row>
    <row r="2103" spans="4:4" x14ac:dyDescent="0.25">
      <c r="D2103" s="9"/>
    </row>
    <row r="2104" spans="4:4" x14ac:dyDescent="0.25">
      <c r="D2104" s="9"/>
    </row>
    <row r="2105" spans="4:4" x14ac:dyDescent="0.25">
      <c r="D2105" s="9"/>
    </row>
    <row r="2106" spans="4:4" x14ac:dyDescent="0.25">
      <c r="D2106" s="9"/>
    </row>
    <row r="2107" spans="4:4" x14ac:dyDescent="0.25">
      <c r="D2107" s="9"/>
    </row>
    <row r="2108" spans="4:4" x14ac:dyDescent="0.25">
      <c r="D2108" s="9"/>
    </row>
    <row r="2109" spans="4:4" x14ac:dyDescent="0.25">
      <c r="D2109" s="9"/>
    </row>
    <row r="2110" spans="4:4" x14ac:dyDescent="0.25">
      <c r="D2110" s="9"/>
    </row>
    <row r="2111" spans="4:4" x14ac:dyDescent="0.25">
      <c r="D2111" s="9"/>
    </row>
    <row r="2112" spans="4:4" x14ac:dyDescent="0.25">
      <c r="D2112" s="9"/>
    </row>
    <row r="2113" spans="4:4" x14ac:dyDescent="0.25">
      <c r="D2113" s="9"/>
    </row>
    <row r="2114" spans="4:4" x14ac:dyDescent="0.25">
      <c r="D2114" s="9"/>
    </row>
    <row r="2115" spans="4:4" x14ac:dyDescent="0.25">
      <c r="D2115" s="9"/>
    </row>
    <row r="2116" spans="4:4" x14ac:dyDescent="0.25">
      <c r="D2116" s="9"/>
    </row>
    <row r="2117" spans="4:4" x14ac:dyDescent="0.25">
      <c r="D2117" s="9"/>
    </row>
    <row r="2118" spans="4:4" x14ac:dyDescent="0.25">
      <c r="D2118" s="9"/>
    </row>
    <row r="2119" spans="4:4" x14ac:dyDescent="0.25">
      <c r="D2119" s="9"/>
    </row>
    <row r="2120" spans="4:4" x14ac:dyDescent="0.25">
      <c r="D2120" s="9"/>
    </row>
    <row r="2121" spans="4:4" x14ac:dyDescent="0.25">
      <c r="D2121" s="9"/>
    </row>
    <row r="2122" spans="4:4" x14ac:dyDescent="0.25">
      <c r="D2122" s="9"/>
    </row>
    <row r="2123" spans="4:4" x14ac:dyDescent="0.25">
      <c r="D2123" s="9"/>
    </row>
    <row r="2124" spans="4:4" x14ac:dyDescent="0.25">
      <c r="D2124" s="9"/>
    </row>
    <row r="2125" spans="4:4" x14ac:dyDescent="0.25">
      <c r="D2125" s="9"/>
    </row>
    <row r="2126" spans="4:4" x14ac:dyDescent="0.25">
      <c r="D2126" s="9"/>
    </row>
    <row r="2127" spans="4:4" x14ac:dyDescent="0.25">
      <c r="D2127" s="9"/>
    </row>
    <row r="2128" spans="4:4" x14ac:dyDescent="0.25">
      <c r="D2128" s="9"/>
    </row>
    <row r="2129" spans="4:4" x14ac:dyDescent="0.25">
      <c r="D2129" s="9"/>
    </row>
    <row r="2130" spans="4:4" x14ac:dyDescent="0.25">
      <c r="D2130" s="9"/>
    </row>
    <row r="2131" spans="4:4" x14ac:dyDescent="0.25">
      <c r="D2131" s="9"/>
    </row>
    <row r="2132" spans="4:4" x14ac:dyDescent="0.25">
      <c r="D2132" s="9"/>
    </row>
    <row r="2133" spans="4:4" x14ac:dyDescent="0.25">
      <c r="D2133" s="9"/>
    </row>
    <row r="2134" spans="4:4" x14ac:dyDescent="0.25">
      <c r="D2134" s="9"/>
    </row>
    <row r="2135" spans="4:4" x14ac:dyDescent="0.25">
      <c r="D2135" s="9"/>
    </row>
    <row r="2136" spans="4:4" x14ac:dyDescent="0.25">
      <c r="D2136" s="9"/>
    </row>
    <row r="2137" spans="4:4" x14ac:dyDescent="0.25">
      <c r="D2137" s="9"/>
    </row>
    <row r="2138" spans="4:4" x14ac:dyDescent="0.25">
      <c r="D2138" s="9"/>
    </row>
    <row r="2139" spans="4:4" x14ac:dyDescent="0.25">
      <c r="D2139" s="9"/>
    </row>
    <row r="2140" spans="4:4" x14ac:dyDescent="0.25">
      <c r="D2140" s="9"/>
    </row>
    <row r="2141" spans="4:4" x14ac:dyDescent="0.25">
      <c r="D2141" s="9"/>
    </row>
    <row r="2142" spans="4:4" x14ac:dyDescent="0.25">
      <c r="D2142" s="9"/>
    </row>
    <row r="2143" spans="4:4" x14ac:dyDescent="0.25">
      <c r="D2143" s="9"/>
    </row>
    <row r="2144" spans="4:4" x14ac:dyDescent="0.25">
      <c r="D2144" s="9"/>
    </row>
    <row r="2145" spans="4:4" x14ac:dyDescent="0.25">
      <c r="D2145" s="9"/>
    </row>
    <row r="2146" spans="4:4" x14ac:dyDescent="0.25">
      <c r="D2146" s="9"/>
    </row>
    <row r="2147" spans="4:4" x14ac:dyDescent="0.25">
      <c r="D2147" s="9"/>
    </row>
    <row r="2148" spans="4:4" x14ac:dyDescent="0.25">
      <c r="D2148" s="9"/>
    </row>
    <row r="2149" spans="4:4" x14ac:dyDescent="0.25">
      <c r="D2149" s="9"/>
    </row>
    <row r="2150" spans="4:4" x14ac:dyDescent="0.25">
      <c r="D2150" s="9"/>
    </row>
    <row r="2151" spans="4:4" x14ac:dyDescent="0.25">
      <c r="D2151" s="9"/>
    </row>
    <row r="2152" spans="4:4" x14ac:dyDescent="0.25">
      <c r="D2152" s="9"/>
    </row>
    <row r="2153" spans="4:4" x14ac:dyDescent="0.25">
      <c r="D2153" s="9"/>
    </row>
    <row r="2154" spans="4:4" x14ac:dyDescent="0.25">
      <c r="D2154" s="9"/>
    </row>
    <row r="2155" spans="4:4" x14ac:dyDescent="0.25">
      <c r="D2155" s="9"/>
    </row>
    <row r="2156" spans="4:4" x14ac:dyDescent="0.25">
      <c r="D2156" s="9"/>
    </row>
    <row r="2157" spans="4:4" x14ac:dyDescent="0.25">
      <c r="D2157" s="9"/>
    </row>
    <row r="2158" spans="4:4" x14ac:dyDescent="0.25">
      <c r="D2158" s="9"/>
    </row>
    <row r="2159" spans="4:4" x14ac:dyDescent="0.25">
      <c r="D2159" s="9"/>
    </row>
    <row r="2160" spans="4:4" x14ac:dyDescent="0.25">
      <c r="D2160" s="9"/>
    </row>
    <row r="2161" spans="4:4" x14ac:dyDescent="0.25">
      <c r="D2161" s="9"/>
    </row>
    <row r="2162" spans="4:4" x14ac:dyDescent="0.25">
      <c r="D2162" s="9"/>
    </row>
    <row r="2163" spans="4:4" x14ac:dyDescent="0.25">
      <c r="D2163" s="9"/>
    </row>
    <row r="2164" spans="4:4" x14ac:dyDescent="0.25">
      <c r="D2164" s="9"/>
    </row>
    <row r="2165" spans="4:4" x14ac:dyDescent="0.25">
      <c r="D2165" s="9"/>
    </row>
    <row r="2166" spans="4:4" x14ac:dyDescent="0.25">
      <c r="D2166" s="9"/>
    </row>
    <row r="2167" spans="4:4" x14ac:dyDescent="0.25">
      <c r="D2167" s="9"/>
    </row>
    <row r="2168" spans="4:4" x14ac:dyDescent="0.25">
      <c r="D2168" s="9"/>
    </row>
    <row r="2169" spans="4:4" x14ac:dyDescent="0.25">
      <c r="D2169" s="9"/>
    </row>
    <row r="2170" spans="4:4" x14ac:dyDescent="0.25">
      <c r="D2170" s="9"/>
    </row>
    <row r="2171" spans="4:4" x14ac:dyDescent="0.25">
      <c r="D2171" s="9"/>
    </row>
    <row r="2172" spans="4:4" x14ac:dyDescent="0.25">
      <c r="D2172" s="9"/>
    </row>
    <row r="2173" spans="4:4" x14ac:dyDescent="0.25">
      <c r="D2173" s="9"/>
    </row>
    <row r="2174" spans="4:4" x14ac:dyDescent="0.25">
      <c r="D2174" s="9"/>
    </row>
    <row r="2175" spans="4:4" x14ac:dyDescent="0.25">
      <c r="D2175" s="9"/>
    </row>
    <row r="2176" spans="4:4" x14ac:dyDescent="0.25">
      <c r="D2176" s="9"/>
    </row>
    <row r="2177" spans="4:4" x14ac:dyDescent="0.25">
      <c r="D2177" s="9"/>
    </row>
    <row r="2178" spans="4:4" x14ac:dyDescent="0.25">
      <c r="D2178" s="9"/>
    </row>
    <row r="2179" spans="4:4" x14ac:dyDescent="0.25">
      <c r="D2179" s="9"/>
    </row>
    <row r="2180" spans="4:4" x14ac:dyDescent="0.25">
      <c r="D2180" s="9"/>
    </row>
    <row r="2181" spans="4:4" x14ac:dyDescent="0.25">
      <c r="D2181" s="9"/>
    </row>
    <row r="2182" spans="4:4" x14ac:dyDescent="0.25">
      <c r="D2182" s="9"/>
    </row>
    <row r="2183" spans="4:4" x14ac:dyDescent="0.25">
      <c r="D2183" s="9"/>
    </row>
    <row r="2184" spans="4:4" x14ac:dyDescent="0.25">
      <c r="D2184" s="9"/>
    </row>
    <row r="2185" spans="4:4" x14ac:dyDescent="0.25">
      <c r="D2185" s="9"/>
    </row>
    <row r="2186" spans="4:4" x14ac:dyDescent="0.25">
      <c r="D2186" s="9"/>
    </row>
    <row r="2187" spans="4:4" x14ac:dyDescent="0.25">
      <c r="D2187" s="9"/>
    </row>
    <row r="2188" spans="4:4" x14ac:dyDescent="0.25">
      <c r="D2188" s="9"/>
    </row>
    <row r="2189" spans="4:4" x14ac:dyDescent="0.25">
      <c r="D2189" s="9"/>
    </row>
    <row r="2190" spans="4:4" x14ac:dyDescent="0.25">
      <c r="D2190" s="9"/>
    </row>
    <row r="2191" spans="4:4" x14ac:dyDescent="0.25">
      <c r="D2191" s="9"/>
    </row>
    <row r="2192" spans="4:4" x14ac:dyDescent="0.25">
      <c r="D2192" s="9"/>
    </row>
    <row r="2193" spans="4:4" x14ac:dyDescent="0.25">
      <c r="D2193" s="9"/>
    </row>
    <row r="2194" spans="4:4" x14ac:dyDescent="0.25">
      <c r="D2194" s="9"/>
    </row>
    <row r="2195" spans="4:4" x14ac:dyDescent="0.25">
      <c r="D2195" s="9"/>
    </row>
    <row r="2196" spans="4:4" x14ac:dyDescent="0.25">
      <c r="D2196" s="9"/>
    </row>
    <row r="2197" spans="4:4" x14ac:dyDescent="0.25">
      <c r="D2197" s="9"/>
    </row>
    <row r="2198" spans="4:4" x14ac:dyDescent="0.25">
      <c r="D2198" s="9"/>
    </row>
    <row r="2199" spans="4:4" x14ac:dyDescent="0.25">
      <c r="D2199" s="9"/>
    </row>
    <row r="2200" spans="4:4" x14ac:dyDescent="0.25">
      <c r="D2200" s="9"/>
    </row>
    <row r="2201" spans="4:4" x14ac:dyDescent="0.25">
      <c r="D2201" s="9"/>
    </row>
    <row r="2202" spans="4:4" x14ac:dyDescent="0.25">
      <c r="D2202" s="9"/>
    </row>
    <row r="2203" spans="4:4" x14ac:dyDescent="0.25">
      <c r="D2203" s="9"/>
    </row>
    <row r="2204" spans="4:4" x14ac:dyDescent="0.25">
      <c r="D2204" s="9"/>
    </row>
    <row r="2205" spans="4:4" x14ac:dyDescent="0.25">
      <c r="D2205" s="9"/>
    </row>
    <row r="2206" spans="4:4" x14ac:dyDescent="0.25">
      <c r="D2206" s="9"/>
    </row>
    <row r="2207" spans="4:4" x14ac:dyDescent="0.25">
      <c r="D2207" s="9"/>
    </row>
    <row r="2208" spans="4:4" x14ac:dyDescent="0.25">
      <c r="D2208" s="9"/>
    </row>
    <row r="2209" spans="4:4" x14ac:dyDescent="0.25">
      <c r="D2209" s="9"/>
    </row>
    <row r="2210" spans="4:4" x14ac:dyDescent="0.25">
      <c r="D2210" s="9"/>
    </row>
    <row r="2211" spans="4:4" x14ac:dyDescent="0.25">
      <c r="D2211" s="9"/>
    </row>
    <row r="2212" spans="4:4" x14ac:dyDescent="0.25">
      <c r="D2212" s="9"/>
    </row>
    <row r="2213" spans="4:4" x14ac:dyDescent="0.25">
      <c r="D2213" s="9"/>
    </row>
    <row r="2214" spans="4:4" x14ac:dyDescent="0.25">
      <c r="D2214" s="9"/>
    </row>
    <row r="2215" spans="4:4" x14ac:dyDescent="0.25">
      <c r="D2215" s="9"/>
    </row>
    <row r="2216" spans="4:4" x14ac:dyDescent="0.25">
      <c r="D2216" s="9"/>
    </row>
    <row r="2217" spans="4:4" x14ac:dyDescent="0.25">
      <c r="D2217" s="9"/>
    </row>
    <row r="2218" spans="4:4" x14ac:dyDescent="0.25">
      <c r="D2218" s="9"/>
    </row>
    <row r="2219" spans="4:4" x14ac:dyDescent="0.25">
      <c r="D2219" s="9"/>
    </row>
    <row r="2220" spans="4:4" x14ac:dyDescent="0.25">
      <c r="D2220" s="9"/>
    </row>
    <row r="2221" spans="4:4" x14ac:dyDescent="0.25">
      <c r="D2221" s="9"/>
    </row>
    <row r="2222" spans="4:4" x14ac:dyDescent="0.25">
      <c r="D2222" s="9"/>
    </row>
    <row r="2223" spans="4:4" x14ac:dyDescent="0.25">
      <c r="D2223" s="9"/>
    </row>
    <row r="2224" spans="4:4" x14ac:dyDescent="0.25">
      <c r="D2224" s="9"/>
    </row>
    <row r="2225" spans="4:4" x14ac:dyDescent="0.25">
      <c r="D2225" s="9"/>
    </row>
    <row r="2226" spans="4:4" x14ac:dyDescent="0.25">
      <c r="D2226" s="9"/>
    </row>
    <row r="2227" spans="4:4" x14ac:dyDescent="0.25">
      <c r="D2227" s="9"/>
    </row>
    <row r="2228" spans="4:4" x14ac:dyDescent="0.25">
      <c r="D2228" s="9"/>
    </row>
    <row r="2229" spans="4:4" x14ac:dyDescent="0.25">
      <c r="D2229" s="9"/>
    </row>
    <row r="2230" spans="4:4" x14ac:dyDescent="0.25">
      <c r="D2230" s="9"/>
    </row>
    <row r="2231" spans="4:4" x14ac:dyDescent="0.25">
      <c r="D2231" s="9"/>
    </row>
    <row r="2232" spans="4:4" x14ac:dyDescent="0.25">
      <c r="D2232" s="9"/>
    </row>
    <row r="2233" spans="4:4" x14ac:dyDescent="0.25">
      <c r="D2233" s="9"/>
    </row>
    <row r="2234" spans="4:4" x14ac:dyDescent="0.25">
      <c r="D2234" s="9"/>
    </row>
    <row r="2235" spans="4:4" x14ac:dyDescent="0.25">
      <c r="D2235" s="9"/>
    </row>
    <row r="2236" spans="4:4" x14ac:dyDescent="0.25">
      <c r="D2236" s="9"/>
    </row>
    <row r="2237" spans="4:4" x14ac:dyDescent="0.25">
      <c r="D2237" s="9"/>
    </row>
    <row r="2238" spans="4:4" x14ac:dyDescent="0.25">
      <c r="D2238" s="9"/>
    </row>
    <row r="2239" spans="4:4" x14ac:dyDescent="0.25">
      <c r="D2239" s="9"/>
    </row>
    <row r="2240" spans="4:4" x14ac:dyDescent="0.25">
      <c r="D2240" s="9"/>
    </row>
    <row r="2241" spans="4:4" x14ac:dyDescent="0.25">
      <c r="D2241" s="9"/>
    </row>
    <row r="2242" spans="4:4" x14ac:dyDescent="0.25">
      <c r="D2242" s="9"/>
    </row>
    <row r="2243" spans="4:4" x14ac:dyDescent="0.25">
      <c r="D2243" s="9"/>
    </row>
    <row r="2244" spans="4:4" x14ac:dyDescent="0.25">
      <c r="D2244" s="9"/>
    </row>
    <row r="2245" spans="4:4" x14ac:dyDescent="0.25">
      <c r="D2245" s="9"/>
    </row>
    <row r="2246" spans="4:4" x14ac:dyDescent="0.25">
      <c r="D2246" s="9"/>
    </row>
    <row r="2247" spans="4:4" x14ac:dyDescent="0.25">
      <c r="D2247" s="9"/>
    </row>
    <row r="2248" spans="4:4" x14ac:dyDescent="0.25">
      <c r="D2248" s="9"/>
    </row>
    <row r="2249" spans="4:4" x14ac:dyDescent="0.25">
      <c r="D2249" s="9"/>
    </row>
    <row r="2250" spans="4:4" x14ac:dyDescent="0.25">
      <c r="D2250" s="9"/>
    </row>
    <row r="2251" spans="4:4" x14ac:dyDescent="0.25">
      <c r="D2251" s="9"/>
    </row>
    <row r="2252" spans="4:4" x14ac:dyDescent="0.25">
      <c r="D2252" s="9"/>
    </row>
    <row r="2253" spans="4:4" x14ac:dyDescent="0.25">
      <c r="D2253" s="9"/>
    </row>
    <row r="2254" spans="4:4" x14ac:dyDescent="0.25">
      <c r="D2254" s="9"/>
    </row>
    <row r="2255" spans="4:4" x14ac:dyDescent="0.25">
      <c r="D2255" s="9"/>
    </row>
    <row r="2256" spans="4:4" x14ac:dyDescent="0.25">
      <c r="D2256" s="9"/>
    </row>
    <row r="2257" spans="4:4" x14ac:dyDescent="0.25">
      <c r="D2257" s="9"/>
    </row>
    <row r="2258" spans="4:4" x14ac:dyDescent="0.25">
      <c r="D2258" s="9"/>
    </row>
    <row r="2259" spans="4:4" x14ac:dyDescent="0.25">
      <c r="D2259" s="9"/>
    </row>
    <row r="2260" spans="4:4" x14ac:dyDescent="0.25">
      <c r="D2260" s="9"/>
    </row>
    <row r="2261" spans="4:4" x14ac:dyDescent="0.25">
      <c r="D2261" s="9"/>
    </row>
    <row r="2262" spans="4:4" x14ac:dyDescent="0.25">
      <c r="D2262" s="9"/>
    </row>
    <row r="2263" spans="4:4" x14ac:dyDescent="0.25">
      <c r="D2263" s="9"/>
    </row>
    <row r="2264" spans="4:4" x14ac:dyDescent="0.25">
      <c r="D2264" s="9"/>
    </row>
    <row r="2265" spans="4:4" x14ac:dyDescent="0.25">
      <c r="D2265" s="9"/>
    </row>
    <row r="2266" spans="4:4" x14ac:dyDescent="0.25">
      <c r="D2266" s="9"/>
    </row>
    <row r="2267" spans="4:4" x14ac:dyDescent="0.25">
      <c r="D2267" s="9"/>
    </row>
    <row r="2268" spans="4:4" x14ac:dyDescent="0.25">
      <c r="D2268" s="9"/>
    </row>
    <row r="2269" spans="4:4" x14ac:dyDescent="0.25">
      <c r="D2269" s="9"/>
    </row>
    <row r="2270" spans="4:4" x14ac:dyDescent="0.25">
      <c r="D2270" s="9"/>
    </row>
    <row r="2271" spans="4:4" x14ac:dyDescent="0.25">
      <c r="D2271" s="9"/>
    </row>
    <row r="2272" spans="4:4" x14ac:dyDescent="0.25">
      <c r="D2272" s="9"/>
    </row>
    <row r="2273" spans="4:4" x14ac:dyDescent="0.25">
      <c r="D2273" s="9"/>
    </row>
    <row r="2274" spans="4:4" x14ac:dyDescent="0.25">
      <c r="D2274" s="9"/>
    </row>
    <row r="2275" spans="4:4" x14ac:dyDescent="0.25">
      <c r="D2275" s="9"/>
    </row>
    <row r="2276" spans="4:4" x14ac:dyDescent="0.25">
      <c r="D2276" s="9"/>
    </row>
    <row r="2277" spans="4:4" x14ac:dyDescent="0.25">
      <c r="D2277" s="9"/>
    </row>
    <row r="2278" spans="4:4" x14ac:dyDescent="0.25">
      <c r="D2278" s="9"/>
    </row>
    <row r="2279" spans="4:4" x14ac:dyDescent="0.25">
      <c r="D2279" s="9"/>
    </row>
    <row r="2280" spans="4:4" x14ac:dyDescent="0.25">
      <c r="D2280" s="9"/>
    </row>
    <row r="2281" spans="4:4" x14ac:dyDescent="0.25">
      <c r="D2281" s="9"/>
    </row>
    <row r="2282" spans="4:4" x14ac:dyDescent="0.25">
      <c r="D2282" s="9"/>
    </row>
    <row r="2283" spans="4:4" x14ac:dyDescent="0.25">
      <c r="D2283" s="9"/>
    </row>
    <row r="2284" spans="4:4" x14ac:dyDescent="0.25">
      <c r="D2284" s="9"/>
    </row>
    <row r="2285" spans="4:4" x14ac:dyDescent="0.25">
      <c r="D2285" s="9"/>
    </row>
    <row r="2286" spans="4:4" x14ac:dyDescent="0.25">
      <c r="D2286" s="9"/>
    </row>
    <row r="2287" spans="4:4" x14ac:dyDescent="0.25">
      <c r="D2287" s="9"/>
    </row>
    <row r="2288" spans="4:4" x14ac:dyDescent="0.25">
      <c r="D2288" s="9"/>
    </row>
    <row r="2289" spans="4:4" x14ac:dyDescent="0.25">
      <c r="D2289" s="9"/>
    </row>
    <row r="2290" spans="4:4" x14ac:dyDescent="0.25">
      <c r="D2290" s="9"/>
    </row>
    <row r="2291" spans="4:4" x14ac:dyDescent="0.25">
      <c r="D2291" s="9"/>
    </row>
    <row r="2292" spans="4:4" x14ac:dyDescent="0.25">
      <c r="D2292" s="9"/>
    </row>
    <row r="2293" spans="4:4" x14ac:dyDescent="0.25">
      <c r="D2293" s="9"/>
    </row>
    <row r="2294" spans="4:4" x14ac:dyDescent="0.25">
      <c r="D2294" s="9"/>
    </row>
    <row r="2295" spans="4:4" x14ac:dyDescent="0.25">
      <c r="D2295" s="9"/>
    </row>
    <row r="2296" spans="4:4" x14ac:dyDescent="0.25">
      <c r="D2296" s="9"/>
    </row>
    <row r="2297" spans="4:4" x14ac:dyDescent="0.25">
      <c r="D2297" s="9"/>
    </row>
    <row r="2298" spans="4:4" x14ac:dyDescent="0.25">
      <c r="D2298" s="9"/>
    </row>
    <row r="2299" spans="4:4" x14ac:dyDescent="0.25">
      <c r="D2299" s="9"/>
    </row>
    <row r="2300" spans="4:4" x14ac:dyDescent="0.25">
      <c r="D2300" s="9"/>
    </row>
    <row r="2301" spans="4:4" x14ac:dyDescent="0.25">
      <c r="D2301" s="9"/>
    </row>
    <row r="2302" spans="4:4" x14ac:dyDescent="0.25">
      <c r="D2302" s="9"/>
    </row>
    <row r="2303" spans="4:4" x14ac:dyDescent="0.25">
      <c r="D2303" s="9"/>
    </row>
    <row r="2304" spans="4:4" x14ac:dyDescent="0.25">
      <c r="D2304" s="9"/>
    </row>
    <row r="2305" spans="4:4" x14ac:dyDescent="0.25">
      <c r="D2305" s="9"/>
    </row>
    <row r="2306" spans="4:4" x14ac:dyDescent="0.25">
      <c r="D2306" s="9"/>
    </row>
    <row r="2307" spans="4:4" x14ac:dyDescent="0.25">
      <c r="D2307" s="9"/>
    </row>
    <row r="2308" spans="4:4" x14ac:dyDescent="0.25">
      <c r="D2308" s="9"/>
    </row>
    <row r="2309" spans="4:4" x14ac:dyDescent="0.25">
      <c r="D2309" s="9"/>
    </row>
    <row r="2310" spans="4:4" x14ac:dyDescent="0.25">
      <c r="D2310" s="9"/>
    </row>
    <row r="2311" spans="4:4" x14ac:dyDescent="0.25">
      <c r="D2311" s="9"/>
    </row>
    <row r="2312" spans="4:4" x14ac:dyDescent="0.25">
      <c r="D2312" s="9"/>
    </row>
    <row r="2313" spans="4:4" x14ac:dyDescent="0.25">
      <c r="D2313" s="9"/>
    </row>
    <row r="2314" spans="4:4" x14ac:dyDescent="0.25">
      <c r="D2314" s="9"/>
    </row>
    <row r="2315" spans="4:4" x14ac:dyDescent="0.25">
      <c r="D2315" s="9"/>
    </row>
    <row r="2316" spans="4:4" x14ac:dyDescent="0.25">
      <c r="D2316" s="9"/>
    </row>
    <row r="2317" spans="4:4" x14ac:dyDescent="0.25">
      <c r="D2317" s="9"/>
    </row>
    <row r="2318" spans="4:4" x14ac:dyDescent="0.25">
      <c r="D2318" s="9"/>
    </row>
    <row r="2319" spans="4:4" x14ac:dyDescent="0.25">
      <c r="D2319" s="9"/>
    </row>
    <row r="2320" spans="4:4" x14ac:dyDescent="0.25">
      <c r="D2320" s="9"/>
    </row>
    <row r="2321" spans="4:4" x14ac:dyDescent="0.25">
      <c r="D2321" s="9"/>
    </row>
    <row r="2322" spans="4:4" x14ac:dyDescent="0.25">
      <c r="D2322" s="9"/>
    </row>
    <row r="2323" spans="4:4" x14ac:dyDescent="0.25">
      <c r="D2323" s="9"/>
    </row>
    <row r="2324" spans="4:4" x14ac:dyDescent="0.25">
      <c r="D2324" s="9"/>
    </row>
    <row r="2325" spans="4:4" x14ac:dyDescent="0.25">
      <c r="D2325" s="9"/>
    </row>
    <row r="2326" spans="4:4" x14ac:dyDescent="0.25">
      <c r="D2326" s="9"/>
    </row>
    <row r="2327" spans="4:4" x14ac:dyDescent="0.25">
      <c r="D2327" s="9"/>
    </row>
    <row r="2328" spans="4:4" x14ac:dyDescent="0.25">
      <c r="D2328" s="9"/>
    </row>
    <row r="2329" spans="4:4" x14ac:dyDescent="0.25">
      <c r="D2329" s="9"/>
    </row>
    <row r="2330" spans="4:4" x14ac:dyDescent="0.25">
      <c r="D2330" s="9"/>
    </row>
    <row r="2331" spans="4:4" x14ac:dyDescent="0.25">
      <c r="D2331" s="9"/>
    </row>
    <row r="2332" spans="4:4" x14ac:dyDescent="0.25">
      <c r="D2332" s="9"/>
    </row>
    <row r="2333" spans="4:4" x14ac:dyDescent="0.25">
      <c r="D2333" s="9"/>
    </row>
    <row r="2334" spans="4:4" x14ac:dyDescent="0.25">
      <c r="D2334" s="9"/>
    </row>
    <row r="2335" spans="4:4" x14ac:dyDescent="0.25">
      <c r="D2335" s="9"/>
    </row>
    <row r="2336" spans="4:4" x14ac:dyDescent="0.25">
      <c r="D2336" s="9"/>
    </row>
    <row r="2337" spans="4:4" x14ac:dyDescent="0.25">
      <c r="D2337" s="9"/>
    </row>
    <row r="2338" spans="4:4" x14ac:dyDescent="0.25">
      <c r="D2338" s="9"/>
    </row>
    <row r="2339" spans="4:4" x14ac:dyDescent="0.25">
      <c r="D2339" s="9"/>
    </row>
    <row r="2340" spans="4:4" x14ac:dyDescent="0.25">
      <c r="D2340" s="9"/>
    </row>
    <row r="2341" spans="4:4" x14ac:dyDescent="0.25">
      <c r="D2341" s="9"/>
    </row>
    <row r="2342" spans="4:4" x14ac:dyDescent="0.25">
      <c r="D2342" s="9"/>
    </row>
    <row r="2343" spans="4:4" x14ac:dyDescent="0.25">
      <c r="D2343" s="9"/>
    </row>
    <row r="2344" spans="4:4" x14ac:dyDescent="0.25">
      <c r="D2344" s="9"/>
    </row>
    <row r="2345" spans="4:4" x14ac:dyDescent="0.25">
      <c r="D2345" s="9"/>
    </row>
    <row r="2346" spans="4:4" x14ac:dyDescent="0.25">
      <c r="D2346" s="9"/>
    </row>
    <row r="2347" spans="4:4" x14ac:dyDescent="0.25">
      <c r="D2347" s="9"/>
    </row>
    <row r="2348" spans="4:4" x14ac:dyDescent="0.25">
      <c r="D2348" s="9"/>
    </row>
    <row r="2349" spans="4:4" x14ac:dyDescent="0.25">
      <c r="D2349" s="9"/>
    </row>
    <row r="2350" spans="4:4" x14ac:dyDescent="0.25">
      <c r="D2350" s="9"/>
    </row>
    <row r="2351" spans="4:4" x14ac:dyDescent="0.25">
      <c r="D2351" s="9"/>
    </row>
    <row r="2352" spans="4:4" x14ac:dyDescent="0.25">
      <c r="D2352" s="9"/>
    </row>
    <row r="2353" spans="4:4" x14ac:dyDescent="0.25">
      <c r="D2353" s="9"/>
    </row>
    <row r="2354" spans="4:4" x14ac:dyDescent="0.25">
      <c r="D2354" s="9"/>
    </row>
    <row r="2355" spans="4:4" x14ac:dyDescent="0.25">
      <c r="D2355" s="9"/>
    </row>
    <row r="2356" spans="4:4" x14ac:dyDescent="0.25">
      <c r="D2356" s="9"/>
    </row>
    <row r="2357" spans="4:4" x14ac:dyDescent="0.25">
      <c r="D2357" s="9"/>
    </row>
    <row r="2358" spans="4:4" x14ac:dyDescent="0.25">
      <c r="D2358" s="9"/>
    </row>
    <row r="2359" spans="4:4" x14ac:dyDescent="0.25">
      <c r="D2359" s="9"/>
    </row>
    <row r="2360" spans="4:4" x14ac:dyDescent="0.25">
      <c r="D2360" s="9"/>
    </row>
    <row r="2361" spans="4:4" x14ac:dyDescent="0.25">
      <c r="D2361" s="9"/>
    </row>
    <row r="2362" spans="4:4" x14ac:dyDescent="0.25">
      <c r="D2362" s="9"/>
    </row>
    <row r="2363" spans="4:4" x14ac:dyDescent="0.25">
      <c r="D2363" s="9"/>
    </row>
    <row r="2364" spans="4:4" x14ac:dyDescent="0.25">
      <c r="D2364" s="9"/>
    </row>
    <row r="2365" spans="4:4" x14ac:dyDescent="0.25">
      <c r="D2365" s="9"/>
    </row>
    <row r="2366" spans="4:4" x14ac:dyDescent="0.25">
      <c r="D2366" s="9"/>
    </row>
    <row r="2367" spans="4:4" x14ac:dyDescent="0.25">
      <c r="D2367" s="9"/>
    </row>
    <row r="2368" spans="4:4" x14ac:dyDescent="0.25">
      <c r="D2368" s="9"/>
    </row>
    <row r="2369" spans="4:4" x14ac:dyDescent="0.25">
      <c r="D2369" s="9"/>
    </row>
    <row r="2370" spans="4:4" x14ac:dyDescent="0.25">
      <c r="D2370" s="9"/>
    </row>
    <row r="2371" spans="4:4" x14ac:dyDescent="0.25">
      <c r="D2371" s="9"/>
    </row>
    <row r="2372" spans="4:4" x14ac:dyDescent="0.25">
      <c r="D2372" s="9"/>
    </row>
    <row r="2373" spans="4:4" x14ac:dyDescent="0.25">
      <c r="D2373" s="9"/>
    </row>
    <row r="2374" spans="4:4" x14ac:dyDescent="0.25">
      <c r="D2374" s="9"/>
    </row>
    <row r="2375" spans="4:4" x14ac:dyDescent="0.25">
      <c r="D2375" s="9"/>
    </row>
    <row r="2376" spans="4:4" x14ac:dyDescent="0.25">
      <c r="D2376" s="9"/>
    </row>
    <row r="2377" spans="4:4" x14ac:dyDescent="0.25">
      <c r="D2377" s="9"/>
    </row>
    <row r="2378" spans="4:4" x14ac:dyDescent="0.25">
      <c r="D2378" s="9"/>
    </row>
    <row r="2379" spans="4:4" x14ac:dyDescent="0.25">
      <c r="D2379" s="9"/>
    </row>
    <row r="2380" spans="4:4" x14ac:dyDescent="0.25">
      <c r="D2380" s="9"/>
    </row>
    <row r="2381" spans="4:4" x14ac:dyDescent="0.25">
      <c r="D2381" s="9"/>
    </row>
    <row r="2382" spans="4:4" x14ac:dyDescent="0.25">
      <c r="D2382" s="9"/>
    </row>
    <row r="2383" spans="4:4" x14ac:dyDescent="0.25">
      <c r="D2383" s="9"/>
    </row>
    <row r="2384" spans="4:4" x14ac:dyDescent="0.25">
      <c r="D2384" s="9"/>
    </row>
    <row r="2385" spans="4:4" x14ac:dyDescent="0.25">
      <c r="D2385" s="9"/>
    </row>
    <row r="2386" spans="4:4" x14ac:dyDescent="0.25">
      <c r="D2386" s="9"/>
    </row>
    <row r="2387" spans="4:4" x14ac:dyDescent="0.25">
      <c r="D2387" s="9"/>
    </row>
    <row r="2388" spans="4:4" x14ac:dyDescent="0.25">
      <c r="D2388" s="9"/>
    </row>
    <row r="2389" spans="4:4" x14ac:dyDescent="0.25">
      <c r="D2389" s="9"/>
    </row>
    <row r="2390" spans="4:4" x14ac:dyDescent="0.25">
      <c r="D2390" s="9"/>
    </row>
    <row r="2391" spans="4:4" x14ac:dyDescent="0.25">
      <c r="D2391" s="9"/>
    </row>
    <row r="2392" spans="4:4" x14ac:dyDescent="0.25">
      <c r="D2392" s="9"/>
    </row>
    <row r="2393" spans="4:4" x14ac:dyDescent="0.25">
      <c r="D2393" s="9"/>
    </row>
    <row r="2394" spans="4:4" x14ac:dyDescent="0.25">
      <c r="D2394" s="9"/>
    </row>
    <row r="2395" spans="4:4" x14ac:dyDescent="0.25">
      <c r="D2395" s="9"/>
    </row>
    <row r="2396" spans="4:4" x14ac:dyDescent="0.25">
      <c r="D2396" s="9"/>
    </row>
    <row r="2397" spans="4:4" x14ac:dyDescent="0.25">
      <c r="D2397" s="9"/>
    </row>
    <row r="2398" spans="4:4" x14ac:dyDescent="0.25">
      <c r="D2398" s="9"/>
    </row>
    <row r="2399" spans="4:4" x14ac:dyDescent="0.25">
      <c r="D2399" s="9"/>
    </row>
    <row r="2400" spans="4:4" x14ac:dyDescent="0.25">
      <c r="D2400" s="9"/>
    </row>
    <row r="2401" spans="4:4" x14ac:dyDescent="0.25">
      <c r="D2401" s="9"/>
    </row>
    <row r="2402" spans="4:4" x14ac:dyDescent="0.25">
      <c r="D2402" s="9"/>
    </row>
    <row r="2403" spans="4:4" x14ac:dyDescent="0.25">
      <c r="D2403" s="9"/>
    </row>
    <row r="2404" spans="4:4" x14ac:dyDescent="0.25">
      <c r="D2404" s="9"/>
    </row>
    <row r="2405" spans="4:4" x14ac:dyDescent="0.25">
      <c r="D2405" s="9"/>
    </row>
    <row r="2406" spans="4:4" x14ac:dyDescent="0.25">
      <c r="D2406" s="9"/>
    </row>
    <row r="2407" spans="4:4" x14ac:dyDescent="0.25">
      <c r="D2407" s="9"/>
    </row>
    <row r="2408" spans="4:4" x14ac:dyDescent="0.25">
      <c r="D2408" s="9"/>
    </row>
    <row r="2409" spans="4:4" x14ac:dyDescent="0.25">
      <c r="D2409" s="9"/>
    </row>
    <row r="2410" spans="4:4" x14ac:dyDescent="0.25">
      <c r="D2410" s="9"/>
    </row>
    <row r="2411" spans="4:4" x14ac:dyDescent="0.25">
      <c r="D2411" s="9"/>
    </row>
    <row r="2412" spans="4:4" x14ac:dyDescent="0.25">
      <c r="D2412" s="9"/>
    </row>
    <row r="2413" spans="4:4" x14ac:dyDescent="0.25">
      <c r="D2413" s="9"/>
    </row>
    <row r="2414" spans="4:4" x14ac:dyDescent="0.25">
      <c r="D2414" s="9"/>
    </row>
    <row r="2415" spans="4:4" x14ac:dyDescent="0.25">
      <c r="D2415" s="9"/>
    </row>
    <row r="2416" spans="4:4" x14ac:dyDescent="0.25">
      <c r="D2416" s="9"/>
    </row>
    <row r="2417" spans="4:4" x14ac:dyDescent="0.25">
      <c r="D2417" s="9"/>
    </row>
    <row r="2418" spans="4:4" x14ac:dyDescent="0.25">
      <c r="D2418" s="9"/>
    </row>
    <row r="2419" spans="4:4" x14ac:dyDescent="0.25">
      <c r="D2419" s="9"/>
    </row>
    <row r="2420" spans="4:4" x14ac:dyDescent="0.25">
      <c r="D2420" s="9"/>
    </row>
    <row r="2421" spans="4:4" x14ac:dyDescent="0.25">
      <c r="D2421" s="9"/>
    </row>
    <row r="2422" spans="4:4" x14ac:dyDescent="0.25">
      <c r="D2422" s="9"/>
    </row>
    <row r="2423" spans="4:4" x14ac:dyDescent="0.25">
      <c r="D2423" s="9"/>
    </row>
    <row r="2424" spans="4:4" x14ac:dyDescent="0.25">
      <c r="D2424" s="9"/>
    </row>
    <row r="2425" spans="4:4" x14ac:dyDescent="0.25">
      <c r="D2425" s="9"/>
    </row>
    <row r="2426" spans="4:4" x14ac:dyDescent="0.25">
      <c r="D2426" s="9"/>
    </row>
    <row r="2427" spans="4:4" x14ac:dyDescent="0.25">
      <c r="D2427" s="9"/>
    </row>
    <row r="2428" spans="4:4" x14ac:dyDescent="0.25">
      <c r="D2428" s="9"/>
    </row>
    <row r="2429" spans="4:4" x14ac:dyDescent="0.25">
      <c r="D2429" s="9"/>
    </row>
    <row r="2430" spans="4:4" x14ac:dyDescent="0.25">
      <c r="D2430" s="9"/>
    </row>
    <row r="2431" spans="4:4" x14ac:dyDescent="0.25">
      <c r="D2431" s="9"/>
    </row>
    <row r="2432" spans="4:4" x14ac:dyDescent="0.25">
      <c r="D2432" s="9"/>
    </row>
    <row r="2433" spans="4:4" x14ac:dyDescent="0.25">
      <c r="D2433" s="9"/>
    </row>
    <row r="2434" spans="4:4" x14ac:dyDescent="0.25">
      <c r="D2434" s="9"/>
    </row>
    <row r="2435" spans="4:4" x14ac:dyDescent="0.25">
      <c r="D2435" s="9"/>
    </row>
    <row r="2436" spans="4:4" x14ac:dyDescent="0.25">
      <c r="D2436" s="9"/>
    </row>
    <row r="2437" spans="4:4" x14ac:dyDescent="0.25">
      <c r="D2437" s="9"/>
    </row>
    <row r="2438" spans="4:4" x14ac:dyDescent="0.25">
      <c r="D2438" s="9"/>
    </row>
    <row r="2439" spans="4:4" x14ac:dyDescent="0.25">
      <c r="D2439" s="9"/>
    </row>
    <row r="2440" spans="4:4" x14ac:dyDescent="0.25">
      <c r="D2440" s="9"/>
    </row>
    <row r="2441" spans="4:4" x14ac:dyDescent="0.25">
      <c r="D2441" s="9"/>
    </row>
    <row r="2442" spans="4:4" x14ac:dyDescent="0.25">
      <c r="D2442" s="9"/>
    </row>
    <row r="2443" spans="4:4" x14ac:dyDescent="0.25">
      <c r="D2443" s="9"/>
    </row>
    <row r="2444" spans="4:4" x14ac:dyDescent="0.25">
      <c r="D2444" s="9"/>
    </row>
    <row r="2445" spans="4:4" x14ac:dyDescent="0.25">
      <c r="D2445" s="9"/>
    </row>
    <row r="2446" spans="4:4" x14ac:dyDescent="0.25">
      <c r="D2446" s="9"/>
    </row>
    <row r="2447" spans="4:4" x14ac:dyDescent="0.25">
      <c r="D2447" s="9"/>
    </row>
    <row r="2448" spans="4:4" x14ac:dyDescent="0.25">
      <c r="D2448" s="9"/>
    </row>
    <row r="2449" spans="4:4" x14ac:dyDescent="0.25">
      <c r="D2449" s="9"/>
    </row>
    <row r="2450" spans="4:4" x14ac:dyDescent="0.25">
      <c r="D2450" s="9"/>
    </row>
    <row r="2451" spans="4:4" x14ac:dyDescent="0.25">
      <c r="D2451" s="9"/>
    </row>
    <row r="2452" spans="4:4" x14ac:dyDescent="0.25">
      <c r="D2452" s="9"/>
    </row>
    <row r="2453" spans="4:4" x14ac:dyDescent="0.25">
      <c r="D2453" s="9"/>
    </row>
    <row r="2454" spans="4:4" x14ac:dyDescent="0.25">
      <c r="D2454" s="9"/>
    </row>
    <row r="2455" spans="4:4" x14ac:dyDescent="0.25">
      <c r="D2455" s="9"/>
    </row>
    <row r="2456" spans="4:4" x14ac:dyDescent="0.25">
      <c r="D2456" s="9"/>
    </row>
    <row r="2457" spans="4:4" x14ac:dyDescent="0.25">
      <c r="D2457" s="9"/>
    </row>
    <row r="2458" spans="4:4" x14ac:dyDescent="0.25">
      <c r="D2458" s="9"/>
    </row>
    <row r="2459" spans="4:4" x14ac:dyDescent="0.25">
      <c r="D2459" s="9"/>
    </row>
    <row r="2460" spans="4:4" x14ac:dyDescent="0.25">
      <c r="D2460" s="9"/>
    </row>
    <row r="2461" spans="4:4" x14ac:dyDescent="0.25">
      <c r="D2461" s="9"/>
    </row>
    <row r="2462" spans="4:4" x14ac:dyDescent="0.25">
      <c r="D2462" s="9"/>
    </row>
    <row r="2463" spans="4:4" x14ac:dyDescent="0.25">
      <c r="D2463" s="9"/>
    </row>
    <row r="2464" spans="4:4" x14ac:dyDescent="0.25">
      <c r="D2464" s="9"/>
    </row>
    <row r="2465" spans="4:4" x14ac:dyDescent="0.25">
      <c r="D2465" s="9"/>
    </row>
    <row r="2466" spans="4:4" x14ac:dyDescent="0.25">
      <c r="D2466" s="9"/>
    </row>
    <row r="2467" spans="4:4" x14ac:dyDescent="0.25">
      <c r="D2467" s="9"/>
    </row>
    <row r="2468" spans="4:4" x14ac:dyDescent="0.25">
      <c r="D2468" s="9"/>
    </row>
    <row r="2469" spans="4:4" x14ac:dyDescent="0.25">
      <c r="D2469" s="9"/>
    </row>
    <row r="2470" spans="4:4" x14ac:dyDescent="0.25">
      <c r="D2470" s="9"/>
    </row>
    <row r="2471" spans="4:4" x14ac:dyDescent="0.25">
      <c r="D2471" s="9"/>
    </row>
    <row r="2472" spans="4:4" x14ac:dyDescent="0.25">
      <c r="D2472" s="9"/>
    </row>
    <row r="2473" spans="4:4" x14ac:dyDescent="0.25">
      <c r="D2473" s="9"/>
    </row>
    <row r="2474" spans="4:4" x14ac:dyDescent="0.25">
      <c r="D2474" s="9"/>
    </row>
    <row r="2475" spans="4:4" x14ac:dyDescent="0.25">
      <c r="D2475" s="9"/>
    </row>
    <row r="2476" spans="4:4" x14ac:dyDescent="0.25">
      <c r="D2476" s="9"/>
    </row>
    <row r="2477" spans="4:4" x14ac:dyDescent="0.25">
      <c r="D2477" s="9"/>
    </row>
    <row r="2478" spans="4:4" x14ac:dyDescent="0.25">
      <c r="D2478" s="9"/>
    </row>
    <row r="2479" spans="4:4" x14ac:dyDescent="0.25">
      <c r="D2479" s="9"/>
    </row>
    <row r="2480" spans="4:4" x14ac:dyDescent="0.25">
      <c r="D2480" s="9"/>
    </row>
    <row r="2481" spans="4:4" x14ac:dyDescent="0.25">
      <c r="D2481" s="9"/>
    </row>
    <row r="2482" spans="4:4" x14ac:dyDescent="0.25">
      <c r="D2482" s="9"/>
    </row>
    <row r="2483" spans="4:4" x14ac:dyDescent="0.25">
      <c r="D2483" s="9"/>
    </row>
    <row r="2484" spans="4:4" x14ac:dyDescent="0.25">
      <c r="D2484" s="9"/>
    </row>
    <row r="2485" spans="4:4" x14ac:dyDescent="0.25">
      <c r="D2485" s="9"/>
    </row>
    <row r="2486" spans="4:4" x14ac:dyDescent="0.25">
      <c r="D2486" s="9"/>
    </row>
    <row r="2487" spans="4:4" x14ac:dyDescent="0.25">
      <c r="D2487" s="9"/>
    </row>
    <row r="2488" spans="4:4" x14ac:dyDescent="0.25">
      <c r="D2488" s="9"/>
    </row>
    <row r="2489" spans="4:4" x14ac:dyDescent="0.25">
      <c r="D2489" s="9"/>
    </row>
    <row r="2490" spans="4:4" x14ac:dyDescent="0.25">
      <c r="D2490" s="9"/>
    </row>
    <row r="2491" spans="4:4" x14ac:dyDescent="0.25">
      <c r="D2491" s="9"/>
    </row>
    <row r="2492" spans="4:4" x14ac:dyDescent="0.25">
      <c r="D2492" s="9"/>
    </row>
    <row r="2493" spans="4:4" x14ac:dyDescent="0.25">
      <c r="D2493" s="9"/>
    </row>
    <row r="2494" spans="4:4" x14ac:dyDescent="0.25">
      <c r="D2494" s="9"/>
    </row>
    <row r="2495" spans="4:4" x14ac:dyDescent="0.25">
      <c r="D2495" s="9"/>
    </row>
    <row r="2496" spans="4:4" x14ac:dyDescent="0.25">
      <c r="D2496" s="9"/>
    </row>
    <row r="2497" spans="4:4" x14ac:dyDescent="0.25">
      <c r="D2497" s="9"/>
    </row>
    <row r="2498" spans="4:4" x14ac:dyDescent="0.25">
      <c r="D2498" s="9"/>
    </row>
    <row r="2499" spans="4:4" x14ac:dyDescent="0.25">
      <c r="D2499" s="9"/>
    </row>
    <row r="2500" spans="4:4" x14ac:dyDescent="0.25">
      <c r="D2500" s="9"/>
    </row>
    <row r="2501" spans="4:4" x14ac:dyDescent="0.25">
      <c r="D2501" s="9"/>
    </row>
    <row r="2502" spans="4:4" x14ac:dyDescent="0.25">
      <c r="D2502" s="9"/>
    </row>
    <row r="2503" spans="4:4" x14ac:dyDescent="0.25">
      <c r="D2503" s="9"/>
    </row>
    <row r="2504" spans="4:4" x14ac:dyDescent="0.25">
      <c r="D2504" s="9"/>
    </row>
    <row r="2505" spans="4:4" x14ac:dyDescent="0.25">
      <c r="D2505" s="9"/>
    </row>
    <row r="2506" spans="4:4" x14ac:dyDescent="0.25">
      <c r="D2506" s="9"/>
    </row>
    <row r="2507" spans="4:4" x14ac:dyDescent="0.25">
      <c r="D2507" s="9"/>
    </row>
    <row r="2508" spans="4:4" x14ac:dyDescent="0.25">
      <c r="D2508" s="9"/>
    </row>
    <row r="2509" spans="4:4" x14ac:dyDescent="0.25">
      <c r="D2509" s="9"/>
    </row>
    <row r="2510" spans="4:4" x14ac:dyDescent="0.25">
      <c r="D2510" s="9"/>
    </row>
    <row r="2511" spans="4:4" x14ac:dyDescent="0.25">
      <c r="D2511" s="9"/>
    </row>
    <row r="2512" spans="4:4" x14ac:dyDescent="0.25">
      <c r="D2512" s="9"/>
    </row>
    <row r="2513" spans="4:4" x14ac:dyDescent="0.25">
      <c r="D2513" s="9"/>
    </row>
    <row r="2514" spans="4:4" x14ac:dyDescent="0.25">
      <c r="D2514" s="9"/>
    </row>
    <row r="2515" spans="4:4" x14ac:dyDescent="0.25">
      <c r="D2515" s="9"/>
    </row>
    <row r="2516" spans="4:4" x14ac:dyDescent="0.25">
      <c r="D2516" s="9"/>
    </row>
    <row r="2517" spans="4:4" x14ac:dyDescent="0.25">
      <c r="D2517" s="9"/>
    </row>
    <row r="2518" spans="4:4" x14ac:dyDescent="0.25">
      <c r="D2518" s="9"/>
    </row>
    <row r="2519" spans="4:4" x14ac:dyDescent="0.25">
      <c r="D2519" s="9"/>
    </row>
    <row r="2520" spans="4:4" x14ac:dyDescent="0.25">
      <c r="D2520" s="9"/>
    </row>
    <row r="2521" spans="4:4" x14ac:dyDescent="0.25">
      <c r="D2521" s="9"/>
    </row>
    <row r="2522" spans="4:4" x14ac:dyDescent="0.25">
      <c r="D2522" s="9"/>
    </row>
    <row r="2523" spans="4:4" x14ac:dyDescent="0.25">
      <c r="D2523" s="9"/>
    </row>
    <row r="2524" spans="4:4" x14ac:dyDescent="0.25">
      <c r="D2524" s="9"/>
    </row>
    <row r="2525" spans="4:4" x14ac:dyDescent="0.25">
      <c r="D2525" s="9"/>
    </row>
    <row r="2526" spans="4:4" x14ac:dyDescent="0.25">
      <c r="D2526" s="9"/>
    </row>
    <row r="2527" spans="4:4" x14ac:dyDescent="0.25">
      <c r="D2527" s="9"/>
    </row>
    <row r="2528" spans="4:4" x14ac:dyDescent="0.25">
      <c r="D2528" s="9"/>
    </row>
    <row r="2529" spans="4:4" x14ac:dyDescent="0.25">
      <c r="D2529" s="9"/>
    </row>
    <row r="2530" spans="4:4" x14ac:dyDescent="0.25">
      <c r="D2530" s="9"/>
    </row>
    <row r="2531" spans="4:4" x14ac:dyDescent="0.25">
      <c r="D2531" s="9"/>
    </row>
    <row r="2532" spans="4:4" x14ac:dyDescent="0.25">
      <c r="D2532" s="9"/>
    </row>
    <row r="2533" spans="4:4" x14ac:dyDescent="0.25">
      <c r="D2533" s="9"/>
    </row>
    <row r="2534" spans="4:4" x14ac:dyDescent="0.25">
      <c r="D2534" s="9"/>
    </row>
    <row r="2535" spans="4:4" x14ac:dyDescent="0.25">
      <c r="D2535" s="9"/>
    </row>
    <row r="2536" spans="4:4" x14ac:dyDescent="0.25">
      <c r="D2536" s="9"/>
    </row>
    <row r="2537" spans="4:4" x14ac:dyDescent="0.25">
      <c r="D2537" s="9"/>
    </row>
    <row r="2538" spans="4:4" x14ac:dyDescent="0.25">
      <c r="D2538" s="9"/>
    </row>
    <row r="2539" spans="4:4" x14ac:dyDescent="0.25">
      <c r="D2539" s="9"/>
    </row>
    <row r="2540" spans="4:4" x14ac:dyDescent="0.25">
      <c r="D2540" s="9"/>
    </row>
    <row r="2541" spans="4:4" x14ac:dyDescent="0.25">
      <c r="D2541" s="9"/>
    </row>
    <row r="2542" spans="4:4" x14ac:dyDescent="0.25">
      <c r="D2542" s="9"/>
    </row>
    <row r="2543" spans="4:4" x14ac:dyDescent="0.25">
      <c r="D2543" s="9"/>
    </row>
    <row r="2544" spans="4:4" x14ac:dyDescent="0.25">
      <c r="D2544" s="9"/>
    </row>
    <row r="2545" spans="4:4" x14ac:dyDescent="0.25">
      <c r="D2545" s="9"/>
    </row>
    <row r="2546" spans="4:4" x14ac:dyDescent="0.25">
      <c r="D2546" s="9"/>
    </row>
    <row r="2547" spans="4:4" x14ac:dyDescent="0.25">
      <c r="D2547" s="9"/>
    </row>
    <row r="2548" spans="4:4" x14ac:dyDescent="0.25">
      <c r="D2548" s="9"/>
    </row>
    <row r="2549" spans="4:4" x14ac:dyDescent="0.25">
      <c r="D2549" s="9"/>
    </row>
    <row r="2550" spans="4:4" x14ac:dyDescent="0.25">
      <c r="D2550" s="9"/>
    </row>
    <row r="2551" spans="4:4" x14ac:dyDescent="0.25">
      <c r="D2551" s="9"/>
    </row>
    <row r="2552" spans="4:4" x14ac:dyDescent="0.25">
      <c r="D2552" s="9"/>
    </row>
    <row r="2553" spans="4:4" x14ac:dyDescent="0.25">
      <c r="D2553" s="9"/>
    </row>
    <row r="2554" spans="4:4" x14ac:dyDescent="0.25">
      <c r="D2554" s="9"/>
    </row>
    <row r="2555" spans="4:4" x14ac:dyDescent="0.25">
      <c r="D2555" s="9"/>
    </row>
    <row r="2556" spans="4:4" x14ac:dyDescent="0.25">
      <c r="D2556" s="9"/>
    </row>
    <row r="2557" spans="4:4" x14ac:dyDescent="0.25">
      <c r="D2557" s="9"/>
    </row>
    <row r="2558" spans="4:4" x14ac:dyDescent="0.25">
      <c r="D2558" s="9"/>
    </row>
    <row r="2559" spans="4:4" x14ac:dyDescent="0.25">
      <c r="D2559" s="9"/>
    </row>
    <row r="2560" spans="4:4" x14ac:dyDescent="0.25">
      <c r="D2560" s="9"/>
    </row>
    <row r="2561" spans="4:4" x14ac:dyDescent="0.25">
      <c r="D2561" s="9"/>
    </row>
    <row r="2562" spans="4:4" x14ac:dyDescent="0.25">
      <c r="D2562" s="9"/>
    </row>
    <row r="2563" spans="4:4" x14ac:dyDescent="0.25">
      <c r="D2563" s="9"/>
    </row>
    <row r="2564" spans="4:4" x14ac:dyDescent="0.25">
      <c r="D2564" s="9"/>
    </row>
    <row r="2565" spans="4:4" x14ac:dyDescent="0.25">
      <c r="D2565" s="9"/>
    </row>
    <row r="2566" spans="4:4" x14ac:dyDescent="0.25">
      <c r="D2566" s="9"/>
    </row>
    <row r="2567" spans="4:4" x14ac:dyDescent="0.25">
      <c r="D2567" s="9"/>
    </row>
    <row r="2568" spans="4:4" x14ac:dyDescent="0.25">
      <c r="D2568" s="9"/>
    </row>
    <row r="2569" spans="4:4" x14ac:dyDescent="0.25">
      <c r="D2569" s="9"/>
    </row>
    <row r="2570" spans="4:4" x14ac:dyDescent="0.25">
      <c r="D2570" s="9"/>
    </row>
    <row r="2571" spans="4:4" x14ac:dyDescent="0.25">
      <c r="D2571" s="9"/>
    </row>
    <row r="2572" spans="4:4" x14ac:dyDescent="0.25">
      <c r="D2572" s="9"/>
    </row>
    <row r="2573" spans="4:4" x14ac:dyDescent="0.25">
      <c r="D2573" s="9"/>
    </row>
    <row r="2574" spans="4:4" x14ac:dyDescent="0.25">
      <c r="D2574" s="9"/>
    </row>
    <row r="2575" spans="4:4" x14ac:dyDescent="0.25">
      <c r="D2575" s="9"/>
    </row>
    <row r="2576" spans="4:4" x14ac:dyDescent="0.25">
      <c r="D2576" s="9"/>
    </row>
    <row r="2577" spans="4:4" x14ac:dyDescent="0.25">
      <c r="D2577" s="9"/>
    </row>
    <row r="2578" spans="4:4" x14ac:dyDescent="0.25">
      <c r="D2578" s="9"/>
    </row>
    <row r="2579" spans="4:4" x14ac:dyDescent="0.25">
      <c r="D2579" s="9"/>
    </row>
    <row r="2580" spans="4:4" x14ac:dyDescent="0.25">
      <c r="D2580" s="9"/>
    </row>
    <row r="2581" spans="4:4" x14ac:dyDescent="0.25">
      <c r="D2581" s="9"/>
    </row>
    <row r="2582" spans="4:4" x14ac:dyDescent="0.25">
      <c r="D2582" s="9"/>
    </row>
    <row r="2583" spans="4:4" x14ac:dyDescent="0.25">
      <c r="D2583" s="9"/>
    </row>
    <row r="2584" spans="4:4" x14ac:dyDescent="0.25">
      <c r="D2584" s="9"/>
    </row>
    <row r="2585" spans="4:4" x14ac:dyDescent="0.25">
      <c r="D2585" s="9"/>
    </row>
    <row r="2586" spans="4:4" x14ac:dyDescent="0.25">
      <c r="D2586" s="9"/>
    </row>
    <row r="2587" spans="4:4" x14ac:dyDescent="0.25">
      <c r="D2587" s="9"/>
    </row>
    <row r="2588" spans="4:4" x14ac:dyDescent="0.25">
      <c r="D2588" s="9"/>
    </row>
    <row r="2589" spans="4:4" x14ac:dyDescent="0.25">
      <c r="D2589" s="9"/>
    </row>
    <row r="2590" spans="4:4" x14ac:dyDescent="0.25">
      <c r="D2590" s="9"/>
    </row>
    <row r="2591" spans="4:4" x14ac:dyDescent="0.25">
      <c r="D2591" s="9"/>
    </row>
    <row r="2592" spans="4:4" x14ac:dyDescent="0.25">
      <c r="D2592" s="9"/>
    </row>
    <row r="2593" spans="4:4" x14ac:dyDescent="0.25">
      <c r="D2593" s="9"/>
    </row>
    <row r="2594" spans="4:4" x14ac:dyDescent="0.25">
      <c r="D2594" s="9"/>
    </row>
    <row r="2595" spans="4:4" x14ac:dyDescent="0.25">
      <c r="D2595" s="9"/>
    </row>
    <row r="2596" spans="4:4" x14ac:dyDescent="0.25">
      <c r="D2596" s="9"/>
    </row>
    <row r="2597" spans="4:4" x14ac:dyDescent="0.25">
      <c r="D2597" s="9"/>
    </row>
    <row r="2598" spans="4:4" x14ac:dyDescent="0.25">
      <c r="D2598" s="9"/>
    </row>
    <row r="2599" spans="4:4" x14ac:dyDescent="0.25">
      <c r="D2599" s="9"/>
    </row>
    <row r="2600" spans="4:4" x14ac:dyDescent="0.25">
      <c r="D2600" s="9"/>
    </row>
    <row r="2601" spans="4:4" x14ac:dyDescent="0.25">
      <c r="D2601" s="9"/>
    </row>
    <row r="2602" spans="4:4" x14ac:dyDescent="0.25">
      <c r="D2602" s="9"/>
    </row>
    <row r="2603" spans="4:4" x14ac:dyDescent="0.25">
      <c r="D2603" s="9"/>
    </row>
    <row r="2604" spans="4:4" x14ac:dyDescent="0.25">
      <c r="D2604" s="9"/>
    </row>
    <row r="2605" spans="4:4" x14ac:dyDescent="0.25">
      <c r="D2605" s="9"/>
    </row>
    <row r="2606" spans="4:4" x14ac:dyDescent="0.25">
      <c r="D2606" s="9"/>
    </row>
    <row r="2607" spans="4:4" x14ac:dyDescent="0.25">
      <c r="D2607" s="9"/>
    </row>
    <row r="2608" spans="4:4" x14ac:dyDescent="0.25">
      <c r="D2608" s="9"/>
    </row>
    <row r="2609" spans="4:4" x14ac:dyDescent="0.25">
      <c r="D2609" s="9"/>
    </row>
    <row r="2610" spans="4:4" x14ac:dyDescent="0.25">
      <c r="D2610" s="9"/>
    </row>
    <row r="2611" spans="4:4" x14ac:dyDescent="0.25">
      <c r="D2611" s="9"/>
    </row>
    <row r="2612" spans="4:4" x14ac:dyDescent="0.25">
      <c r="D2612" s="9"/>
    </row>
    <row r="2613" spans="4:4" x14ac:dyDescent="0.25">
      <c r="D2613" s="9"/>
    </row>
    <row r="2614" spans="4:4" x14ac:dyDescent="0.25">
      <c r="D2614" s="9"/>
    </row>
    <row r="2615" spans="4:4" x14ac:dyDescent="0.25">
      <c r="D2615" s="9"/>
    </row>
    <row r="2616" spans="4:4" x14ac:dyDescent="0.25">
      <c r="D2616" s="9"/>
    </row>
    <row r="2617" spans="4:4" x14ac:dyDescent="0.25">
      <c r="D2617" s="9"/>
    </row>
    <row r="2618" spans="4:4" x14ac:dyDescent="0.25">
      <c r="D2618" s="9"/>
    </row>
    <row r="2619" spans="4:4" x14ac:dyDescent="0.25">
      <c r="D2619" s="9"/>
    </row>
    <row r="2620" spans="4:4" x14ac:dyDescent="0.25">
      <c r="D2620" s="9"/>
    </row>
    <row r="2621" spans="4:4" x14ac:dyDescent="0.25">
      <c r="D2621" s="9"/>
    </row>
    <row r="2622" spans="4:4" x14ac:dyDescent="0.25">
      <c r="D2622" s="9"/>
    </row>
    <row r="2623" spans="4:4" x14ac:dyDescent="0.25">
      <c r="D2623" s="9"/>
    </row>
    <row r="2624" spans="4:4" x14ac:dyDescent="0.25">
      <c r="D2624" s="9"/>
    </row>
    <row r="2625" spans="4:4" x14ac:dyDescent="0.25">
      <c r="D2625" s="9"/>
    </row>
    <row r="2626" spans="4:4" x14ac:dyDescent="0.25">
      <c r="D2626" s="9"/>
    </row>
    <row r="2627" spans="4:4" x14ac:dyDescent="0.25">
      <c r="D2627" s="9"/>
    </row>
    <row r="2628" spans="4:4" x14ac:dyDescent="0.25">
      <c r="D2628" s="9"/>
    </row>
    <row r="2629" spans="4:4" x14ac:dyDescent="0.25">
      <c r="D2629" s="9"/>
    </row>
    <row r="2630" spans="4:4" x14ac:dyDescent="0.25">
      <c r="D2630" s="9"/>
    </row>
    <row r="2631" spans="4:4" x14ac:dyDescent="0.25">
      <c r="D2631" s="9"/>
    </row>
    <row r="2632" spans="4:4" x14ac:dyDescent="0.25">
      <c r="D2632" s="9"/>
    </row>
    <row r="2633" spans="4:4" x14ac:dyDescent="0.25">
      <c r="D2633" s="9"/>
    </row>
    <row r="2634" spans="4:4" x14ac:dyDescent="0.25">
      <c r="D2634" s="9"/>
    </row>
    <row r="2635" spans="4:4" x14ac:dyDescent="0.25">
      <c r="D2635" s="9"/>
    </row>
    <row r="2636" spans="4:4" x14ac:dyDescent="0.25">
      <c r="D2636" s="9"/>
    </row>
    <row r="2637" spans="4:4" x14ac:dyDescent="0.25">
      <c r="D2637" s="9"/>
    </row>
    <row r="2638" spans="4:4" x14ac:dyDescent="0.25">
      <c r="D2638" s="9"/>
    </row>
    <row r="2639" spans="4:4" x14ac:dyDescent="0.25">
      <c r="D2639" s="9"/>
    </row>
    <row r="2640" spans="4:4" x14ac:dyDescent="0.25">
      <c r="D2640" s="9"/>
    </row>
    <row r="2641" spans="4:4" x14ac:dyDescent="0.25">
      <c r="D2641" s="9"/>
    </row>
    <row r="2642" spans="4:4" x14ac:dyDescent="0.25">
      <c r="D2642" s="9"/>
    </row>
    <row r="2643" spans="4:4" x14ac:dyDescent="0.25">
      <c r="D2643" s="9"/>
    </row>
    <row r="2644" spans="4:4" x14ac:dyDescent="0.25">
      <c r="D2644" s="9"/>
    </row>
    <row r="2645" spans="4:4" x14ac:dyDescent="0.25">
      <c r="D2645" s="9"/>
    </row>
    <row r="2646" spans="4:4" x14ac:dyDescent="0.25">
      <c r="D2646" s="9"/>
    </row>
    <row r="2647" spans="4:4" x14ac:dyDescent="0.25">
      <c r="D2647" s="9"/>
    </row>
    <row r="2648" spans="4:4" x14ac:dyDescent="0.25">
      <c r="D2648" s="9"/>
    </row>
    <row r="2649" spans="4:4" x14ac:dyDescent="0.25">
      <c r="D2649" s="9"/>
    </row>
    <row r="2650" spans="4:4" x14ac:dyDescent="0.25">
      <c r="D2650" s="9"/>
    </row>
    <row r="2651" spans="4:4" x14ac:dyDescent="0.25">
      <c r="D2651" s="9"/>
    </row>
    <row r="2652" spans="4:4" x14ac:dyDescent="0.25">
      <c r="D2652" s="9"/>
    </row>
    <row r="2653" spans="4:4" x14ac:dyDescent="0.25">
      <c r="D2653" s="9"/>
    </row>
    <row r="2654" spans="4:4" x14ac:dyDescent="0.25">
      <c r="D2654" s="9"/>
    </row>
    <row r="2655" spans="4:4" x14ac:dyDescent="0.25">
      <c r="D2655" s="9"/>
    </row>
    <row r="2656" spans="4:4" x14ac:dyDescent="0.25">
      <c r="D2656" s="9"/>
    </row>
    <row r="2657" spans="4:4" x14ac:dyDescent="0.25">
      <c r="D2657" s="9"/>
    </row>
    <row r="2658" spans="4:4" x14ac:dyDescent="0.25">
      <c r="D2658" s="9"/>
    </row>
    <row r="2659" spans="4:4" x14ac:dyDescent="0.25">
      <c r="D2659" s="9"/>
    </row>
    <row r="2660" spans="4:4" x14ac:dyDescent="0.25">
      <c r="D2660" s="9"/>
    </row>
    <row r="2661" spans="4:4" x14ac:dyDescent="0.25">
      <c r="D2661" s="9"/>
    </row>
    <row r="2662" spans="4:4" x14ac:dyDescent="0.25">
      <c r="D2662" s="9"/>
    </row>
    <row r="2663" spans="4:4" x14ac:dyDescent="0.25">
      <c r="D2663" s="9"/>
    </row>
    <row r="2664" spans="4:4" x14ac:dyDescent="0.25">
      <c r="D2664" s="9"/>
    </row>
    <row r="2665" spans="4:4" x14ac:dyDescent="0.25">
      <c r="D2665" s="9"/>
    </row>
    <row r="2666" spans="4:4" x14ac:dyDescent="0.25">
      <c r="D2666" s="9"/>
    </row>
    <row r="2667" spans="4:4" x14ac:dyDescent="0.25">
      <c r="D2667" s="9"/>
    </row>
    <row r="2668" spans="4:4" x14ac:dyDescent="0.25">
      <c r="D2668" s="9"/>
    </row>
    <row r="2669" spans="4:4" x14ac:dyDescent="0.25">
      <c r="D2669" s="9"/>
    </row>
    <row r="2670" spans="4:4" x14ac:dyDescent="0.25">
      <c r="D2670" s="9"/>
    </row>
    <row r="2671" spans="4:4" x14ac:dyDescent="0.25">
      <c r="D2671" s="9"/>
    </row>
    <row r="2672" spans="4:4" x14ac:dyDescent="0.25">
      <c r="D2672" s="9"/>
    </row>
    <row r="2673" spans="4:4" x14ac:dyDescent="0.25">
      <c r="D2673" s="9"/>
    </row>
    <row r="2674" spans="4:4" x14ac:dyDescent="0.25">
      <c r="D2674" s="9"/>
    </row>
    <row r="2675" spans="4:4" x14ac:dyDescent="0.25">
      <c r="D2675" s="9"/>
    </row>
    <row r="2676" spans="4:4" x14ac:dyDescent="0.25">
      <c r="D2676" s="9"/>
    </row>
    <row r="2677" spans="4:4" x14ac:dyDescent="0.25">
      <c r="D2677" s="9"/>
    </row>
    <row r="2678" spans="4:4" x14ac:dyDescent="0.25">
      <c r="D2678" s="9"/>
    </row>
    <row r="2679" spans="4:4" x14ac:dyDescent="0.25">
      <c r="D2679" s="9"/>
    </row>
    <row r="2680" spans="4:4" x14ac:dyDescent="0.25">
      <c r="D2680" s="9"/>
    </row>
    <row r="2681" spans="4:4" x14ac:dyDescent="0.25">
      <c r="D2681" s="9"/>
    </row>
    <row r="2682" spans="4:4" x14ac:dyDescent="0.25">
      <c r="D2682" s="9"/>
    </row>
    <row r="2683" spans="4:4" x14ac:dyDescent="0.25">
      <c r="D2683" s="9"/>
    </row>
    <row r="2684" spans="4:4" x14ac:dyDescent="0.25">
      <c r="D2684" s="9"/>
    </row>
    <row r="2685" spans="4:4" x14ac:dyDescent="0.25">
      <c r="D2685" s="9"/>
    </row>
    <row r="2686" spans="4:4" x14ac:dyDescent="0.25">
      <c r="D2686" s="9"/>
    </row>
    <row r="2687" spans="4:4" x14ac:dyDescent="0.25">
      <c r="D2687" s="9"/>
    </row>
    <row r="2688" spans="4:4" x14ac:dyDescent="0.25">
      <c r="D2688" s="9"/>
    </row>
    <row r="2689" spans="4:4" x14ac:dyDescent="0.25">
      <c r="D2689" s="9"/>
    </row>
    <row r="2690" spans="4:4" x14ac:dyDescent="0.25">
      <c r="D2690" s="9"/>
    </row>
    <row r="2691" spans="4:4" x14ac:dyDescent="0.25">
      <c r="D2691" s="9"/>
    </row>
    <row r="2692" spans="4:4" x14ac:dyDescent="0.25">
      <c r="D2692" s="9"/>
    </row>
    <row r="2693" spans="4:4" x14ac:dyDescent="0.25">
      <c r="D2693" s="9"/>
    </row>
    <row r="2694" spans="4:4" x14ac:dyDescent="0.25">
      <c r="D2694" s="9"/>
    </row>
    <row r="2695" spans="4:4" x14ac:dyDescent="0.25">
      <c r="D2695" s="9"/>
    </row>
    <row r="2696" spans="4:4" x14ac:dyDescent="0.25">
      <c r="D2696" s="9"/>
    </row>
    <row r="2697" spans="4:4" x14ac:dyDescent="0.25">
      <c r="D2697" s="9"/>
    </row>
    <row r="2698" spans="4:4" x14ac:dyDescent="0.25">
      <c r="D2698" s="9"/>
    </row>
    <row r="2699" spans="4:4" x14ac:dyDescent="0.25">
      <c r="D2699" s="9"/>
    </row>
    <row r="2700" spans="4:4" x14ac:dyDescent="0.25">
      <c r="D2700" s="9"/>
    </row>
    <row r="2701" spans="4:4" x14ac:dyDescent="0.25">
      <c r="D2701" s="9"/>
    </row>
    <row r="2702" spans="4:4" x14ac:dyDescent="0.25">
      <c r="D2702" s="9"/>
    </row>
    <row r="2703" spans="4:4" x14ac:dyDescent="0.25">
      <c r="D2703" s="9"/>
    </row>
    <row r="2704" spans="4:4" x14ac:dyDescent="0.25">
      <c r="D2704" s="9"/>
    </row>
    <row r="2705" spans="4:4" x14ac:dyDescent="0.25">
      <c r="D2705" s="9"/>
    </row>
    <row r="2706" spans="4:4" x14ac:dyDescent="0.25">
      <c r="D2706" s="9"/>
    </row>
    <row r="2707" spans="4:4" x14ac:dyDescent="0.25">
      <c r="D2707" s="9"/>
    </row>
    <row r="2708" spans="4:4" x14ac:dyDescent="0.25">
      <c r="D2708" s="9"/>
    </row>
    <row r="2709" spans="4:4" x14ac:dyDescent="0.25">
      <c r="D2709" s="9"/>
    </row>
    <row r="2710" spans="4:4" x14ac:dyDescent="0.25">
      <c r="D2710" s="9"/>
    </row>
    <row r="2711" spans="4:4" x14ac:dyDescent="0.25">
      <c r="D2711" s="9"/>
    </row>
    <row r="2712" spans="4:4" x14ac:dyDescent="0.25">
      <c r="D2712" s="9"/>
    </row>
    <row r="2713" spans="4:4" x14ac:dyDescent="0.25">
      <c r="D2713" s="9"/>
    </row>
    <row r="2714" spans="4:4" x14ac:dyDescent="0.25">
      <c r="D2714" s="9"/>
    </row>
    <row r="2715" spans="4:4" x14ac:dyDescent="0.25">
      <c r="D2715" s="9"/>
    </row>
    <row r="2716" spans="4:4" x14ac:dyDescent="0.25">
      <c r="D2716" s="9"/>
    </row>
    <row r="2717" spans="4:4" x14ac:dyDescent="0.25">
      <c r="D2717" s="9"/>
    </row>
    <row r="2718" spans="4:4" x14ac:dyDescent="0.25">
      <c r="D2718" s="9"/>
    </row>
    <row r="2719" spans="4:4" x14ac:dyDescent="0.25">
      <c r="D2719" s="9"/>
    </row>
    <row r="2720" spans="4:4" x14ac:dyDescent="0.25">
      <c r="D2720" s="9"/>
    </row>
    <row r="2721" spans="4:4" x14ac:dyDescent="0.25">
      <c r="D2721" s="9"/>
    </row>
    <row r="2722" spans="4:4" x14ac:dyDescent="0.25">
      <c r="D2722" s="9"/>
    </row>
    <row r="2723" spans="4:4" x14ac:dyDescent="0.25">
      <c r="D2723" s="9"/>
    </row>
    <row r="2724" spans="4:4" x14ac:dyDescent="0.25">
      <c r="D2724" s="9"/>
    </row>
    <row r="2725" spans="4:4" x14ac:dyDescent="0.25">
      <c r="D2725" s="9"/>
    </row>
    <row r="2726" spans="4:4" x14ac:dyDescent="0.25">
      <c r="D2726" s="9"/>
    </row>
    <row r="2727" spans="4:4" x14ac:dyDescent="0.25">
      <c r="D2727" s="9"/>
    </row>
    <row r="2728" spans="4:4" x14ac:dyDescent="0.25">
      <c r="D2728" s="9"/>
    </row>
    <row r="2729" spans="4:4" x14ac:dyDescent="0.25">
      <c r="D2729" s="9"/>
    </row>
    <row r="2730" spans="4:4" x14ac:dyDescent="0.25">
      <c r="D2730" s="9"/>
    </row>
    <row r="2731" spans="4:4" x14ac:dyDescent="0.25">
      <c r="D2731" s="9"/>
    </row>
    <row r="2732" spans="4:4" x14ac:dyDescent="0.25">
      <c r="D2732" s="9"/>
    </row>
    <row r="2733" spans="4:4" x14ac:dyDescent="0.25">
      <c r="D2733" s="9"/>
    </row>
    <row r="2734" spans="4:4" x14ac:dyDescent="0.25">
      <c r="D2734" s="9"/>
    </row>
    <row r="2735" spans="4:4" x14ac:dyDescent="0.25">
      <c r="D2735" s="9"/>
    </row>
    <row r="2736" spans="4:4" x14ac:dyDescent="0.25">
      <c r="D2736" s="9"/>
    </row>
    <row r="2737" spans="4:4" x14ac:dyDescent="0.25">
      <c r="D2737" s="9"/>
    </row>
    <row r="2738" spans="4:4" x14ac:dyDescent="0.25">
      <c r="D2738" s="9"/>
    </row>
    <row r="2739" spans="4:4" x14ac:dyDescent="0.25">
      <c r="D2739" s="9"/>
    </row>
    <row r="2740" spans="4:4" x14ac:dyDescent="0.25">
      <c r="D2740" s="9"/>
    </row>
    <row r="2741" spans="4:4" x14ac:dyDescent="0.25">
      <c r="D2741" s="9"/>
    </row>
    <row r="2742" spans="4:4" x14ac:dyDescent="0.25">
      <c r="D2742" s="9"/>
    </row>
    <row r="2743" spans="4:4" x14ac:dyDescent="0.25">
      <c r="D2743" s="9"/>
    </row>
    <row r="2744" spans="4:4" x14ac:dyDescent="0.25">
      <c r="D2744" s="9"/>
    </row>
    <row r="2745" spans="4:4" x14ac:dyDescent="0.25">
      <c r="D2745" s="9"/>
    </row>
    <row r="2746" spans="4:4" x14ac:dyDescent="0.25">
      <c r="D2746" s="9"/>
    </row>
    <row r="2747" spans="4:4" x14ac:dyDescent="0.25">
      <c r="D2747" s="9"/>
    </row>
    <row r="2748" spans="4:4" x14ac:dyDescent="0.25">
      <c r="D2748" s="9"/>
    </row>
    <row r="2749" spans="4:4" x14ac:dyDescent="0.25">
      <c r="D2749" s="9"/>
    </row>
    <row r="2750" spans="4:4" x14ac:dyDescent="0.25">
      <c r="D2750" s="9"/>
    </row>
    <row r="2751" spans="4:4" x14ac:dyDescent="0.25">
      <c r="D2751" s="9"/>
    </row>
    <row r="2752" spans="4:4" x14ac:dyDescent="0.25">
      <c r="D2752" s="9"/>
    </row>
    <row r="2753" spans="4:4" x14ac:dyDescent="0.25">
      <c r="D2753" s="9"/>
    </row>
    <row r="2754" spans="4:4" x14ac:dyDescent="0.25">
      <c r="D2754" s="9"/>
    </row>
    <row r="2755" spans="4:4" x14ac:dyDescent="0.25">
      <c r="D2755" s="9"/>
    </row>
    <row r="2756" spans="4:4" x14ac:dyDescent="0.25">
      <c r="D2756" s="9"/>
    </row>
    <row r="2757" spans="4:4" x14ac:dyDescent="0.25">
      <c r="D2757" s="9"/>
    </row>
    <row r="2758" spans="4:4" x14ac:dyDescent="0.25">
      <c r="D2758" s="9"/>
    </row>
    <row r="2759" spans="4:4" x14ac:dyDescent="0.25">
      <c r="D2759" s="9"/>
    </row>
    <row r="2760" spans="4:4" x14ac:dyDescent="0.25">
      <c r="D2760" s="9"/>
    </row>
    <row r="2761" spans="4:4" x14ac:dyDescent="0.25">
      <c r="D2761" s="9"/>
    </row>
    <row r="2762" spans="4:4" x14ac:dyDescent="0.25">
      <c r="D2762" s="9"/>
    </row>
    <row r="2763" spans="4:4" x14ac:dyDescent="0.25">
      <c r="D2763" s="9"/>
    </row>
    <row r="2764" spans="4:4" x14ac:dyDescent="0.25">
      <c r="D2764" s="9"/>
    </row>
    <row r="2765" spans="4:4" x14ac:dyDescent="0.25">
      <c r="D2765" s="9"/>
    </row>
    <row r="2766" spans="4:4" x14ac:dyDescent="0.25">
      <c r="D2766" s="9"/>
    </row>
    <row r="2767" spans="4:4" x14ac:dyDescent="0.25">
      <c r="D2767" s="9"/>
    </row>
    <row r="2768" spans="4:4" x14ac:dyDescent="0.25">
      <c r="D2768" s="9"/>
    </row>
    <row r="2769" spans="4:4" x14ac:dyDescent="0.25">
      <c r="D2769" s="9"/>
    </row>
    <row r="2770" spans="4:4" x14ac:dyDescent="0.25">
      <c r="D2770" s="9"/>
    </row>
    <row r="2771" spans="4:4" x14ac:dyDescent="0.25">
      <c r="D2771" s="9"/>
    </row>
    <row r="2772" spans="4:4" x14ac:dyDescent="0.25">
      <c r="D2772" s="9"/>
    </row>
    <row r="2773" spans="4:4" x14ac:dyDescent="0.25">
      <c r="D2773" s="9"/>
    </row>
    <row r="2774" spans="4:4" x14ac:dyDescent="0.25">
      <c r="D2774" s="9"/>
    </row>
    <row r="2775" spans="4:4" x14ac:dyDescent="0.25">
      <c r="D2775" s="9"/>
    </row>
    <row r="2776" spans="4:4" x14ac:dyDescent="0.25">
      <c r="D2776" s="9"/>
    </row>
    <row r="2777" spans="4:4" x14ac:dyDescent="0.25">
      <c r="D2777" s="9"/>
    </row>
    <row r="2778" spans="4:4" x14ac:dyDescent="0.25">
      <c r="D2778" s="9"/>
    </row>
    <row r="2779" spans="4:4" x14ac:dyDescent="0.25">
      <c r="D2779" s="9"/>
    </row>
    <row r="2780" spans="4:4" x14ac:dyDescent="0.25">
      <c r="D2780" s="9"/>
    </row>
    <row r="2781" spans="4:4" x14ac:dyDescent="0.25">
      <c r="D2781" s="9"/>
    </row>
    <row r="2782" spans="4:4" x14ac:dyDescent="0.25">
      <c r="D2782" s="9"/>
    </row>
    <row r="2783" spans="4:4" x14ac:dyDescent="0.25">
      <c r="D2783" s="9"/>
    </row>
    <row r="2784" spans="4:4" x14ac:dyDescent="0.25">
      <c r="D2784" s="9"/>
    </row>
    <row r="2785" spans="4:4" x14ac:dyDescent="0.25">
      <c r="D2785" s="9"/>
    </row>
    <row r="2786" spans="4:4" x14ac:dyDescent="0.25">
      <c r="D2786" s="9"/>
    </row>
    <row r="2787" spans="4:4" x14ac:dyDescent="0.25">
      <c r="D2787" s="9"/>
    </row>
    <row r="2788" spans="4:4" x14ac:dyDescent="0.25">
      <c r="D2788" s="9"/>
    </row>
    <row r="2789" spans="4:4" x14ac:dyDescent="0.25">
      <c r="D2789" s="9"/>
    </row>
    <row r="2790" spans="4:4" x14ac:dyDescent="0.25">
      <c r="D2790" s="9"/>
    </row>
    <row r="2791" spans="4:4" x14ac:dyDescent="0.25">
      <c r="D2791" s="9"/>
    </row>
    <row r="2792" spans="4:4" x14ac:dyDescent="0.25">
      <c r="D2792" s="9"/>
    </row>
    <row r="2793" spans="4:4" x14ac:dyDescent="0.25">
      <c r="D2793" s="9"/>
    </row>
    <row r="2794" spans="4:4" x14ac:dyDescent="0.25">
      <c r="D2794" s="9"/>
    </row>
    <row r="2795" spans="4:4" x14ac:dyDescent="0.25">
      <c r="D2795" s="9"/>
    </row>
    <row r="2796" spans="4:4" x14ac:dyDescent="0.25">
      <c r="D2796" s="9"/>
    </row>
    <row r="2797" spans="4:4" x14ac:dyDescent="0.25">
      <c r="D2797" s="9"/>
    </row>
    <row r="2798" spans="4:4" x14ac:dyDescent="0.25">
      <c r="D2798" s="9"/>
    </row>
    <row r="2799" spans="4:4" x14ac:dyDescent="0.25">
      <c r="D2799" s="9"/>
    </row>
    <row r="2800" spans="4:4" x14ac:dyDescent="0.25">
      <c r="D2800" s="9"/>
    </row>
    <row r="2801" spans="4:4" x14ac:dyDescent="0.25">
      <c r="D2801" s="9"/>
    </row>
    <row r="2802" spans="4:4" x14ac:dyDescent="0.25">
      <c r="D2802" s="9"/>
    </row>
    <row r="2803" spans="4:4" x14ac:dyDescent="0.25">
      <c r="D2803" s="9"/>
    </row>
    <row r="2804" spans="4:4" x14ac:dyDescent="0.25">
      <c r="D2804" s="9"/>
    </row>
    <row r="2805" spans="4:4" x14ac:dyDescent="0.25">
      <c r="D2805" s="9"/>
    </row>
    <row r="2806" spans="4:4" x14ac:dyDescent="0.25">
      <c r="D2806" s="9"/>
    </row>
    <row r="2807" spans="4:4" x14ac:dyDescent="0.25">
      <c r="D2807" s="9"/>
    </row>
    <row r="2808" spans="4:4" x14ac:dyDescent="0.25">
      <c r="D2808" s="9"/>
    </row>
    <row r="2809" spans="4:4" x14ac:dyDescent="0.25">
      <c r="D2809" s="9"/>
    </row>
    <row r="2810" spans="4:4" x14ac:dyDescent="0.25">
      <c r="D2810" s="9"/>
    </row>
    <row r="2811" spans="4:4" x14ac:dyDescent="0.25">
      <c r="D2811" s="9"/>
    </row>
    <row r="2812" spans="4:4" x14ac:dyDescent="0.25">
      <c r="D2812" s="9"/>
    </row>
    <row r="2813" spans="4:4" x14ac:dyDescent="0.25">
      <c r="D2813" s="9"/>
    </row>
    <row r="2814" spans="4:4" x14ac:dyDescent="0.25">
      <c r="D2814" s="9"/>
    </row>
    <row r="2815" spans="4:4" x14ac:dyDescent="0.25">
      <c r="D2815" s="9"/>
    </row>
    <row r="2816" spans="4:4" x14ac:dyDescent="0.25">
      <c r="D2816" s="9"/>
    </row>
    <row r="2817" spans="4:4" x14ac:dyDescent="0.25">
      <c r="D2817" s="9"/>
    </row>
    <row r="2818" spans="4:4" x14ac:dyDescent="0.25">
      <c r="D2818" s="9"/>
    </row>
    <row r="2819" spans="4:4" x14ac:dyDescent="0.25">
      <c r="D2819" s="9"/>
    </row>
    <row r="2820" spans="4:4" x14ac:dyDescent="0.25">
      <c r="D2820" s="9"/>
    </row>
    <row r="2821" spans="4:4" x14ac:dyDescent="0.25">
      <c r="D2821" s="9"/>
    </row>
    <row r="2822" spans="4:4" x14ac:dyDescent="0.25">
      <c r="D2822" s="9"/>
    </row>
    <row r="2823" spans="4:4" x14ac:dyDescent="0.25">
      <c r="D2823" s="9"/>
    </row>
    <row r="2824" spans="4:4" x14ac:dyDescent="0.25">
      <c r="D2824" s="9"/>
    </row>
    <row r="2825" spans="4:4" x14ac:dyDescent="0.25">
      <c r="D2825" s="9"/>
    </row>
    <row r="2826" spans="4:4" x14ac:dyDescent="0.25">
      <c r="D2826" s="9"/>
    </row>
    <row r="2827" spans="4:4" x14ac:dyDescent="0.25">
      <c r="D2827" s="9"/>
    </row>
    <row r="2828" spans="4:4" x14ac:dyDescent="0.25">
      <c r="D2828" s="9"/>
    </row>
    <row r="2829" spans="4:4" x14ac:dyDescent="0.25">
      <c r="D2829" s="9"/>
    </row>
    <row r="2830" spans="4:4" x14ac:dyDescent="0.25">
      <c r="D2830" s="9"/>
    </row>
    <row r="2831" spans="4:4" x14ac:dyDescent="0.25">
      <c r="D2831" s="9"/>
    </row>
    <row r="2832" spans="4:4" x14ac:dyDescent="0.25">
      <c r="D2832" s="9"/>
    </row>
    <row r="2833" spans="4:4" x14ac:dyDescent="0.25">
      <c r="D2833" s="9"/>
    </row>
    <row r="2834" spans="4:4" x14ac:dyDescent="0.25">
      <c r="D2834" s="9"/>
    </row>
    <row r="2835" spans="4:4" x14ac:dyDescent="0.25">
      <c r="D2835" s="9"/>
    </row>
    <row r="2836" spans="4:4" x14ac:dyDescent="0.25">
      <c r="D2836" s="9"/>
    </row>
    <row r="2837" spans="4:4" x14ac:dyDescent="0.25">
      <c r="D2837" s="9"/>
    </row>
    <row r="2838" spans="4:4" x14ac:dyDescent="0.25">
      <c r="D2838" s="9"/>
    </row>
    <row r="2839" spans="4:4" x14ac:dyDescent="0.25">
      <c r="D2839" s="9"/>
    </row>
    <row r="2840" spans="4:4" x14ac:dyDescent="0.25">
      <c r="D2840" s="9"/>
    </row>
    <row r="2841" spans="4:4" x14ac:dyDescent="0.25">
      <c r="D2841" s="9"/>
    </row>
    <row r="2842" spans="4:4" x14ac:dyDescent="0.25">
      <c r="D2842" s="9"/>
    </row>
    <row r="2843" spans="4:4" x14ac:dyDescent="0.25">
      <c r="D2843" s="9"/>
    </row>
    <row r="2844" spans="4:4" x14ac:dyDescent="0.25">
      <c r="D2844" s="9"/>
    </row>
    <row r="2845" spans="4:4" x14ac:dyDescent="0.25">
      <c r="D2845" s="9"/>
    </row>
    <row r="2846" spans="4:4" x14ac:dyDescent="0.25">
      <c r="D2846" s="9"/>
    </row>
    <row r="2847" spans="4:4" x14ac:dyDescent="0.25">
      <c r="D2847" s="9"/>
    </row>
    <row r="2848" spans="4:4" x14ac:dyDescent="0.25">
      <c r="D2848" s="9"/>
    </row>
    <row r="2849" spans="4:4" x14ac:dyDescent="0.25">
      <c r="D2849" s="9"/>
    </row>
    <row r="2850" spans="4:4" x14ac:dyDescent="0.25">
      <c r="D2850" s="9"/>
    </row>
    <row r="2851" spans="4:4" x14ac:dyDescent="0.25">
      <c r="D2851" s="9"/>
    </row>
    <row r="2852" spans="4:4" x14ac:dyDescent="0.25">
      <c r="D2852" s="9"/>
    </row>
    <row r="2853" spans="4:4" x14ac:dyDescent="0.25">
      <c r="D2853" s="9"/>
    </row>
    <row r="2854" spans="4:4" x14ac:dyDescent="0.25">
      <c r="D2854" s="9"/>
    </row>
    <row r="2855" spans="4:4" x14ac:dyDescent="0.25">
      <c r="D2855" s="9"/>
    </row>
    <row r="2856" spans="4:4" x14ac:dyDescent="0.25">
      <c r="D2856" s="9"/>
    </row>
    <row r="2857" spans="4:4" x14ac:dyDescent="0.25">
      <c r="D2857" s="9"/>
    </row>
    <row r="2858" spans="4:4" x14ac:dyDescent="0.25">
      <c r="D2858" s="9"/>
    </row>
    <row r="2859" spans="4:4" x14ac:dyDescent="0.25">
      <c r="D2859" s="9"/>
    </row>
    <row r="2860" spans="4:4" x14ac:dyDescent="0.25">
      <c r="D2860" s="9"/>
    </row>
    <row r="2861" spans="4:4" x14ac:dyDescent="0.25">
      <c r="D2861" s="9"/>
    </row>
    <row r="2862" spans="4:4" x14ac:dyDescent="0.25">
      <c r="D2862" s="9"/>
    </row>
    <row r="2863" spans="4:4" x14ac:dyDescent="0.25">
      <c r="D2863" s="9"/>
    </row>
    <row r="2864" spans="4:4" x14ac:dyDescent="0.25">
      <c r="D2864" s="9"/>
    </row>
    <row r="2865" spans="4:4" x14ac:dyDescent="0.25">
      <c r="D2865" s="9"/>
    </row>
    <row r="2866" spans="4:4" x14ac:dyDescent="0.25">
      <c r="D2866" s="9"/>
    </row>
    <row r="2867" spans="4:4" x14ac:dyDescent="0.25">
      <c r="D2867" s="9"/>
    </row>
    <row r="2868" spans="4:4" x14ac:dyDescent="0.25">
      <c r="D2868" s="9"/>
    </row>
    <row r="2869" spans="4:4" x14ac:dyDescent="0.25">
      <c r="D2869" s="9"/>
    </row>
    <row r="2870" spans="4:4" x14ac:dyDescent="0.25">
      <c r="D2870" s="9"/>
    </row>
    <row r="2871" spans="4:4" x14ac:dyDescent="0.25">
      <c r="D2871" s="9"/>
    </row>
    <row r="2872" spans="4:4" x14ac:dyDescent="0.25">
      <c r="D2872" s="9"/>
    </row>
    <row r="2873" spans="4:4" x14ac:dyDescent="0.25">
      <c r="D2873" s="9"/>
    </row>
    <row r="2874" spans="4:4" x14ac:dyDescent="0.25">
      <c r="D2874" s="9"/>
    </row>
    <row r="2875" spans="4:4" x14ac:dyDescent="0.25">
      <c r="D2875" s="9"/>
    </row>
    <row r="2876" spans="4:4" x14ac:dyDescent="0.25">
      <c r="D2876" s="9"/>
    </row>
    <row r="2877" spans="4:4" x14ac:dyDescent="0.25">
      <c r="D2877" s="9"/>
    </row>
    <row r="2878" spans="4:4" x14ac:dyDescent="0.25">
      <c r="D2878" s="9"/>
    </row>
    <row r="2879" spans="4:4" x14ac:dyDescent="0.25">
      <c r="D2879" s="9"/>
    </row>
    <row r="2880" spans="4:4" x14ac:dyDescent="0.25">
      <c r="D2880" s="9"/>
    </row>
    <row r="2881" spans="4:4" x14ac:dyDescent="0.25">
      <c r="D2881" s="9"/>
    </row>
    <row r="2882" spans="4:4" x14ac:dyDescent="0.25">
      <c r="D2882" s="9"/>
    </row>
    <row r="2883" spans="4:4" x14ac:dyDescent="0.25">
      <c r="D2883" s="9"/>
    </row>
    <row r="2884" spans="4:4" x14ac:dyDescent="0.25">
      <c r="D2884" s="9"/>
    </row>
    <row r="2885" spans="4:4" x14ac:dyDescent="0.25">
      <c r="D2885" s="9"/>
    </row>
    <row r="2886" spans="4:4" x14ac:dyDescent="0.25">
      <c r="D2886" s="9"/>
    </row>
    <row r="2887" spans="4:4" x14ac:dyDescent="0.25">
      <c r="D2887" s="9"/>
    </row>
    <row r="2888" spans="4:4" x14ac:dyDescent="0.25">
      <c r="D2888" s="9"/>
    </row>
    <row r="2889" spans="4:4" x14ac:dyDescent="0.25">
      <c r="D2889" s="9"/>
    </row>
    <row r="2890" spans="4:4" x14ac:dyDescent="0.25">
      <c r="D2890" s="9"/>
    </row>
    <row r="2891" spans="4:4" x14ac:dyDescent="0.25">
      <c r="D2891" s="9"/>
    </row>
    <row r="2892" spans="4:4" x14ac:dyDescent="0.25">
      <c r="D2892" s="9"/>
    </row>
    <row r="2893" spans="4:4" x14ac:dyDescent="0.25">
      <c r="D2893" s="9"/>
    </row>
    <row r="2894" spans="4:4" x14ac:dyDescent="0.25">
      <c r="D2894" s="9"/>
    </row>
    <row r="2895" spans="4:4" x14ac:dyDescent="0.25">
      <c r="D2895" s="9"/>
    </row>
    <row r="2896" spans="4:4" x14ac:dyDescent="0.25">
      <c r="D2896" s="9"/>
    </row>
    <row r="2897" spans="4:4" x14ac:dyDescent="0.25">
      <c r="D2897" s="9"/>
    </row>
    <row r="2898" spans="4:4" x14ac:dyDescent="0.25">
      <c r="D2898" s="9"/>
    </row>
    <row r="2899" spans="4:4" x14ac:dyDescent="0.25">
      <c r="D2899" s="9"/>
    </row>
    <row r="2900" spans="4:4" x14ac:dyDescent="0.25">
      <c r="D2900" s="9"/>
    </row>
    <row r="2901" spans="4:4" x14ac:dyDescent="0.25">
      <c r="D2901" s="9"/>
    </row>
    <row r="2902" spans="4:4" x14ac:dyDescent="0.25">
      <c r="D2902" s="9"/>
    </row>
    <row r="2903" spans="4:4" x14ac:dyDescent="0.25">
      <c r="D2903" s="9"/>
    </row>
    <row r="2904" spans="4:4" x14ac:dyDescent="0.25">
      <c r="D2904" s="9"/>
    </row>
    <row r="2905" spans="4:4" x14ac:dyDescent="0.25">
      <c r="D2905" s="9"/>
    </row>
    <row r="2906" spans="4:4" x14ac:dyDescent="0.25">
      <c r="D2906" s="9"/>
    </row>
    <row r="2907" spans="4:4" x14ac:dyDescent="0.25">
      <c r="D2907" s="9"/>
    </row>
    <row r="2908" spans="4:4" x14ac:dyDescent="0.25">
      <c r="D2908" s="9"/>
    </row>
    <row r="2909" spans="4:4" x14ac:dyDescent="0.25">
      <c r="D2909" s="9"/>
    </row>
    <row r="2910" spans="4:4" x14ac:dyDescent="0.25">
      <c r="D2910" s="9"/>
    </row>
    <row r="2911" spans="4:4" x14ac:dyDescent="0.25">
      <c r="D2911" s="9"/>
    </row>
    <row r="2912" spans="4:4" x14ac:dyDescent="0.25">
      <c r="D2912" s="9"/>
    </row>
    <row r="2913" spans="4:4" x14ac:dyDescent="0.25">
      <c r="D2913" s="9"/>
    </row>
    <row r="2914" spans="4:4" x14ac:dyDescent="0.25">
      <c r="D2914" s="9"/>
    </row>
    <row r="2915" spans="4:4" x14ac:dyDescent="0.25">
      <c r="D2915" s="9"/>
    </row>
    <row r="2916" spans="4:4" x14ac:dyDescent="0.25">
      <c r="D2916" s="9"/>
    </row>
    <row r="2917" spans="4:4" x14ac:dyDescent="0.25">
      <c r="D2917" s="9"/>
    </row>
    <row r="2918" spans="4:4" x14ac:dyDescent="0.25">
      <c r="D2918" s="9"/>
    </row>
    <row r="2919" spans="4:4" x14ac:dyDescent="0.25">
      <c r="D2919" s="9"/>
    </row>
    <row r="2920" spans="4:4" x14ac:dyDescent="0.25">
      <c r="D2920" s="9"/>
    </row>
    <row r="2921" spans="4:4" x14ac:dyDescent="0.25">
      <c r="D2921" s="9"/>
    </row>
    <row r="2922" spans="4:4" x14ac:dyDescent="0.25">
      <c r="D2922" s="9"/>
    </row>
    <row r="2923" spans="4:4" x14ac:dyDescent="0.25">
      <c r="D2923" s="9"/>
    </row>
    <row r="2924" spans="4:4" x14ac:dyDescent="0.25">
      <c r="D2924" s="9"/>
    </row>
    <row r="2925" spans="4:4" x14ac:dyDescent="0.25">
      <c r="D2925" s="9"/>
    </row>
    <row r="2926" spans="4:4" x14ac:dyDescent="0.25">
      <c r="D2926" s="9"/>
    </row>
    <row r="2927" spans="4:4" x14ac:dyDescent="0.25">
      <c r="D2927" s="9"/>
    </row>
    <row r="2928" spans="4:4" x14ac:dyDescent="0.25">
      <c r="D2928" s="9"/>
    </row>
    <row r="2929" spans="4:4" x14ac:dyDescent="0.25">
      <c r="D2929" s="9"/>
    </row>
    <row r="2930" spans="4:4" x14ac:dyDescent="0.25">
      <c r="D2930" s="9"/>
    </row>
    <row r="2931" spans="4:4" x14ac:dyDescent="0.25">
      <c r="D2931" s="9"/>
    </row>
    <row r="2932" spans="4:4" x14ac:dyDescent="0.25">
      <c r="D2932" s="9"/>
    </row>
    <row r="2933" spans="4:4" x14ac:dyDescent="0.25">
      <c r="D2933" s="9"/>
    </row>
    <row r="2934" spans="4:4" x14ac:dyDescent="0.25">
      <c r="D2934" s="9"/>
    </row>
    <row r="2935" spans="4:4" x14ac:dyDescent="0.25">
      <c r="D2935" s="9"/>
    </row>
    <row r="2936" spans="4:4" x14ac:dyDescent="0.25">
      <c r="D2936" s="9"/>
    </row>
    <row r="2937" spans="4:4" x14ac:dyDescent="0.25">
      <c r="D2937" s="9"/>
    </row>
    <row r="2938" spans="4:4" x14ac:dyDescent="0.25">
      <c r="D2938" s="9"/>
    </row>
    <row r="2939" spans="4:4" x14ac:dyDescent="0.25">
      <c r="D2939" s="9"/>
    </row>
    <row r="2940" spans="4:4" x14ac:dyDescent="0.25">
      <c r="D2940" s="9"/>
    </row>
    <row r="2941" spans="4:4" x14ac:dyDescent="0.25">
      <c r="D2941" s="9"/>
    </row>
    <row r="2942" spans="4:4" x14ac:dyDescent="0.25">
      <c r="D2942" s="9"/>
    </row>
    <row r="2943" spans="4:4" x14ac:dyDescent="0.25">
      <c r="D2943" s="9"/>
    </row>
    <row r="2944" spans="4:4" x14ac:dyDescent="0.25">
      <c r="D2944" s="9"/>
    </row>
    <row r="2945" spans="4:4" x14ac:dyDescent="0.25">
      <c r="D2945" s="9"/>
    </row>
    <row r="2946" spans="4:4" x14ac:dyDescent="0.25">
      <c r="D2946" s="9"/>
    </row>
    <row r="2947" spans="4:4" x14ac:dyDescent="0.25">
      <c r="D2947" s="9"/>
    </row>
    <row r="2948" spans="4:4" x14ac:dyDescent="0.25">
      <c r="D2948" s="9"/>
    </row>
    <row r="2949" spans="4:4" x14ac:dyDescent="0.25">
      <c r="D2949" s="9"/>
    </row>
    <row r="2950" spans="4:4" x14ac:dyDescent="0.25">
      <c r="D2950" s="9"/>
    </row>
    <row r="2951" spans="4:4" x14ac:dyDescent="0.25">
      <c r="D2951" s="9"/>
    </row>
    <row r="2952" spans="4:4" x14ac:dyDescent="0.25">
      <c r="D2952" s="9"/>
    </row>
    <row r="2953" spans="4:4" x14ac:dyDescent="0.25">
      <c r="D2953" s="9"/>
    </row>
    <row r="2954" spans="4:4" x14ac:dyDescent="0.25">
      <c r="D2954" s="9"/>
    </row>
    <row r="2955" spans="4:4" x14ac:dyDescent="0.25">
      <c r="D2955" s="9"/>
    </row>
    <row r="2956" spans="4:4" x14ac:dyDescent="0.25">
      <c r="D2956" s="9"/>
    </row>
    <row r="2957" spans="4:4" x14ac:dyDescent="0.25">
      <c r="D2957" s="9"/>
    </row>
    <row r="2958" spans="4:4" x14ac:dyDescent="0.25">
      <c r="D2958" s="9"/>
    </row>
    <row r="2959" spans="4:4" x14ac:dyDescent="0.25">
      <c r="D2959" s="9"/>
    </row>
    <row r="2960" spans="4:4" x14ac:dyDescent="0.25">
      <c r="D2960" s="9"/>
    </row>
    <row r="2961" spans="4:4" x14ac:dyDescent="0.25">
      <c r="D2961" s="9"/>
    </row>
    <row r="2962" spans="4:4" x14ac:dyDescent="0.25">
      <c r="D2962" s="9"/>
    </row>
    <row r="2963" spans="4:4" x14ac:dyDescent="0.25">
      <c r="D2963" s="9"/>
    </row>
    <row r="2964" spans="4:4" x14ac:dyDescent="0.25">
      <c r="D2964" s="9"/>
    </row>
    <row r="2965" spans="4:4" x14ac:dyDescent="0.25">
      <c r="D2965" s="9"/>
    </row>
    <row r="2966" spans="4:4" x14ac:dyDescent="0.25">
      <c r="D2966" s="9"/>
    </row>
    <row r="2967" spans="4:4" x14ac:dyDescent="0.25">
      <c r="D2967" s="9"/>
    </row>
    <row r="2968" spans="4:4" x14ac:dyDescent="0.25">
      <c r="D2968" s="9"/>
    </row>
    <row r="2969" spans="4:4" x14ac:dyDescent="0.25">
      <c r="D2969" s="9"/>
    </row>
    <row r="2970" spans="4:4" x14ac:dyDescent="0.25">
      <c r="D2970" s="9"/>
    </row>
    <row r="2971" spans="4:4" x14ac:dyDescent="0.25">
      <c r="D2971" s="9"/>
    </row>
    <row r="2972" spans="4:4" x14ac:dyDescent="0.25">
      <c r="D2972" s="9"/>
    </row>
    <row r="2973" spans="4:4" x14ac:dyDescent="0.25">
      <c r="D2973" s="9"/>
    </row>
    <row r="2974" spans="4:4" x14ac:dyDescent="0.25">
      <c r="D2974" s="9"/>
    </row>
    <row r="2975" spans="4:4" x14ac:dyDescent="0.25">
      <c r="D2975" s="9"/>
    </row>
    <row r="2976" spans="4:4" x14ac:dyDescent="0.25">
      <c r="D2976" s="9"/>
    </row>
    <row r="2977" spans="4:4" x14ac:dyDescent="0.25">
      <c r="D2977" s="9"/>
    </row>
    <row r="2978" spans="4:4" x14ac:dyDescent="0.25">
      <c r="D2978" s="9"/>
    </row>
    <row r="2979" spans="4:4" x14ac:dyDescent="0.25">
      <c r="D2979" s="9"/>
    </row>
    <row r="2980" spans="4:4" x14ac:dyDescent="0.25">
      <c r="D2980" s="9"/>
    </row>
    <row r="2981" spans="4:4" x14ac:dyDescent="0.25">
      <c r="D2981" s="9"/>
    </row>
    <row r="2982" spans="4:4" x14ac:dyDescent="0.25">
      <c r="D2982" s="9"/>
    </row>
    <row r="2983" spans="4:4" x14ac:dyDescent="0.25">
      <c r="D2983" s="9"/>
    </row>
    <row r="2984" spans="4:4" x14ac:dyDescent="0.25">
      <c r="D2984" s="9"/>
    </row>
    <row r="2985" spans="4:4" x14ac:dyDescent="0.25">
      <c r="D2985" s="9"/>
    </row>
    <row r="2986" spans="4:4" x14ac:dyDescent="0.25">
      <c r="D2986" s="9"/>
    </row>
    <row r="2987" spans="4:4" x14ac:dyDescent="0.25">
      <c r="D2987" s="9"/>
    </row>
    <row r="2988" spans="4:4" x14ac:dyDescent="0.25">
      <c r="D2988" s="9"/>
    </row>
    <row r="2989" spans="4:4" x14ac:dyDescent="0.25">
      <c r="D2989" s="9"/>
    </row>
    <row r="2990" spans="4:4" x14ac:dyDescent="0.25">
      <c r="D2990" s="9"/>
    </row>
    <row r="2991" spans="4:4" x14ac:dyDescent="0.25">
      <c r="D2991" s="9"/>
    </row>
    <row r="2992" spans="4:4" x14ac:dyDescent="0.25">
      <c r="D2992" s="9"/>
    </row>
    <row r="2993" spans="4:4" x14ac:dyDescent="0.25">
      <c r="D2993" s="9"/>
    </row>
    <row r="2994" spans="4:4" x14ac:dyDescent="0.25">
      <c r="D2994" s="9"/>
    </row>
    <row r="2995" spans="4:4" x14ac:dyDescent="0.25">
      <c r="D2995" s="9"/>
    </row>
    <row r="2996" spans="4:4" x14ac:dyDescent="0.25">
      <c r="D2996" s="9"/>
    </row>
    <row r="2997" spans="4:4" x14ac:dyDescent="0.25">
      <c r="D2997" s="9"/>
    </row>
    <row r="2998" spans="4:4" x14ac:dyDescent="0.25">
      <c r="D2998" s="9"/>
    </row>
    <row r="2999" spans="4:4" x14ac:dyDescent="0.25">
      <c r="D2999" s="9"/>
    </row>
    <row r="3000" spans="4:4" x14ac:dyDescent="0.25">
      <c r="D3000" s="9"/>
    </row>
    <row r="3001" spans="4:4" x14ac:dyDescent="0.25">
      <c r="D3001" s="9"/>
    </row>
    <row r="3002" spans="4:4" x14ac:dyDescent="0.25">
      <c r="D3002" s="9"/>
    </row>
    <row r="3003" spans="4:4" x14ac:dyDescent="0.25">
      <c r="D3003" s="9"/>
    </row>
    <row r="3004" spans="4:4" x14ac:dyDescent="0.25">
      <c r="D3004" s="9"/>
    </row>
    <row r="3005" spans="4:4" x14ac:dyDescent="0.25">
      <c r="D3005" s="9"/>
    </row>
    <row r="3006" spans="4:4" x14ac:dyDescent="0.25">
      <c r="D3006" s="9"/>
    </row>
    <row r="3007" spans="4:4" x14ac:dyDescent="0.25">
      <c r="D3007" s="9"/>
    </row>
    <row r="3008" spans="4:4" x14ac:dyDescent="0.25">
      <c r="D3008" s="9"/>
    </row>
    <row r="3009" spans="4:4" x14ac:dyDescent="0.25">
      <c r="D3009" s="9"/>
    </row>
    <row r="3010" spans="4:4" x14ac:dyDescent="0.25">
      <c r="D3010" s="9"/>
    </row>
    <row r="3011" spans="4:4" x14ac:dyDescent="0.25">
      <c r="D3011" s="9"/>
    </row>
    <row r="3012" spans="4:4" x14ac:dyDescent="0.25">
      <c r="D3012" s="9"/>
    </row>
    <row r="3013" spans="4:4" x14ac:dyDescent="0.25">
      <c r="D3013" s="9"/>
    </row>
    <row r="3014" spans="4:4" x14ac:dyDescent="0.25">
      <c r="D3014" s="9"/>
    </row>
    <row r="3015" spans="4:4" x14ac:dyDescent="0.25">
      <c r="D3015" s="9"/>
    </row>
    <row r="3016" spans="4:4" x14ac:dyDescent="0.25">
      <c r="D3016" s="9"/>
    </row>
    <row r="3017" spans="4:4" x14ac:dyDescent="0.25">
      <c r="D3017" s="9"/>
    </row>
    <row r="3018" spans="4:4" x14ac:dyDescent="0.25">
      <c r="D3018" s="9"/>
    </row>
    <row r="3019" spans="4:4" x14ac:dyDescent="0.25">
      <c r="D3019" s="9"/>
    </row>
    <row r="3020" spans="4:4" x14ac:dyDescent="0.25">
      <c r="D3020" s="9"/>
    </row>
    <row r="3021" spans="4:4" x14ac:dyDescent="0.25">
      <c r="D3021" s="9"/>
    </row>
    <row r="3022" spans="4:4" x14ac:dyDescent="0.25">
      <c r="D3022" s="9"/>
    </row>
    <row r="3023" spans="4:4" x14ac:dyDescent="0.25">
      <c r="D3023" s="9"/>
    </row>
    <row r="3024" spans="4:4" x14ac:dyDescent="0.25">
      <c r="D3024" s="9"/>
    </row>
    <row r="3025" spans="4:4" x14ac:dyDescent="0.25">
      <c r="D3025" s="9"/>
    </row>
    <row r="3026" spans="4:4" x14ac:dyDescent="0.25">
      <c r="D3026" s="9"/>
    </row>
    <row r="3027" spans="4:4" x14ac:dyDescent="0.25">
      <c r="D3027" s="9"/>
    </row>
    <row r="3028" spans="4:4" x14ac:dyDescent="0.25">
      <c r="D3028" s="9"/>
    </row>
    <row r="3029" spans="4:4" x14ac:dyDescent="0.25">
      <c r="D3029" s="9"/>
    </row>
    <row r="3030" spans="4:4" x14ac:dyDescent="0.25">
      <c r="D3030" s="9"/>
    </row>
    <row r="3031" spans="4:4" x14ac:dyDescent="0.25">
      <c r="D3031" s="9"/>
    </row>
    <row r="3032" spans="4:4" x14ac:dyDescent="0.25">
      <c r="D3032" s="9"/>
    </row>
    <row r="3033" spans="4:4" x14ac:dyDescent="0.25">
      <c r="D3033" s="9"/>
    </row>
    <row r="3034" spans="4:4" x14ac:dyDescent="0.25">
      <c r="D3034" s="9"/>
    </row>
    <row r="3035" spans="4:4" x14ac:dyDescent="0.25">
      <c r="D3035" s="9"/>
    </row>
    <row r="3036" spans="4:4" x14ac:dyDescent="0.25">
      <c r="D3036" s="9"/>
    </row>
    <row r="3037" spans="4:4" x14ac:dyDescent="0.25">
      <c r="D3037" s="9"/>
    </row>
    <row r="3038" spans="4:4" x14ac:dyDescent="0.25">
      <c r="D3038" s="9"/>
    </row>
    <row r="3039" spans="4:4" x14ac:dyDescent="0.25">
      <c r="D3039" s="9"/>
    </row>
    <row r="3040" spans="4:4" x14ac:dyDescent="0.25">
      <c r="D3040" s="9"/>
    </row>
    <row r="3041" spans="4:4" x14ac:dyDescent="0.25">
      <c r="D3041" s="9"/>
    </row>
    <row r="3042" spans="4:4" x14ac:dyDescent="0.25">
      <c r="D3042" s="9"/>
    </row>
    <row r="3043" spans="4:4" x14ac:dyDescent="0.25">
      <c r="D3043" s="9"/>
    </row>
    <row r="3044" spans="4:4" x14ac:dyDescent="0.25">
      <c r="D3044" s="9"/>
    </row>
    <row r="3045" spans="4:4" x14ac:dyDescent="0.25">
      <c r="D3045" s="9"/>
    </row>
    <row r="3046" spans="4:4" x14ac:dyDescent="0.25">
      <c r="D3046" s="9"/>
    </row>
    <row r="3047" spans="4:4" x14ac:dyDescent="0.25">
      <c r="D3047" s="9"/>
    </row>
    <row r="3048" spans="4:4" x14ac:dyDescent="0.25">
      <c r="D3048" s="9"/>
    </row>
    <row r="3049" spans="4:4" x14ac:dyDescent="0.25">
      <c r="D3049" s="9"/>
    </row>
    <row r="3050" spans="4:4" x14ac:dyDescent="0.25">
      <c r="D3050" s="9"/>
    </row>
    <row r="3051" spans="4:4" x14ac:dyDescent="0.25">
      <c r="D3051" s="9"/>
    </row>
    <row r="3052" spans="4:4" x14ac:dyDescent="0.25">
      <c r="D3052" s="9"/>
    </row>
    <row r="3053" spans="4:4" x14ac:dyDescent="0.25">
      <c r="D3053" s="9"/>
    </row>
    <row r="3054" spans="4:4" x14ac:dyDescent="0.25">
      <c r="D3054" s="9"/>
    </row>
    <row r="3055" spans="4:4" x14ac:dyDescent="0.25">
      <c r="D3055" s="9"/>
    </row>
    <row r="3056" spans="4:4" x14ac:dyDescent="0.25">
      <c r="D3056" s="9"/>
    </row>
    <row r="3057" spans="4:4" x14ac:dyDescent="0.25">
      <c r="D3057" s="9"/>
    </row>
    <row r="3058" spans="4:4" x14ac:dyDescent="0.25">
      <c r="D3058" s="9"/>
    </row>
    <row r="3059" spans="4:4" x14ac:dyDescent="0.25">
      <c r="D3059" s="9"/>
    </row>
    <row r="3060" spans="4:4" x14ac:dyDescent="0.25">
      <c r="D3060" s="9"/>
    </row>
    <row r="3061" spans="4:4" x14ac:dyDescent="0.25">
      <c r="D3061" s="9"/>
    </row>
    <row r="3062" spans="4:4" x14ac:dyDescent="0.25">
      <c r="D3062" s="9"/>
    </row>
    <row r="3063" spans="4:4" x14ac:dyDescent="0.25">
      <c r="D3063" s="9"/>
    </row>
    <row r="3064" spans="4:4" x14ac:dyDescent="0.25">
      <c r="D3064" s="9"/>
    </row>
    <row r="3065" spans="4:4" x14ac:dyDescent="0.25">
      <c r="D3065" s="9"/>
    </row>
    <row r="3066" spans="4:4" x14ac:dyDescent="0.25">
      <c r="D3066" s="9"/>
    </row>
    <row r="3067" spans="4:4" x14ac:dyDescent="0.25">
      <c r="D3067" s="9"/>
    </row>
    <row r="3068" spans="4:4" x14ac:dyDescent="0.25">
      <c r="D3068" s="9"/>
    </row>
    <row r="3069" spans="4:4" x14ac:dyDescent="0.25">
      <c r="D3069" s="9"/>
    </row>
    <row r="3070" spans="4:4" x14ac:dyDescent="0.25">
      <c r="D3070" s="9"/>
    </row>
    <row r="3071" spans="4:4" x14ac:dyDescent="0.25">
      <c r="D3071" s="9"/>
    </row>
    <row r="3072" spans="4:4" x14ac:dyDescent="0.25">
      <c r="D3072" s="9"/>
    </row>
    <row r="3073" spans="4:4" x14ac:dyDescent="0.25">
      <c r="D3073" s="9"/>
    </row>
    <row r="3074" spans="4:4" x14ac:dyDescent="0.25">
      <c r="D3074" s="9"/>
    </row>
    <row r="3075" spans="4:4" x14ac:dyDescent="0.25">
      <c r="D3075" s="9"/>
    </row>
    <row r="3076" spans="4:4" x14ac:dyDescent="0.25">
      <c r="D3076" s="9"/>
    </row>
    <row r="3077" spans="4:4" x14ac:dyDescent="0.25">
      <c r="D3077" s="9"/>
    </row>
    <row r="3078" spans="4:4" x14ac:dyDescent="0.25">
      <c r="D3078" s="9"/>
    </row>
    <row r="3079" spans="4:4" x14ac:dyDescent="0.25">
      <c r="D3079" s="9"/>
    </row>
    <row r="3080" spans="4:4" x14ac:dyDescent="0.25">
      <c r="D3080" s="9"/>
    </row>
    <row r="3081" spans="4:4" x14ac:dyDescent="0.25">
      <c r="D3081" s="9"/>
    </row>
    <row r="3082" spans="4:4" x14ac:dyDescent="0.25">
      <c r="D3082" s="9"/>
    </row>
    <row r="3083" spans="4:4" x14ac:dyDescent="0.25">
      <c r="D3083" s="9"/>
    </row>
    <row r="3084" spans="4:4" x14ac:dyDescent="0.25">
      <c r="D3084" s="9"/>
    </row>
    <row r="3085" spans="4:4" x14ac:dyDescent="0.25">
      <c r="D3085" s="9"/>
    </row>
    <row r="3086" spans="4:4" x14ac:dyDescent="0.25">
      <c r="D3086" s="9"/>
    </row>
    <row r="3087" spans="4:4" x14ac:dyDescent="0.25">
      <c r="D3087" s="9"/>
    </row>
    <row r="3088" spans="4:4" x14ac:dyDescent="0.25">
      <c r="D3088" s="9"/>
    </row>
    <row r="3089" spans="4:4" x14ac:dyDescent="0.25">
      <c r="D3089" s="9"/>
    </row>
    <row r="3090" spans="4:4" x14ac:dyDescent="0.25">
      <c r="D3090" s="9"/>
    </row>
    <row r="3091" spans="4:4" x14ac:dyDescent="0.25">
      <c r="D3091" s="9"/>
    </row>
    <row r="3092" spans="4:4" x14ac:dyDescent="0.25">
      <c r="D3092" s="9"/>
    </row>
    <row r="3093" spans="4:4" x14ac:dyDescent="0.25">
      <c r="D3093" s="9"/>
    </row>
    <row r="3094" spans="4:4" x14ac:dyDescent="0.25">
      <c r="D3094" s="9"/>
    </row>
    <row r="3095" spans="4:4" x14ac:dyDescent="0.25">
      <c r="D3095" s="9"/>
    </row>
    <row r="3096" spans="4:4" x14ac:dyDescent="0.25">
      <c r="D3096" s="9"/>
    </row>
    <row r="3097" spans="4:4" x14ac:dyDescent="0.25">
      <c r="D3097" s="9"/>
    </row>
    <row r="3098" spans="4:4" x14ac:dyDescent="0.25">
      <c r="D3098" s="9"/>
    </row>
    <row r="3099" spans="4:4" x14ac:dyDescent="0.25">
      <c r="D3099" s="9"/>
    </row>
    <row r="3100" spans="4:4" x14ac:dyDescent="0.25">
      <c r="D3100" s="9"/>
    </row>
    <row r="3101" spans="4:4" x14ac:dyDescent="0.25">
      <c r="D3101" s="9"/>
    </row>
    <row r="3102" spans="4:4" x14ac:dyDescent="0.25">
      <c r="D3102" s="9"/>
    </row>
    <row r="3103" spans="4:4" x14ac:dyDescent="0.25">
      <c r="D3103" s="9"/>
    </row>
    <row r="3104" spans="4:4" x14ac:dyDescent="0.25">
      <c r="D3104" s="9"/>
    </row>
    <row r="3105" spans="4:4" x14ac:dyDescent="0.25">
      <c r="D3105" s="9"/>
    </row>
    <row r="3106" spans="4:4" x14ac:dyDescent="0.25">
      <c r="D3106" s="9"/>
    </row>
    <row r="3107" spans="4:4" x14ac:dyDescent="0.25">
      <c r="D3107" s="9"/>
    </row>
    <row r="3108" spans="4:4" x14ac:dyDescent="0.25">
      <c r="D3108" s="9"/>
    </row>
    <row r="3109" spans="4:4" x14ac:dyDescent="0.25">
      <c r="D3109" s="9"/>
    </row>
    <row r="3110" spans="4:4" x14ac:dyDescent="0.25">
      <c r="D3110" s="9"/>
    </row>
    <row r="3111" spans="4:4" x14ac:dyDescent="0.25">
      <c r="D3111" s="9"/>
    </row>
    <row r="3112" spans="4:4" x14ac:dyDescent="0.25">
      <c r="D3112" s="9"/>
    </row>
    <row r="3113" spans="4:4" x14ac:dyDescent="0.25">
      <c r="D3113" s="9"/>
    </row>
    <row r="3114" spans="4:4" x14ac:dyDescent="0.25">
      <c r="D3114" s="9"/>
    </row>
    <row r="3115" spans="4:4" x14ac:dyDescent="0.25">
      <c r="D3115" s="9"/>
    </row>
    <row r="3116" spans="4:4" x14ac:dyDescent="0.25">
      <c r="D3116" s="9"/>
    </row>
    <row r="3117" spans="4:4" x14ac:dyDescent="0.25">
      <c r="D3117" s="9"/>
    </row>
    <row r="3118" spans="4:4" x14ac:dyDescent="0.25">
      <c r="D3118" s="9"/>
    </row>
    <row r="3119" spans="4:4" x14ac:dyDescent="0.25">
      <c r="D3119" s="9"/>
    </row>
    <row r="3120" spans="4:4" x14ac:dyDescent="0.25">
      <c r="D3120" s="9"/>
    </row>
    <row r="3121" spans="4:4" x14ac:dyDescent="0.25">
      <c r="D3121" s="9"/>
    </row>
    <row r="3122" spans="4:4" x14ac:dyDescent="0.25">
      <c r="D3122" s="9"/>
    </row>
    <row r="3123" spans="4:4" x14ac:dyDescent="0.25">
      <c r="D3123" s="9"/>
    </row>
    <row r="3124" spans="4:4" x14ac:dyDescent="0.25">
      <c r="D3124" s="9"/>
    </row>
    <row r="3125" spans="4:4" x14ac:dyDescent="0.25">
      <c r="D3125" s="9"/>
    </row>
    <row r="3126" spans="4:4" x14ac:dyDescent="0.25">
      <c r="D3126" s="9"/>
    </row>
    <row r="3127" spans="4:4" x14ac:dyDescent="0.25">
      <c r="D3127" s="9"/>
    </row>
    <row r="3128" spans="4:4" x14ac:dyDescent="0.25">
      <c r="D3128" s="9"/>
    </row>
    <row r="3129" spans="4:4" x14ac:dyDescent="0.25">
      <c r="D3129" s="9"/>
    </row>
    <row r="3130" spans="4:4" x14ac:dyDescent="0.25">
      <c r="D3130" s="9"/>
    </row>
    <row r="3131" spans="4:4" x14ac:dyDescent="0.25">
      <c r="D3131" s="9"/>
    </row>
    <row r="3132" spans="4:4" x14ac:dyDescent="0.25">
      <c r="D3132" s="9"/>
    </row>
    <row r="3133" spans="4:4" x14ac:dyDescent="0.25">
      <c r="D3133" s="9"/>
    </row>
    <row r="3134" spans="4:4" x14ac:dyDescent="0.25">
      <c r="D3134" s="9"/>
    </row>
    <row r="3135" spans="4:4" x14ac:dyDescent="0.25">
      <c r="D3135" s="9"/>
    </row>
    <row r="3136" spans="4:4" x14ac:dyDescent="0.25">
      <c r="D3136" s="9"/>
    </row>
    <row r="3137" spans="4:4" x14ac:dyDescent="0.25">
      <c r="D3137" s="9"/>
    </row>
    <row r="3138" spans="4:4" x14ac:dyDescent="0.25">
      <c r="D3138" s="9"/>
    </row>
    <row r="3139" spans="4:4" x14ac:dyDescent="0.25">
      <c r="D3139" s="9"/>
    </row>
    <row r="3140" spans="4:4" x14ac:dyDescent="0.25">
      <c r="D3140" s="9"/>
    </row>
    <row r="3141" spans="4:4" x14ac:dyDescent="0.25">
      <c r="D3141" s="9"/>
    </row>
    <row r="3142" spans="4:4" x14ac:dyDescent="0.25">
      <c r="D3142" s="9"/>
    </row>
    <row r="3143" spans="4:4" x14ac:dyDescent="0.25">
      <c r="D3143" s="9"/>
    </row>
    <row r="3144" spans="4:4" x14ac:dyDescent="0.25">
      <c r="D3144" s="9"/>
    </row>
    <row r="3145" spans="4:4" x14ac:dyDescent="0.25">
      <c r="D3145" s="9"/>
    </row>
    <row r="3146" spans="4:4" x14ac:dyDescent="0.25">
      <c r="D3146" s="9"/>
    </row>
    <row r="3147" spans="4:4" x14ac:dyDescent="0.25">
      <c r="D3147" s="9"/>
    </row>
    <row r="3148" spans="4:4" x14ac:dyDescent="0.25">
      <c r="D3148" s="9"/>
    </row>
    <row r="3149" spans="4:4" x14ac:dyDescent="0.25">
      <c r="D3149" s="9"/>
    </row>
    <row r="3150" spans="4:4" x14ac:dyDescent="0.25">
      <c r="D3150" s="9"/>
    </row>
    <row r="3151" spans="4:4" x14ac:dyDescent="0.25">
      <c r="D3151" s="9"/>
    </row>
    <row r="3152" spans="4:4" x14ac:dyDescent="0.25">
      <c r="D3152" s="9"/>
    </row>
    <row r="3153" spans="4:4" x14ac:dyDescent="0.25">
      <c r="D3153" s="9"/>
    </row>
    <row r="3154" spans="4:4" x14ac:dyDescent="0.25">
      <c r="D3154" s="9"/>
    </row>
    <row r="3155" spans="4:4" x14ac:dyDescent="0.25">
      <c r="D3155" s="9"/>
    </row>
    <row r="3156" spans="4:4" x14ac:dyDescent="0.25">
      <c r="D3156" s="9"/>
    </row>
    <row r="3157" spans="4:4" x14ac:dyDescent="0.25">
      <c r="D3157" s="9"/>
    </row>
    <row r="3158" spans="4:4" x14ac:dyDescent="0.25">
      <c r="D3158" s="9"/>
    </row>
    <row r="3159" spans="4:4" x14ac:dyDescent="0.25">
      <c r="D3159" s="9"/>
    </row>
    <row r="3160" spans="4:4" x14ac:dyDescent="0.25">
      <c r="D3160" s="9"/>
    </row>
    <row r="3161" spans="4:4" x14ac:dyDescent="0.25">
      <c r="D3161" s="9"/>
    </row>
    <row r="3162" spans="4:4" x14ac:dyDescent="0.25">
      <c r="D3162" s="9"/>
    </row>
    <row r="3163" spans="4:4" x14ac:dyDescent="0.25">
      <c r="D3163" s="9"/>
    </row>
    <row r="3164" spans="4:4" x14ac:dyDescent="0.25">
      <c r="D3164" s="9"/>
    </row>
    <row r="3165" spans="4:4" x14ac:dyDescent="0.25">
      <c r="D3165" s="9"/>
    </row>
    <row r="3166" spans="4:4" x14ac:dyDescent="0.25">
      <c r="D3166" s="9"/>
    </row>
    <row r="3167" spans="4:4" x14ac:dyDescent="0.25">
      <c r="D3167" s="9"/>
    </row>
    <row r="3168" spans="4:4" x14ac:dyDescent="0.25">
      <c r="D3168" s="9"/>
    </row>
    <row r="3169" spans="4:4" x14ac:dyDescent="0.25">
      <c r="D3169" s="9"/>
    </row>
    <row r="3170" spans="4:4" x14ac:dyDescent="0.25">
      <c r="D3170" s="9"/>
    </row>
    <row r="3171" spans="4:4" x14ac:dyDescent="0.25">
      <c r="D3171" s="9"/>
    </row>
    <row r="3172" spans="4:4" x14ac:dyDescent="0.25">
      <c r="D3172" s="9"/>
    </row>
    <row r="3173" spans="4:4" x14ac:dyDescent="0.25">
      <c r="D3173" s="9"/>
    </row>
    <row r="3174" spans="4:4" x14ac:dyDescent="0.25">
      <c r="D3174" s="9"/>
    </row>
    <row r="3175" spans="4:4" x14ac:dyDescent="0.25">
      <c r="D3175" s="9"/>
    </row>
    <row r="3176" spans="4:4" x14ac:dyDescent="0.25">
      <c r="D3176" s="9"/>
    </row>
    <row r="3177" spans="4:4" x14ac:dyDescent="0.25">
      <c r="D3177" s="9"/>
    </row>
    <row r="3178" spans="4:4" x14ac:dyDescent="0.25">
      <c r="D3178" s="9"/>
    </row>
    <row r="3179" spans="4:4" x14ac:dyDescent="0.25">
      <c r="D3179" s="9"/>
    </row>
    <row r="3180" spans="4:4" x14ac:dyDescent="0.25">
      <c r="D3180" s="9"/>
    </row>
    <row r="3181" spans="4:4" x14ac:dyDescent="0.25">
      <c r="D3181" s="9"/>
    </row>
    <row r="3182" spans="4:4" x14ac:dyDescent="0.25">
      <c r="D3182" s="9"/>
    </row>
    <row r="3183" spans="4:4" x14ac:dyDescent="0.25">
      <c r="D3183" s="9"/>
    </row>
    <row r="3184" spans="4:4" x14ac:dyDescent="0.25">
      <c r="D3184" s="9"/>
    </row>
    <row r="3185" spans="4:4" x14ac:dyDescent="0.25">
      <c r="D3185" s="9"/>
    </row>
    <row r="3186" spans="4:4" x14ac:dyDescent="0.25">
      <c r="D3186" s="9"/>
    </row>
    <row r="3187" spans="4:4" x14ac:dyDescent="0.25">
      <c r="D3187" s="9"/>
    </row>
    <row r="3188" spans="4:4" x14ac:dyDescent="0.25">
      <c r="D3188" s="9"/>
    </row>
    <row r="3189" spans="4:4" x14ac:dyDescent="0.25">
      <c r="D3189" s="9"/>
    </row>
    <row r="3190" spans="4:4" x14ac:dyDescent="0.25">
      <c r="D3190" s="9"/>
    </row>
    <row r="3191" spans="4:4" x14ac:dyDescent="0.25">
      <c r="D3191" s="9"/>
    </row>
    <row r="3192" spans="4:4" x14ac:dyDescent="0.25">
      <c r="D3192" s="9"/>
    </row>
    <row r="3193" spans="4:4" x14ac:dyDescent="0.25">
      <c r="D3193" s="9"/>
    </row>
    <row r="3194" spans="4:4" x14ac:dyDescent="0.25">
      <c r="D3194" s="9"/>
    </row>
    <row r="3195" spans="4:4" x14ac:dyDescent="0.25">
      <c r="D3195" s="9"/>
    </row>
    <row r="3196" spans="4:4" x14ac:dyDescent="0.25">
      <c r="D3196" s="9"/>
    </row>
    <row r="3197" spans="4:4" x14ac:dyDescent="0.25">
      <c r="D3197" s="9"/>
    </row>
    <row r="3198" spans="4:4" x14ac:dyDescent="0.25">
      <c r="D3198" s="9"/>
    </row>
    <row r="3199" spans="4:4" x14ac:dyDescent="0.25">
      <c r="D3199" s="9"/>
    </row>
    <row r="3200" spans="4:4" x14ac:dyDescent="0.25">
      <c r="D3200" s="9"/>
    </row>
    <row r="3201" spans="4:4" x14ac:dyDescent="0.25">
      <c r="D3201" s="9"/>
    </row>
    <row r="3202" spans="4:4" x14ac:dyDescent="0.25">
      <c r="D3202" s="9"/>
    </row>
    <row r="3203" spans="4:4" x14ac:dyDescent="0.25">
      <c r="D3203" s="9"/>
    </row>
    <row r="3204" spans="4:4" x14ac:dyDescent="0.25">
      <c r="D3204" s="9"/>
    </row>
    <row r="3205" spans="4:4" x14ac:dyDescent="0.25">
      <c r="D3205" s="9"/>
    </row>
    <row r="3206" spans="4:4" x14ac:dyDescent="0.25">
      <c r="D3206" s="9"/>
    </row>
    <row r="3207" spans="4:4" x14ac:dyDescent="0.25">
      <c r="D3207" s="9"/>
    </row>
    <row r="3208" spans="4:4" x14ac:dyDescent="0.25">
      <c r="D3208" s="9"/>
    </row>
    <row r="3209" spans="4:4" x14ac:dyDescent="0.25">
      <c r="D3209" s="9"/>
    </row>
    <row r="3210" spans="4:4" x14ac:dyDescent="0.25">
      <c r="D3210" s="9"/>
    </row>
    <row r="3211" spans="4:4" x14ac:dyDescent="0.25">
      <c r="D3211" s="9"/>
    </row>
    <row r="3212" spans="4:4" x14ac:dyDescent="0.25">
      <c r="D3212" s="9"/>
    </row>
    <row r="3213" spans="4:4" x14ac:dyDescent="0.25">
      <c r="D3213" s="9"/>
    </row>
    <row r="3214" spans="4:4" x14ac:dyDescent="0.25">
      <c r="D3214" s="9"/>
    </row>
    <row r="3215" spans="4:4" x14ac:dyDescent="0.25">
      <c r="D3215" s="9"/>
    </row>
    <row r="3216" spans="4:4" x14ac:dyDescent="0.25">
      <c r="D3216" s="9"/>
    </row>
    <row r="3217" spans="4:4" x14ac:dyDescent="0.25">
      <c r="D3217" s="9"/>
    </row>
    <row r="3218" spans="4:4" x14ac:dyDescent="0.25">
      <c r="D3218" s="9"/>
    </row>
    <row r="3219" spans="4:4" x14ac:dyDescent="0.25">
      <c r="D3219" s="9"/>
    </row>
    <row r="3220" spans="4:4" x14ac:dyDescent="0.25">
      <c r="D3220" s="9"/>
    </row>
    <row r="3221" spans="4:4" x14ac:dyDescent="0.25">
      <c r="D3221" s="9"/>
    </row>
    <row r="3222" spans="4:4" x14ac:dyDescent="0.25">
      <c r="D3222" s="9"/>
    </row>
    <row r="3223" spans="4:4" x14ac:dyDescent="0.25">
      <c r="D3223" s="9"/>
    </row>
    <row r="3224" spans="4:4" x14ac:dyDescent="0.25">
      <c r="D3224" s="9"/>
    </row>
    <row r="3225" spans="4:4" x14ac:dyDescent="0.25">
      <c r="D3225" s="9"/>
    </row>
    <row r="3226" spans="4:4" x14ac:dyDescent="0.25">
      <c r="D3226" s="9"/>
    </row>
    <row r="3227" spans="4:4" x14ac:dyDescent="0.25">
      <c r="D3227" s="9"/>
    </row>
    <row r="3228" spans="4:4" x14ac:dyDescent="0.25">
      <c r="D3228" s="9"/>
    </row>
    <row r="3229" spans="4:4" x14ac:dyDescent="0.25">
      <c r="D3229" s="9"/>
    </row>
    <row r="3230" spans="4:4" x14ac:dyDescent="0.25">
      <c r="D3230" s="9"/>
    </row>
    <row r="3231" spans="4:4" x14ac:dyDescent="0.25">
      <c r="D3231" s="9"/>
    </row>
    <row r="3232" spans="4:4" x14ac:dyDescent="0.25">
      <c r="D3232" s="9"/>
    </row>
    <row r="3233" spans="4:4" x14ac:dyDescent="0.25">
      <c r="D3233" s="9"/>
    </row>
    <row r="3234" spans="4:4" x14ac:dyDescent="0.25">
      <c r="D3234" s="9"/>
    </row>
    <row r="3235" spans="4:4" x14ac:dyDescent="0.25">
      <c r="D3235" s="9"/>
    </row>
    <row r="3236" spans="4:4" x14ac:dyDescent="0.25">
      <c r="D3236" s="9"/>
    </row>
    <row r="3237" spans="4:4" x14ac:dyDescent="0.25">
      <c r="D3237" s="9"/>
    </row>
    <row r="3238" spans="4:4" x14ac:dyDescent="0.25">
      <c r="D3238" s="9"/>
    </row>
    <row r="3239" spans="4:4" x14ac:dyDescent="0.25">
      <c r="D3239" s="9"/>
    </row>
    <row r="3240" spans="4:4" x14ac:dyDescent="0.25">
      <c r="D3240" s="9"/>
    </row>
    <row r="3241" spans="4:4" x14ac:dyDescent="0.25">
      <c r="D3241" s="9"/>
    </row>
    <row r="3242" spans="4:4" x14ac:dyDescent="0.25">
      <c r="D3242" s="9"/>
    </row>
    <row r="3243" spans="4:4" x14ac:dyDescent="0.25">
      <c r="D3243" s="9"/>
    </row>
    <row r="3244" spans="4:4" x14ac:dyDescent="0.25">
      <c r="D3244" s="9"/>
    </row>
    <row r="3245" spans="4:4" x14ac:dyDescent="0.25">
      <c r="D3245" s="9"/>
    </row>
    <row r="3246" spans="4:4" x14ac:dyDescent="0.25">
      <c r="D3246" s="9"/>
    </row>
    <row r="3247" spans="4:4" x14ac:dyDescent="0.25">
      <c r="D3247" s="9"/>
    </row>
    <row r="3248" spans="4:4" x14ac:dyDescent="0.25">
      <c r="D3248" s="9"/>
    </row>
    <row r="3249" spans="4:4" x14ac:dyDescent="0.25">
      <c r="D3249" s="9"/>
    </row>
    <row r="3250" spans="4:4" x14ac:dyDescent="0.25">
      <c r="D3250" s="9"/>
    </row>
    <row r="3251" spans="4:4" x14ac:dyDescent="0.25">
      <c r="D3251" s="9"/>
    </row>
    <row r="3252" spans="4:4" x14ac:dyDescent="0.25">
      <c r="D3252" s="9"/>
    </row>
    <row r="3253" spans="4:4" x14ac:dyDescent="0.25">
      <c r="D3253" s="9"/>
    </row>
    <row r="3254" spans="4:4" x14ac:dyDescent="0.25">
      <c r="D3254" s="9"/>
    </row>
    <row r="3255" spans="4:4" x14ac:dyDescent="0.25">
      <c r="D3255" s="9"/>
    </row>
    <row r="3256" spans="4:4" x14ac:dyDescent="0.25">
      <c r="D3256" s="9"/>
    </row>
    <row r="3257" spans="4:4" x14ac:dyDescent="0.25">
      <c r="D3257" s="9"/>
    </row>
    <row r="3258" spans="4:4" x14ac:dyDescent="0.25">
      <c r="D3258" s="9"/>
    </row>
    <row r="3259" spans="4:4" x14ac:dyDescent="0.25">
      <c r="D3259" s="9"/>
    </row>
    <row r="3260" spans="4:4" x14ac:dyDescent="0.25">
      <c r="D3260" s="9"/>
    </row>
    <row r="3261" spans="4:4" x14ac:dyDescent="0.25">
      <c r="D3261" s="9"/>
    </row>
    <row r="3262" spans="4:4" x14ac:dyDescent="0.25">
      <c r="D3262" s="9"/>
    </row>
    <row r="3263" spans="4:4" x14ac:dyDescent="0.25">
      <c r="D3263" s="9"/>
    </row>
    <row r="3264" spans="4:4" x14ac:dyDescent="0.25">
      <c r="D3264" s="9"/>
    </row>
    <row r="3265" spans="4:4" x14ac:dyDescent="0.25">
      <c r="D3265" s="9"/>
    </row>
    <row r="3266" spans="4:4" x14ac:dyDescent="0.25">
      <c r="D3266" s="9"/>
    </row>
    <row r="3267" spans="4:4" x14ac:dyDescent="0.25">
      <c r="D3267" s="9"/>
    </row>
    <row r="3268" spans="4:4" x14ac:dyDescent="0.25">
      <c r="D3268" s="9"/>
    </row>
    <row r="3269" spans="4:4" x14ac:dyDescent="0.25">
      <c r="D3269" s="9"/>
    </row>
    <row r="3270" spans="4:4" x14ac:dyDescent="0.25">
      <c r="D3270" s="9"/>
    </row>
    <row r="3271" spans="4:4" x14ac:dyDescent="0.25">
      <c r="D3271" s="9"/>
    </row>
    <row r="3272" spans="4:4" x14ac:dyDescent="0.25">
      <c r="D3272" s="9"/>
    </row>
    <row r="3273" spans="4:4" x14ac:dyDescent="0.25">
      <c r="D3273" s="9"/>
    </row>
    <row r="3274" spans="4:4" x14ac:dyDescent="0.25">
      <c r="D3274" s="9"/>
    </row>
    <row r="3275" spans="4:4" x14ac:dyDescent="0.25">
      <c r="D3275" s="9"/>
    </row>
    <row r="3276" spans="4:4" x14ac:dyDescent="0.25">
      <c r="D3276" s="9"/>
    </row>
    <row r="3277" spans="4:4" x14ac:dyDescent="0.25">
      <c r="D3277" s="9"/>
    </row>
    <row r="3278" spans="4:4" x14ac:dyDescent="0.25">
      <c r="D3278" s="9"/>
    </row>
    <row r="3279" spans="4:4" x14ac:dyDescent="0.25">
      <c r="D3279" s="9"/>
    </row>
    <row r="3280" spans="4:4" x14ac:dyDescent="0.25">
      <c r="D3280" s="9"/>
    </row>
    <row r="3281" spans="4:4" x14ac:dyDescent="0.25">
      <c r="D3281" s="9"/>
    </row>
    <row r="3282" spans="4:4" x14ac:dyDescent="0.25">
      <c r="D3282" s="9"/>
    </row>
    <row r="3283" spans="4:4" x14ac:dyDescent="0.25">
      <c r="D3283" s="9"/>
    </row>
    <row r="3284" spans="4:4" x14ac:dyDescent="0.25">
      <c r="D3284" s="9"/>
    </row>
    <row r="3285" spans="4:4" x14ac:dyDescent="0.25">
      <c r="D3285" s="9"/>
    </row>
    <row r="3286" spans="4:4" x14ac:dyDescent="0.25">
      <c r="D3286" s="9"/>
    </row>
    <row r="3287" spans="4:4" x14ac:dyDescent="0.25">
      <c r="D3287" s="9"/>
    </row>
    <row r="3288" spans="4:4" x14ac:dyDescent="0.25">
      <c r="D3288" s="9"/>
    </row>
    <row r="3289" spans="4:4" x14ac:dyDescent="0.25">
      <c r="D3289" s="9"/>
    </row>
    <row r="3290" spans="4:4" x14ac:dyDescent="0.25">
      <c r="D3290" s="9"/>
    </row>
    <row r="3291" spans="4:4" x14ac:dyDescent="0.25">
      <c r="D3291" s="9"/>
    </row>
    <row r="3292" spans="4:4" x14ac:dyDescent="0.25">
      <c r="D3292" s="9"/>
    </row>
    <row r="3293" spans="4:4" x14ac:dyDescent="0.25">
      <c r="D3293" s="9"/>
    </row>
    <row r="3294" spans="4:4" x14ac:dyDescent="0.25">
      <c r="D3294" s="9"/>
    </row>
    <row r="3295" spans="4:4" x14ac:dyDescent="0.25">
      <c r="D3295" s="9"/>
    </row>
    <row r="3296" spans="4:4" x14ac:dyDescent="0.25">
      <c r="D3296" s="9"/>
    </row>
    <row r="3297" spans="4:4" x14ac:dyDescent="0.25">
      <c r="D3297" s="9"/>
    </row>
    <row r="3298" spans="4:4" x14ac:dyDescent="0.25">
      <c r="D3298" s="9"/>
    </row>
    <row r="3299" spans="4:4" x14ac:dyDescent="0.25">
      <c r="D3299" s="9"/>
    </row>
    <row r="3300" spans="4:4" x14ac:dyDescent="0.25">
      <c r="D3300" s="9"/>
    </row>
    <row r="3301" spans="4:4" x14ac:dyDescent="0.25">
      <c r="D3301" s="9"/>
    </row>
    <row r="3302" spans="4:4" x14ac:dyDescent="0.25">
      <c r="D3302" s="9"/>
    </row>
    <row r="3303" spans="4:4" x14ac:dyDescent="0.25">
      <c r="D3303" s="9"/>
    </row>
    <row r="3304" spans="4:4" x14ac:dyDescent="0.25">
      <c r="D3304" s="9"/>
    </row>
    <row r="3305" spans="4:4" x14ac:dyDescent="0.25">
      <c r="D3305" s="9"/>
    </row>
    <row r="3306" spans="4:4" x14ac:dyDescent="0.25">
      <c r="D3306" s="9"/>
    </row>
    <row r="3307" spans="4:4" x14ac:dyDescent="0.25">
      <c r="D3307" s="9"/>
    </row>
    <row r="3308" spans="4:4" x14ac:dyDescent="0.25">
      <c r="D3308" s="9"/>
    </row>
    <row r="3309" spans="4:4" x14ac:dyDescent="0.25">
      <c r="D3309" s="9"/>
    </row>
    <row r="3310" spans="4:4" x14ac:dyDescent="0.25">
      <c r="D3310" s="9"/>
    </row>
    <row r="3311" spans="4:4" x14ac:dyDescent="0.25">
      <c r="D3311" s="9"/>
    </row>
    <row r="3312" spans="4:4" x14ac:dyDescent="0.25">
      <c r="D3312" s="9"/>
    </row>
    <row r="3313" spans="4:4" x14ac:dyDescent="0.25">
      <c r="D3313" s="9"/>
    </row>
    <row r="3314" spans="4:4" x14ac:dyDescent="0.25">
      <c r="D3314" s="9"/>
    </row>
    <row r="3315" spans="4:4" x14ac:dyDescent="0.25">
      <c r="D3315" s="9"/>
    </row>
    <row r="3316" spans="4:4" x14ac:dyDescent="0.25">
      <c r="D3316" s="9"/>
    </row>
    <row r="3317" spans="4:4" x14ac:dyDescent="0.25">
      <c r="D3317" s="9"/>
    </row>
    <row r="3318" spans="4:4" x14ac:dyDescent="0.25">
      <c r="D3318" s="9"/>
    </row>
    <row r="3319" spans="4:4" x14ac:dyDescent="0.25">
      <c r="D3319" s="9"/>
    </row>
    <row r="3320" spans="4:4" x14ac:dyDescent="0.25">
      <c r="D3320" s="9"/>
    </row>
    <row r="3321" spans="4:4" x14ac:dyDescent="0.25">
      <c r="D3321" s="9"/>
    </row>
    <row r="3322" spans="4:4" x14ac:dyDescent="0.25">
      <c r="D3322" s="9"/>
    </row>
    <row r="3323" spans="4:4" x14ac:dyDescent="0.25">
      <c r="D3323" s="9"/>
    </row>
    <row r="3324" spans="4:4" x14ac:dyDescent="0.25">
      <c r="D3324" s="9"/>
    </row>
    <row r="3325" spans="4:4" x14ac:dyDescent="0.25">
      <c r="D3325" s="9"/>
    </row>
    <row r="3326" spans="4:4" x14ac:dyDescent="0.25">
      <c r="D3326" s="9"/>
    </row>
    <row r="3327" spans="4:4" x14ac:dyDescent="0.25">
      <c r="D3327" s="9"/>
    </row>
    <row r="3328" spans="4:4" x14ac:dyDescent="0.25">
      <c r="D3328" s="9"/>
    </row>
    <row r="3329" spans="4:4" x14ac:dyDescent="0.25">
      <c r="D3329" s="9"/>
    </row>
    <row r="3330" spans="4:4" x14ac:dyDescent="0.25">
      <c r="D3330" s="9"/>
    </row>
    <row r="3331" spans="4:4" x14ac:dyDescent="0.25">
      <c r="D3331" s="9"/>
    </row>
    <row r="3332" spans="4:4" x14ac:dyDescent="0.25">
      <c r="D3332" s="9"/>
    </row>
    <row r="3333" spans="4:4" x14ac:dyDescent="0.25">
      <c r="D3333" s="9"/>
    </row>
    <row r="3334" spans="4:4" x14ac:dyDescent="0.25">
      <c r="D3334" s="9"/>
    </row>
    <row r="3335" spans="4:4" x14ac:dyDescent="0.25">
      <c r="D3335" s="9"/>
    </row>
    <row r="3336" spans="4:4" x14ac:dyDescent="0.25">
      <c r="D3336" s="9"/>
    </row>
    <row r="3337" spans="4:4" x14ac:dyDescent="0.25">
      <c r="D3337" s="9"/>
    </row>
    <row r="3338" spans="4:4" x14ac:dyDescent="0.25">
      <c r="D3338" s="9"/>
    </row>
    <row r="3339" spans="4:4" x14ac:dyDescent="0.25">
      <c r="D3339" s="9"/>
    </row>
    <row r="3340" spans="4:4" x14ac:dyDescent="0.25">
      <c r="D3340" s="9"/>
    </row>
    <row r="3341" spans="4:4" x14ac:dyDescent="0.25">
      <c r="D3341" s="9"/>
    </row>
    <row r="3342" spans="4:4" x14ac:dyDescent="0.25">
      <c r="D3342" s="9"/>
    </row>
    <row r="3343" spans="4:4" x14ac:dyDescent="0.25">
      <c r="D3343" s="9"/>
    </row>
    <row r="3344" spans="4:4" x14ac:dyDescent="0.25">
      <c r="D3344" s="9"/>
    </row>
    <row r="3345" spans="4:4" x14ac:dyDescent="0.25">
      <c r="D3345" s="9"/>
    </row>
    <row r="3346" spans="4:4" x14ac:dyDescent="0.25">
      <c r="D3346" s="9"/>
    </row>
    <row r="3347" spans="4:4" x14ac:dyDescent="0.25">
      <c r="D3347" s="9"/>
    </row>
    <row r="3348" spans="4:4" x14ac:dyDescent="0.25">
      <c r="D3348" s="9"/>
    </row>
    <row r="3349" spans="4:4" x14ac:dyDescent="0.25">
      <c r="D3349" s="9"/>
    </row>
    <row r="3350" spans="4:4" x14ac:dyDescent="0.25">
      <c r="D3350" s="9"/>
    </row>
    <row r="3351" spans="4:4" x14ac:dyDescent="0.25">
      <c r="D3351" s="9"/>
    </row>
    <row r="3352" spans="4:4" x14ac:dyDescent="0.25">
      <c r="D3352" s="9"/>
    </row>
    <row r="3353" spans="4:4" x14ac:dyDescent="0.25">
      <c r="D3353" s="9"/>
    </row>
    <row r="3354" spans="4:4" x14ac:dyDescent="0.25">
      <c r="D3354" s="9"/>
    </row>
    <row r="3355" spans="4:4" x14ac:dyDescent="0.25">
      <c r="D3355" s="9"/>
    </row>
    <row r="3356" spans="4:4" x14ac:dyDescent="0.25">
      <c r="D3356" s="9"/>
    </row>
    <row r="3357" spans="4:4" x14ac:dyDescent="0.25">
      <c r="D3357" s="9"/>
    </row>
    <row r="3358" spans="4:4" x14ac:dyDescent="0.25">
      <c r="D3358" s="9"/>
    </row>
    <row r="3359" spans="4:4" x14ac:dyDescent="0.25">
      <c r="D3359" s="9"/>
    </row>
    <row r="3360" spans="4:4" x14ac:dyDescent="0.25">
      <c r="D3360" s="9"/>
    </row>
    <row r="3361" spans="4:4" x14ac:dyDescent="0.25">
      <c r="D3361" s="9"/>
    </row>
    <row r="3362" spans="4:4" x14ac:dyDescent="0.25">
      <c r="D3362" s="9"/>
    </row>
    <row r="3363" spans="4:4" x14ac:dyDescent="0.25">
      <c r="D3363" s="9"/>
    </row>
    <row r="3364" spans="4:4" x14ac:dyDescent="0.25">
      <c r="D3364" s="9"/>
    </row>
    <row r="3365" spans="4:4" x14ac:dyDescent="0.25">
      <c r="D3365" s="9"/>
    </row>
    <row r="3366" spans="4:4" x14ac:dyDescent="0.25">
      <c r="D3366" s="9"/>
    </row>
    <row r="3367" spans="4:4" x14ac:dyDescent="0.25">
      <c r="D3367" s="9"/>
    </row>
    <row r="3368" spans="4:4" x14ac:dyDescent="0.25">
      <c r="D3368" s="9"/>
    </row>
    <row r="3369" spans="4:4" x14ac:dyDescent="0.25">
      <c r="D3369" s="9"/>
    </row>
    <row r="3370" spans="4:4" x14ac:dyDescent="0.25">
      <c r="D3370" s="9"/>
    </row>
    <row r="3371" spans="4:4" x14ac:dyDescent="0.25">
      <c r="D3371" s="9"/>
    </row>
    <row r="3372" spans="4:4" x14ac:dyDescent="0.25">
      <c r="D3372" s="9"/>
    </row>
    <row r="3373" spans="4:4" x14ac:dyDescent="0.25">
      <c r="D3373" s="9"/>
    </row>
    <row r="3374" spans="4:4" x14ac:dyDescent="0.25">
      <c r="D3374" s="9"/>
    </row>
    <row r="3375" spans="4:4" x14ac:dyDescent="0.25">
      <c r="D3375" s="9"/>
    </row>
    <row r="3376" spans="4:4" x14ac:dyDescent="0.25">
      <c r="D3376" s="9"/>
    </row>
    <row r="3377" spans="4:4" x14ac:dyDescent="0.25">
      <c r="D3377" s="9"/>
    </row>
    <row r="3378" spans="4:4" x14ac:dyDescent="0.25">
      <c r="D3378" s="9"/>
    </row>
    <row r="3379" spans="4:4" x14ac:dyDescent="0.25">
      <c r="D3379" s="9"/>
    </row>
    <row r="3380" spans="4:4" x14ac:dyDescent="0.25">
      <c r="D3380" s="9"/>
    </row>
    <row r="3381" spans="4:4" x14ac:dyDescent="0.25">
      <c r="D3381" s="9"/>
    </row>
    <row r="3382" spans="4:4" x14ac:dyDescent="0.25">
      <c r="D3382" s="9"/>
    </row>
    <row r="3383" spans="4:4" x14ac:dyDescent="0.25">
      <c r="D3383" s="9"/>
    </row>
    <row r="3384" spans="4:4" x14ac:dyDescent="0.25">
      <c r="D3384" s="9"/>
    </row>
    <row r="3385" spans="4:4" x14ac:dyDescent="0.25">
      <c r="D3385" s="9"/>
    </row>
    <row r="3386" spans="4:4" x14ac:dyDescent="0.25">
      <c r="D3386" s="9"/>
    </row>
    <row r="3387" spans="4:4" x14ac:dyDescent="0.25">
      <c r="D3387" s="9"/>
    </row>
    <row r="3388" spans="4:4" x14ac:dyDescent="0.25">
      <c r="D3388" s="9"/>
    </row>
    <row r="3389" spans="4:4" x14ac:dyDescent="0.25">
      <c r="D3389" s="9"/>
    </row>
    <row r="3390" spans="4:4" x14ac:dyDescent="0.25">
      <c r="D3390" s="9"/>
    </row>
    <row r="3391" spans="4:4" x14ac:dyDescent="0.25">
      <c r="D3391" s="9"/>
    </row>
    <row r="3392" spans="4:4" x14ac:dyDescent="0.25">
      <c r="D3392" s="9"/>
    </row>
    <row r="3393" spans="4:4" x14ac:dyDescent="0.25">
      <c r="D3393" s="9"/>
    </row>
    <row r="3394" spans="4:4" x14ac:dyDescent="0.25">
      <c r="D3394" s="9"/>
    </row>
    <row r="3395" spans="4:4" x14ac:dyDescent="0.25">
      <c r="D3395" s="9"/>
    </row>
    <row r="3396" spans="4:4" x14ac:dyDescent="0.25">
      <c r="D3396" s="9"/>
    </row>
    <row r="3397" spans="4:4" x14ac:dyDescent="0.25">
      <c r="D3397" s="9"/>
    </row>
    <row r="3398" spans="4:4" x14ac:dyDescent="0.25">
      <c r="D3398" s="9"/>
    </row>
    <row r="3399" spans="4:4" x14ac:dyDescent="0.25">
      <c r="D3399" s="9"/>
    </row>
    <row r="3400" spans="4:4" x14ac:dyDescent="0.25">
      <c r="D3400" s="9"/>
    </row>
    <row r="3401" spans="4:4" x14ac:dyDescent="0.25">
      <c r="D3401" s="9"/>
    </row>
    <row r="3402" spans="4:4" x14ac:dyDescent="0.25">
      <c r="D3402" s="9"/>
    </row>
    <row r="3403" spans="4:4" x14ac:dyDescent="0.25">
      <c r="D3403" s="9"/>
    </row>
    <row r="3404" spans="4:4" x14ac:dyDescent="0.25">
      <c r="D3404" s="9"/>
    </row>
    <row r="3405" spans="4:4" x14ac:dyDescent="0.25">
      <c r="D3405" s="9"/>
    </row>
    <row r="3406" spans="4:4" x14ac:dyDescent="0.25">
      <c r="D3406" s="9"/>
    </row>
    <row r="3407" spans="4:4" x14ac:dyDescent="0.25">
      <c r="D3407" s="9"/>
    </row>
    <row r="3408" spans="4:4" x14ac:dyDescent="0.25">
      <c r="D3408" s="9"/>
    </row>
    <row r="3409" spans="4:4" x14ac:dyDescent="0.25">
      <c r="D3409" s="9"/>
    </row>
    <row r="3410" spans="4:4" x14ac:dyDescent="0.25">
      <c r="D3410" s="9"/>
    </row>
    <row r="3411" spans="4:4" x14ac:dyDescent="0.25">
      <c r="D3411" s="9"/>
    </row>
    <row r="3412" spans="4:4" x14ac:dyDescent="0.25">
      <c r="D3412" s="9"/>
    </row>
    <row r="3413" spans="4:4" x14ac:dyDescent="0.25">
      <c r="D3413" s="9"/>
    </row>
    <row r="3414" spans="4:4" x14ac:dyDescent="0.25">
      <c r="D3414" s="9"/>
    </row>
    <row r="3415" spans="4:4" x14ac:dyDescent="0.25">
      <c r="D3415" s="9"/>
    </row>
    <row r="3416" spans="4:4" x14ac:dyDescent="0.25">
      <c r="D3416" s="9"/>
    </row>
    <row r="3417" spans="4:4" x14ac:dyDescent="0.25">
      <c r="D3417" s="9"/>
    </row>
    <row r="3418" spans="4:4" x14ac:dyDescent="0.25">
      <c r="D3418" s="9"/>
    </row>
    <row r="3419" spans="4:4" x14ac:dyDescent="0.25">
      <c r="D3419" s="9"/>
    </row>
    <row r="3420" spans="4:4" x14ac:dyDescent="0.25">
      <c r="D3420" s="9"/>
    </row>
    <row r="3421" spans="4:4" x14ac:dyDescent="0.25">
      <c r="D3421" s="9"/>
    </row>
    <row r="3422" spans="4:4" x14ac:dyDescent="0.25">
      <c r="D3422" s="9"/>
    </row>
    <row r="3423" spans="4:4" x14ac:dyDescent="0.25">
      <c r="D3423" s="9"/>
    </row>
    <row r="3424" spans="4:4" x14ac:dyDescent="0.25">
      <c r="D3424" s="9"/>
    </row>
    <row r="3425" spans="4:4" x14ac:dyDescent="0.25">
      <c r="D3425" s="9"/>
    </row>
    <row r="3426" spans="4:4" x14ac:dyDescent="0.25">
      <c r="D3426" s="9"/>
    </row>
    <row r="3427" spans="4:4" x14ac:dyDescent="0.25">
      <c r="D3427" s="9"/>
    </row>
    <row r="3428" spans="4:4" x14ac:dyDescent="0.25">
      <c r="D3428" s="9"/>
    </row>
    <row r="3429" spans="4:4" x14ac:dyDescent="0.25">
      <c r="D3429" s="9"/>
    </row>
    <row r="3430" spans="4:4" x14ac:dyDescent="0.25">
      <c r="D3430" s="9"/>
    </row>
    <row r="3431" spans="4:4" x14ac:dyDescent="0.25">
      <c r="D3431" s="9"/>
    </row>
    <row r="3432" spans="4:4" x14ac:dyDescent="0.25">
      <c r="D3432" s="9"/>
    </row>
    <row r="3433" spans="4:4" x14ac:dyDescent="0.25">
      <c r="D3433" s="9"/>
    </row>
    <row r="3434" spans="4:4" x14ac:dyDescent="0.25">
      <c r="D3434" s="9"/>
    </row>
    <row r="3435" spans="4:4" x14ac:dyDescent="0.25">
      <c r="D3435" s="9"/>
    </row>
    <row r="3436" spans="4:4" x14ac:dyDescent="0.25">
      <c r="D3436" s="9"/>
    </row>
    <row r="3437" spans="4:4" x14ac:dyDescent="0.25">
      <c r="D3437" s="9"/>
    </row>
    <row r="3438" spans="4:4" x14ac:dyDescent="0.25">
      <c r="D3438" s="9"/>
    </row>
    <row r="3439" spans="4:4" x14ac:dyDescent="0.25">
      <c r="D3439" s="9"/>
    </row>
    <row r="3440" spans="4:4" x14ac:dyDescent="0.25">
      <c r="D3440" s="9"/>
    </row>
    <row r="3441" spans="4:4" x14ac:dyDescent="0.25">
      <c r="D3441" s="9"/>
    </row>
    <row r="3442" spans="4:4" x14ac:dyDescent="0.25">
      <c r="D3442" s="9"/>
    </row>
    <row r="3443" spans="4:4" x14ac:dyDescent="0.25">
      <c r="D3443" s="9"/>
    </row>
    <row r="3444" spans="4:4" x14ac:dyDescent="0.25">
      <c r="D3444" s="9"/>
    </row>
    <row r="3445" spans="4:4" x14ac:dyDescent="0.25">
      <c r="D3445" s="9"/>
    </row>
    <row r="3446" spans="4:4" x14ac:dyDescent="0.25">
      <c r="D3446" s="9"/>
    </row>
    <row r="3447" spans="4:4" x14ac:dyDescent="0.25">
      <c r="D3447" s="9"/>
    </row>
    <row r="3448" spans="4:4" x14ac:dyDescent="0.25">
      <c r="D3448" s="9"/>
    </row>
    <row r="3449" spans="4:4" x14ac:dyDescent="0.25">
      <c r="D3449" s="9"/>
    </row>
    <row r="3450" spans="4:4" x14ac:dyDescent="0.25">
      <c r="D3450" s="9"/>
    </row>
    <row r="3451" spans="4:4" x14ac:dyDescent="0.25">
      <c r="D3451" s="9"/>
    </row>
    <row r="3452" spans="4:4" x14ac:dyDescent="0.25">
      <c r="D3452" s="9"/>
    </row>
    <row r="3453" spans="4:4" x14ac:dyDescent="0.25">
      <c r="D3453" s="9"/>
    </row>
    <row r="3454" spans="4:4" x14ac:dyDescent="0.25">
      <c r="D3454" s="9"/>
    </row>
    <row r="3455" spans="4:4" x14ac:dyDescent="0.25">
      <c r="D3455" s="9"/>
    </row>
    <row r="3456" spans="4:4" x14ac:dyDescent="0.25">
      <c r="D3456" s="9"/>
    </row>
    <row r="3457" spans="4:4" x14ac:dyDescent="0.25">
      <c r="D3457" s="9"/>
    </row>
    <row r="3458" spans="4:4" x14ac:dyDescent="0.25">
      <c r="D3458" s="9"/>
    </row>
    <row r="3459" spans="4:4" x14ac:dyDescent="0.25">
      <c r="D3459" s="9"/>
    </row>
    <row r="3460" spans="4:4" x14ac:dyDescent="0.25">
      <c r="D3460" s="9"/>
    </row>
    <row r="3461" spans="4:4" x14ac:dyDescent="0.25">
      <c r="D3461" s="9"/>
    </row>
    <row r="3462" spans="4:4" x14ac:dyDescent="0.25">
      <c r="D3462" s="9"/>
    </row>
    <row r="3463" spans="4:4" x14ac:dyDescent="0.25">
      <c r="D3463" s="9"/>
    </row>
    <row r="3464" spans="4:4" x14ac:dyDescent="0.25">
      <c r="D3464" s="9"/>
    </row>
    <row r="3465" spans="4:4" x14ac:dyDescent="0.25">
      <c r="D3465" s="9"/>
    </row>
    <row r="3466" spans="4:4" x14ac:dyDescent="0.25">
      <c r="D3466" s="9"/>
    </row>
    <row r="3467" spans="4:4" x14ac:dyDescent="0.25">
      <c r="D3467" s="9"/>
    </row>
    <row r="3468" spans="4:4" x14ac:dyDescent="0.25">
      <c r="D3468" s="9"/>
    </row>
    <row r="3469" spans="4:4" x14ac:dyDescent="0.25">
      <c r="D3469" s="9"/>
    </row>
    <row r="3470" spans="4:4" x14ac:dyDescent="0.25">
      <c r="D3470" s="9"/>
    </row>
    <row r="3471" spans="4:4" x14ac:dyDescent="0.25">
      <c r="D3471" s="9"/>
    </row>
    <row r="3472" spans="4:4" x14ac:dyDescent="0.25">
      <c r="D3472" s="9"/>
    </row>
    <row r="3473" spans="4:4" x14ac:dyDescent="0.25">
      <c r="D3473" s="9"/>
    </row>
    <row r="3474" spans="4:4" x14ac:dyDescent="0.25">
      <c r="D3474" s="9"/>
    </row>
    <row r="3475" spans="4:4" x14ac:dyDescent="0.25">
      <c r="D3475" s="9"/>
    </row>
    <row r="3476" spans="4:4" x14ac:dyDescent="0.25">
      <c r="D3476" s="9"/>
    </row>
    <row r="3477" spans="4:4" x14ac:dyDescent="0.25">
      <c r="D3477" s="9"/>
    </row>
    <row r="3478" spans="4:4" x14ac:dyDescent="0.25">
      <c r="D3478" s="9"/>
    </row>
    <row r="3479" spans="4:4" x14ac:dyDescent="0.25">
      <c r="D3479" s="9"/>
    </row>
    <row r="3480" spans="4:4" x14ac:dyDescent="0.25">
      <c r="D3480" s="9"/>
    </row>
    <row r="3481" spans="4:4" x14ac:dyDescent="0.25">
      <c r="D3481" s="9"/>
    </row>
    <row r="3482" spans="4:4" x14ac:dyDescent="0.25">
      <c r="D3482" s="9"/>
    </row>
    <row r="3483" spans="4:4" x14ac:dyDescent="0.25">
      <c r="D3483" s="9"/>
    </row>
    <row r="3484" spans="4:4" x14ac:dyDescent="0.25">
      <c r="D3484" s="9"/>
    </row>
    <row r="3485" spans="4:4" x14ac:dyDescent="0.25">
      <c r="D3485" s="9"/>
    </row>
    <row r="3486" spans="4:4" x14ac:dyDescent="0.25">
      <c r="D3486" s="9"/>
    </row>
    <row r="3487" spans="4:4" x14ac:dyDescent="0.25">
      <c r="D3487" s="9"/>
    </row>
    <row r="3488" spans="4:4" x14ac:dyDescent="0.25">
      <c r="D3488" s="9"/>
    </row>
    <row r="3489" spans="4:4" x14ac:dyDescent="0.25">
      <c r="D3489" s="9"/>
    </row>
    <row r="3490" spans="4:4" x14ac:dyDescent="0.25">
      <c r="D3490" s="9"/>
    </row>
    <row r="3491" spans="4:4" x14ac:dyDescent="0.25">
      <c r="D3491" s="9"/>
    </row>
    <row r="3492" spans="4:4" x14ac:dyDescent="0.25">
      <c r="D3492" s="9"/>
    </row>
    <row r="3493" spans="4:4" x14ac:dyDescent="0.25">
      <c r="D3493" s="9"/>
    </row>
    <row r="3494" spans="4:4" x14ac:dyDescent="0.25">
      <c r="D3494" s="9"/>
    </row>
    <row r="3495" spans="4:4" x14ac:dyDescent="0.25">
      <c r="D3495" s="9"/>
    </row>
    <row r="3496" spans="4:4" x14ac:dyDescent="0.25">
      <c r="D3496" s="9"/>
    </row>
    <row r="3497" spans="4:4" x14ac:dyDescent="0.25">
      <c r="D3497" s="9"/>
    </row>
    <row r="3498" spans="4:4" x14ac:dyDescent="0.25">
      <c r="D3498" s="9"/>
    </row>
    <row r="3499" spans="4:4" x14ac:dyDescent="0.25">
      <c r="D3499" s="9"/>
    </row>
    <row r="3500" spans="4:4" x14ac:dyDescent="0.25">
      <c r="D3500" s="9"/>
    </row>
    <row r="3501" spans="4:4" x14ac:dyDescent="0.25">
      <c r="D3501" s="9"/>
    </row>
    <row r="3502" spans="4:4" x14ac:dyDescent="0.25">
      <c r="D3502" s="9"/>
    </row>
    <row r="3503" spans="4:4" x14ac:dyDescent="0.25">
      <c r="D3503" s="9"/>
    </row>
    <row r="3504" spans="4:4" x14ac:dyDescent="0.25">
      <c r="D3504" s="9"/>
    </row>
    <row r="3505" spans="4:4" x14ac:dyDescent="0.25">
      <c r="D3505" s="9"/>
    </row>
    <row r="3506" spans="4:4" x14ac:dyDescent="0.25">
      <c r="D3506" s="9"/>
    </row>
    <row r="3507" spans="4:4" x14ac:dyDescent="0.25">
      <c r="D3507" s="9"/>
    </row>
    <row r="3508" spans="4:4" x14ac:dyDescent="0.25">
      <c r="D3508" s="9"/>
    </row>
    <row r="3509" spans="4:4" x14ac:dyDescent="0.25">
      <c r="D3509" s="9"/>
    </row>
    <row r="3510" spans="4:4" x14ac:dyDescent="0.25">
      <c r="D3510" s="9"/>
    </row>
    <row r="3511" spans="4:4" x14ac:dyDescent="0.25">
      <c r="D3511" s="9"/>
    </row>
    <row r="3512" spans="4:4" x14ac:dyDescent="0.25">
      <c r="D3512" s="9"/>
    </row>
    <row r="3513" spans="4:4" x14ac:dyDescent="0.25">
      <c r="D3513" s="9"/>
    </row>
    <row r="3514" spans="4:4" x14ac:dyDescent="0.25">
      <c r="D3514" s="9"/>
    </row>
    <row r="3515" spans="4:4" x14ac:dyDescent="0.25">
      <c r="D3515" s="9"/>
    </row>
    <row r="3516" spans="4:4" x14ac:dyDescent="0.25">
      <c r="D3516" s="9"/>
    </row>
    <row r="3517" spans="4:4" x14ac:dyDescent="0.25">
      <c r="D3517" s="9"/>
    </row>
    <row r="3518" spans="4:4" x14ac:dyDescent="0.25">
      <c r="D3518" s="9"/>
    </row>
    <row r="3519" spans="4:4" x14ac:dyDescent="0.25">
      <c r="D3519" s="9"/>
    </row>
    <row r="3520" spans="4:4" x14ac:dyDescent="0.25">
      <c r="D3520" s="9"/>
    </row>
    <row r="3521" spans="4:4" x14ac:dyDescent="0.25">
      <c r="D3521" s="9"/>
    </row>
    <row r="3522" spans="4:4" x14ac:dyDescent="0.25">
      <c r="D3522" s="9"/>
    </row>
    <row r="3523" spans="4:4" x14ac:dyDescent="0.25">
      <c r="D3523" s="9"/>
    </row>
    <row r="3524" spans="4:4" x14ac:dyDescent="0.25">
      <c r="D3524" s="9"/>
    </row>
    <row r="3525" spans="4:4" x14ac:dyDescent="0.25">
      <c r="D3525" s="9"/>
    </row>
    <row r="3526" spans="4:4" x14ac:dyDescent="0.25">
      <c r="D3526" s="9"/>
    </row>
    <row r="3527" spans="4:4" x14ac:dyDescent="0.25">
      <c r="D3527" s="9"/>
    </row>
    <row r="3528" spans="4:4" x14ac:dyDescent="0.25">
      <c r="D3528" s="9"/>
    </row>
    <row r="3529" spans="4:4" x14ac:dyDescent="0.25">
      <c r="D3529" s="9"/>
    </row>
    <row r="3530" spans="4:4" x14ac:dyDescent="0.25">
      <c r="D3530" s="9"/>
    </row>
    <row r="3531" spans="4:4" x14ac:dyDescent="0.25">
      <c r="D3531" s="9"/>
    </row>
    <row r="3532" spans="4:4" x14ac:dyDescent="0.25">
      <c r="D3532" s="9"/>
    </row>
    <row r="3533" spans="4:4" x14ac:dyDescent="0.25">
      <c r="D3533" s="9"/>
    </row>
    <row r="3534" spans="4:4" x14ac:dyDescent="0.25">
      <c r="D3534" s="9"/>
    </row>
    <row r="3535" spans="4:4" x14ac:dyDescent="0.25">
      <c r="D3535" s="9"/>
    </row>
    <row r="3536" spans="4:4" x14ac:dyDescent="0.25">
      <c r="D3536" s="9"/>
    </row>
    <row r="3537" spans="4:4" x14ac:dyDescent="0.25">
      <c r="D3537" s="9"/>
    </row>
    <row r="3538" spans="4:4" x14ac:dyDescent="0.25">
      <c r="D3538" s="9"/>
    </row>
    <row r="3539" spans="4:4" x14ac:dyDescent="0.25">
      <c r="D3539" s="9"/>
    </row>
    <row r="3540" spans="4:4" x14ac:dyDescent="0.25">
      <c r="D3540" s="9"/>
    </row>
    <row r="3541" spans="4:4" x14ac:dyDescent="0.25">
      <c r="D3541" s="9"/>
    </row>
    <row r="3542" spans="4:4" x14ac:dyDescent="0.25">
      <c r="D3542" s="9"/>
    </row>
    <row r="3543" spans="4:4" x14ac:dyDescent="0.25">
      <c r="D3543" s="9"/>
    </row>
    <row r="3544" spans="4:4" x14ac:dyDescent="0.25">
      <c r="D3544" s="9"/>
    </row>
    <row r="3545" spans="4:4" x14ac:dyDescent="0.25">
      <c r="D3545" s="9"/>
    </row>
    <row r="3546" spans="4:4" x14ac:dyDescent="0.25">
      <c r="D3546" s="9"/>
    </row>
    <row r="3547" spans="4:4" x14ac:dyDescent="0.25">
      <c r="D3547" s="9"/>
    </row>
    <row r="3548" spans="4:4" x14ac:dyDescent="0.25">
      <c r="D3548" s="9"/>
    </row>
    <row r="3549" spans="4:4" x14ac:dyDescent="0.25">
      <c r="D3549" s="9"/>
    </row>
    <row r="3550" spans="4:4" x14ac:dyDescent="0.25">
      <c r="D3550" s="9"/>
    </row>
    <row r="3551" spans="4:4" x14ac:dyDescent="0.25">
      <c r="D3551" s="9"/>
    </row>
    <row r="3552" spans="4:4" x14ac:dyDescent="0.25">
      <c r="D3552" s="9"/>
    </row>
    <row r="3553" spans="4:4" x14ac:dyDescent="0.25">
      <c r="D3553" s="9"/>
    </row>
    <row r="3554" spans="4:4" x14ac:dyDescent="0.25">
      <c r="D3554" s="9"/>
    </row>
    <row r="3555" spans="4:4" x14ac:dyDescent="0.25">
      <c r="D3555" s="9"/>
    </row>
    <row r="3556" spans="4:4" x14ac:dyDescent="0.25">
      <c r="D3556" s="9"/>
    </row>
    <row r="3557" spans="4:4" x14ac:dyDescent="0.25">
      <c r="D3557" s="9"/>
    </row>
    <row r="3558" spans="4:4" x14ac:dyDescent="0.25">
      <c r="D3558" s="9"/>
    </row>
    <row r="3559" spans="4:4" x14ac:dyDescent="0.25">
      <c r="D3559" s="9"/>
    </row>
    <row r="3560" spans="4:4" x14ac:dyDescent="0.25">
      <c r="D3560" s="9"/>
    </row>
    <row r="3561" spans="4:4" x14ac:dyDescent="0.25">
      <c r="D3561" s="9"/>
    </row>
    <row r="3562" spans="4:4" x14ac:dyDescent="0.25">
      <c r="D3562" s="9"/>
    </row>
    <row r="3563" spans="4:4" x14ac:dyDescent="0.25">
      <c r="D3563" s="9"/>
    </row>
    <row r="3564" spans="4:4" x14ac:dyDescent="0.25">
      <c r="D3564" s="9"/>
    </row>
    <row r="3565" spans="4:4" x14ac:dyDescent="0.25">
      <c r="D3565" s="9"/>
    </row>
    <row r="3566" spans="4:4" x14ac:dyDescent="0.25">
      <c r="D3566" s="9"/>
    </row>
    <row r="3567" spans="4:4" x14ac:dyDescent="0.25">
      <c r="D3567" s="9"/>
    </row>
    <row r="3568" spans="4:4" x14ac:dyDescent="0.25">
      <c r="D3568" s="9"/>
    </row>
    <row r="3569" spans="4:4" x14ac:dyDescent="0.25">
      <c r="D3569" s="9"/>
    </row>
    <row r="3570" spans="4:4" x14ac:dyDescent="0.25">
      <c r="D3570" s="9"/>
    </row>
    <row r="3571" spans="4:4" x14ac:dyDescent="0.25">
      <c r="D3571" s="9"/>
    </row>
    <row r="3572" spans="4:4" x14ac:dyDescent="0.25">
      <c r="D3572" s="9"/>
    </row>
    <row r="3573" spans="4:4" x14ac:dyDescent="0.25">
      <c r="D3573" s="9"/>
    </row>
    <row r="3574" spans="4:4" x14ac:dyDescent="0.25">
      <c r="D3574" s="9"/>
    </row>
    <row r="3575" spans="4:4" x14ac:dyDescent="0.25">
      <c r="D3575" s="9"/>
    </row>
    <row r="3576" spans="4:4" x14ac:dyDescent="0.25">
      <c r="D3576" s="9"/>
    </row>
    <row r="3577" spans="4:4" x14ac:dyDescent="0.25">
      <c r="D3577" s="9"/>
    </row>
    <row r="3578" spans="4:4" x14ac:dyDescent="0.25">
      <c r="D3578" s="9"/>
    </row>
    <row r="3579" spans="4:4" x14ac:dyDescent="0.25">
      <c r="D3579" s="9"/>
    </row>
    <row r="3580" spans="4:4" x14ac:dyDescent="0.25">
      <c r="D3580" s="9"/>
    </row>
    <row r="3581" spans="4:4" x14ac:dyDescent="0.25">
      <c r="D3581" s="9"/>
    </row>
    <row r="3582" spans="4:4" x14ac:dyDescent="0.25">
      <c r="D3582" s="9"/>
    </row>
    <row r="3583" spans="4:4" x14ac:dyDescent="0.25">
      <c r="D3583" s="9"/>
    </row>
    <row r="3584" spans="4:4" x14ac:dyDescent="0.25">
      <c r="D3584" s="9"/>
    </row>
    <row r="3585" spans="4:4" x14ac:dyDescent="0.25">
      <c r="D3585" s="9"/>
    </row>
    <row r="3586" spans="4:4" x14ac:dyDescent="0.25">
      <c r="D3586" s="9"/>
    </row>
    <row r="3587" spans="4:4" x14ac:dyDescent="0.25">
      <c r="D3587" s="9"/>
    </row>
    <row r="3588" spans="4:4" x14ac:dyDescent="0.25">
      <c r="D3588" s="9"/>
    </row>
    <row r="3589" spans="4:4" x14ac:dyDescent="0.25">
      <c r="D3589" s="9"/>
    </row>
    <row r="3590" spans="4:4" x14ac:dyDescent="0.25">
      <c r="D3590" s="9"/>
    </row>
    <row r="3591" spans="4:4" x14ac:dyDescent="0.25">
      <c r="D3591" s="9"/>
    </row>
    <row r="3592" spans="4:4" x14ac:dyDescent="0.25">
      <c r="D3592" s="9"/>
    </row>
    <row r="3593" spans="4:4" x14ac:dyDescent="0.25">
      <c r="D3593" s="9"/>
    </row>
    <row r="3594" spans="4:4" x14ac:dyDescent="0.25">
      <c r="D3594" s="9"/>
    </row>
    <row r="3595" spans="4:4" x14ac:dyDescent="0.25">
      <c r="D3595" s="9"/>
    </row>
    <row r="3596" spans="4:4" x14ac:dyDescent="0.25">
      <c r="D3596" s="9"/>
    </row>
    <row r="3597" spans="4:4" x14ac:dyDescent="0.25">
      <c r="D3597" s="9"/>
    </row>
    <row r="3598" spans="4:4" x14ac:dyDescent="0.25">
      <c r="D3598" s="9"/>
    </row>
    <row r="3599" spans="4:4" x14ac:dyDescent="0.25">
      <c r="D3599" s="9"/>
    </row>
    <row r="3600" spans="4:4" x14ac:dyDescent="0.25">
      <c r="D3600" s="9"/>
    </row>
    <row r="3601" spans="4:4" x14ac:dyDescent="0.25">
      <c r="D3601" s="9"/>
    </row>
    <row r="3602" spans="4:4" x14ac:dyDescent="0.25">
      <c r="D3602" s="9"/>
    </row>
    <row r="3603" spans="4:4" x14ac:dyDescent="0.25">
      <c r="D3603" s="9"/>
    </row>
    <row r="3604" spans="4:4" x14ac:dyDescent="0.25">
      <c r="D3604" s="9"/>
    </row>
    <row r="3605" spans="4:4" x14ac:dyDescent="0.25">
      <c r="D3605" s="9"/>
    </row>
    <row r="3606" spans="4:4" x14ac:dyDescent="0.25">
      <c r="D3606" s="9"/>
    </row>
    <row r="3607" spans="4:4" x14ac:dyDescent="0.25">
      <c r="D3607" s="9"/>
    </row>
    <row r="3608" spans="4:4" x14ac:dyDescent="0.25">
      <c r="D3608" s="9"/>
    </row>
    <row r="3609" spans="4:4" x14ac:dyDescent="0.25">
      <c r="D3609" s="9"/>
    </row>
    <row r="3610" spans="4:4" x14ac:dyDescent="0.25">
      <c r="D3610" s="9"/>
    </row>
    <row r="3611" spans="4:4" x14ac:dyDescent="0.25">
      <c r="D3611" s="9"/>
    </row>
    <row r="3612" spans="4:4" x14ac:dyDescent="0.25">
      <c r="D3612" s="9"/>
    </row>
    <row r="3613" spans="4:4" x14ac:dyDescent="0.25">
      <c r="D3613" s="9"/>
    </row>
    <row r="3614" spans="4:4" x14ac:dyDescent="0.25">
      <c r="D3614" s="9"/>
    </row>
    <row r="3615" spans="4:4" x14ac:dyDescent="0.25">
      <c r="D3615" s="9"/>
    </row>
    <row r="3616" spans="4:4" x14ac:dyDescent="0.25">
      <c r="D3616" s="9"/>
    </row>
    <row r="3617" spans="4:4" x14ac:dyDescent="0.25">
      <c r="D3617" s="9"/>
    </row>
    <row r="3618" spans="4:4" x14ac:dyDescent="0.25">
      <c r="D3618" s="9"/>
    </row>
    <row r="3619" spans="4:4" x14ac:dyDescent="0.25">
      <c r="D3619" s="9"/>
    </row>
    <row r="3620" spans="4:4" x14ac:dyDescent="0.25">
      <c r="D3620" s="9"/>
    </row>
    <row r="3621" spans="4:4" x14ac:dyDescent="0.25">
      <c r="D3621" s="9"/>
    </row>
    <row r="3622" spans="4:4" x14ac:dyDescent="0.25">
      <c r="D3622" s="9"/>
    </row>
    <row r="3623" spans="4:4" x14ac:dyDescent="0.25">
      <c r="D3623" s="9"/>
    </row>
    <row r="3624" spans="4:4" x14ac:dyDescent="0.25">
      <c r="D3624" s="9"/>
    </row>
    <row r="3625" spans="4:4" x14ac:dyDescent="0.25">
      <c r="D3625" s="9"/>
    </row>
    <row r="3626" spans="4:4" x14ac:dyDescent="0.25">
      <c r="D3626" s="9"/>
    </row>
    <row r="3627" spans="4:4" x14ac:dyDescent="0.25">
      <c r="D3627" s="9"/>
    </row>
    <row r="3628" spans="4:4" x14ac:dyDescent="0.25">
      <c r="D3628" s="9"/>
    </row>
    <row r="3629" spans="4:4" x14ac:dyDescent="0.25">
      <c r="D3629" s="9"/>
    </row>
    <row r="3630" spans="4:4" x14ac:dyDescent="0.25">
      <c r="D3630" s="9"/>
    </row>
    <row r="3631" spans="4:4" x14ac:dyDescent="0.25">
      <c r="D3631" s="9"/>
    </row>
    <row r="3632" spans="4:4" x14ac:dyDescent="0.25">
      <c r="D3632" s="9"/>
    </row>
    <row r="3633" spans="4:4" x14ac:dyDescent="0.25">
      <c r="D3633" s="9"/>
    </row>
    <row r="3634" spans="4:4" x14ac:dyDescent="0.25">
      <c r="D3634" s="9"/>
    </row>
    <row r="3635" spans="4:4" x14ac:dyDescent="0.25">
      <c r="D3635" s="9"/>
    </row>
    <row r="3636" spans="4:4" x14ac:dyDescent="0.25">
      <c r="D3636" s="9"/>
    </row>
    <row r="3637" spans="4:4" x14ac:dyDescent="0.25">
      <c r="D3637" s="9"/>
    </row>
    <row r="3638" spans="4:4" x14ac:dyDescent="0.25">
      <c r="D3638" s="9"/>
    </row>
    <row r="3639" spans="4:4" x14ac:dyDescent="0.25">
      <c r="D3639" s="9"/>
    </row>
    <row r="3640" spans="4:4" x14ac:dyDescent="0.25">
      <c r="D3640" s="9"/>
    </row>
    <row r="3641" spans="4:4" x14ac:dyDescent="0.25">
      <c r="D3641" s="9"/>
    </row>
    <row r="3642" spans="4:4" x14ac:dyDescent="0.25">
      <c r="D3642" s="9"/>
    </row>
    <row r="3643" spans="4:4" x14ac:dyDescent="0.25">
      <c r="D3643" s="9"/>
    </row>
    <row r="3644" spans="4:4" x14ac:dyDescent="0.25">
      <c r="D3644" s="9"/>
    </row>
    <row r="3645" spans="4:4" x14ac:dyDescent="0.25">
      <c r="D3645" s="9"/>
    </row>
    <row r="3646" spans="4:4" x14ac:dyDescent="0.25">
      <c r="D3646" s="9"/>
    </row>
    <row r="3647" spans="4:4" x14ac:dyDescent="0.25">
      <c r="D3647" s="9"/>
    </row>
    <row r="3648" spans="4:4" x14ac:dyDescent="0.25">
      <c r="D3648" s="9"/>
    </row>
    <row r="3649" spans="4:4" x14ac:dyDescent="0.25">
      <c r="D3649" s="9"/>
    </row>
    <row r="3650" spans="4:4" x14ac:dyDescent="0.25">
      <c r="D3650" s="9"/>
    </row>
    <row r="3651" spans="4:4" x14ac:dyDescent="0.25">
      <c r="D3651" s="9"/>
    </row>
    <row r="3652" spans="4:4" x14ac:dyDescent="0.25">
      <c r="D3652" s="9"/>
    </row>
    <row r="3653" spans="4:4" x14ac:dyDescent="0.25">
      <c r="D3653" s="9"/>
    </row>
    <row r="3654" spans="4:4" x14ac:dyDescent="0.25">
      <c r="D3654" s="9"/>
    </row>
    <row r="3655" spans="4:4" x14ac:dyDescent="0.25">
      <c r="D3655" s="9"/>
    </row>
    <row r="3656" spans="4:4" x14ac:dyDescent="0.25">
      <c r="D3656" s="9"/>
    </row>
    <row r="3657" spans="4:4" x14ac:dyDescent="0.25">
      <c r="D3657" s="9"/>
    </row>
    <row r="3658" spans="4:4" x14ac:dyDescent="0.25">
      <c r="D3658" s="9"/>
    </row>
    <row r="3659" spans="4:4" x14ac:dyDescent="0.25">
      <c r="D3659" s="9"/>
    </row>
    <row r="3660" spans="4:4" x14ac:dyDescent="0.25">
      <c r="D3660" s="9"/>
    </row>
    <row r="3661" spans="4:4" x14ac:dyDescent="0.25">
      <c r="D3661" s="9"/>
    </row>
    <row r="3662" spans="4:4" x14ac:dyDescent="0.25">
      <c r="D3662" s="9"/>
    </row>
    <row r="3663" spans="4:4" x14ac:dyDescent="0.25">
      <c r="D3663" s="9"/>
    </row>
    <row r="3664" spans="4:4" x14ac:dyDescent="0.25">
      <c r="D3664" s="9"/>
    </row>
    <row r="3665" spans="4:4" x14ac:dyDescent="0.25">
      <c r="D3665" s="9"/>
    </row>
    <row r="3666" spans="4:4" x14ac:dyDescent="0.25">
      <c r="D3666" s="9"/>
    </row>
    <row r="3667" spans="4:4" x14ac:dyDescent="0.25">
      <c r="D3667" s="9"/>
    </row>
    <row r="3668" spans="4:4" x14ac:dyDescent="0.25">
      <c r="D3668" s="9"/>
    </row>
    <row r="3669" spans="4:4" x14ac:dyDescent="0.25">
      <c r="D3669" s="9"/>
    </row>
    <row r="3670" spans="4:4" x14ac:dyDescent="0.25">
      <c r="D3670" s="9"/>
    </row>
    <row r="3671" spans="4:4" x14ac:dyDescent="0.25">
      <c r="D3671" s="9"/>
    </row>
    <row r="3672" spans="4:4" x14ac:dyDescent="0.25">
      <c r="D3672" s="9"/>
    </row>
    <row r="3673" spans="4:4" x14ac:dyDescent="0.25">
      <c r="D3673" s="9"/>
    </row>
    <row r="3674" spans="4:4" x14ac:dyDescent="0.25">
      <c r="D3674" s="9"/>
    </row>
    <row r="3675" spans="4:4" x14ac:dyDescent="0.25">
      <c r="D3675" s="9"/>
    </row>
    <row r="3676" spans="4:4" x14ac:dyDescent="0.25">
      <c r="D3676" s="9"/>
    </row>
    <row r="3677" spans="4:4" x14ac:dyDescent="0.25">
      <c r="D3677" s="9"/>
    </row>
    <row r="3678" spans="4:4" x14ac:dyDescent="0.25">
      <c r="D3678" s="9"/>
    </row>
    <row r="3679" spans="4:4" x14ac:dyDescent="0.25">
      <c r="D3679" s="9"/>
    </row>
    <row r="3680" spans="4:4" x14ac:dyDescent="0.25">
      <c r="D3680" s="9"/>
    </row>
    <row r="3681" spans="4:4" x14ac:dyDescent="0.25">
      <c r="D3681" s="9"/>
    </row>
    <row r="3682" spans="4:4" x14ac:dyDescent="0.25">
      <c r="D3682" s="9"/>
    </row>
    <row r="3683" spans="4:4" x14ac:dyDescent="0.25">
      <c r="D3683" s="9"/>
    </row>
    <row r="3684" spans="4:4" x14ac:dyDescent="0.25">
      <c r="D3684" s="9"/>
    </row>
    <row r="3685" spans="4:4" x14ac:dyDescent="0.25">
      <c r="D3685" s="9"/>
    </row>
    <row r="3686" spans="4:4" x14ac:dyDescent="0.25">
      <c r="D3686" s="9"/>
    </row>
    <row r="3687" spans="4:4" x14ac:dyDescent="0.25">
      <c r="D3687" s="9"/>
    </row>
    <row r="3688" spans="4:4" x14ac:dyDescent="0.25">
      <c r="D3688" s="9"/>
    </row>
    <row r="3689" spans="4:4" x14ac:dyDescent="0.25">
      <c r="D3689" s="9"/>
    </row>
    <row r="3690" spans="4:4" x14ac:dyDescent="0.25">
      <c r="D3690" s="9"/>
    </row>
    <row r="3691" spans="4:4" x14ac:dyDescent="0.25">
      <c r="D3691" s="9"/>
    </row>
    <row r="3692" spans="4:4" x14ac:dyDescent="0.25">
      <c r="D3692" s="9"/>
    </row>
    <row r="3693" spans="4:4" x14ac:dyDescent="0.25">
      <c r="D3693" s="9"/>
    </row>
    <row r="3694" spans="4:4" x14ac:dyDescent="0.25">
      <c r="D3694" s="9"/>
    </row>
    <row r="3695" spans="4:4" x14ac:dyDescent="0.25">
      <c r="D3695" s="9"/>
    </row>
    <row r="3696" spans="4:4" x14ac:dyDescent="0.25">
      <c r="D3696" s="9"/>
    </row>
    <row r="3697" spans="4:4" x14ac:dyDescent="0.25">
      <c r="D3697" s="9"/>
    </row>
    <row r="3698" spans="4:4" x14ac:dyDescent="0.25">
      <c r="D3698" s="9"/>
    </row>
    <row r="3699" spans="4:4" x14ac:dyDescent="0.25">
      <c r="D3699" s="9"/>
    </row>
    <row r="3700" spans="4:4" x14ac:dyDescent="0.25">
      <c r="D3700" s="9"/>
    </row>
    <row r="3701" spans="4:4" x14ac:dyDescent="0.25">
      <c r="D3701" s="9"/>
    </row>
    <row r="3702" spans="4:4" x14ac:dyDescent="0.25">
      <c r="D3702" s="9"/>
    </row>
    <row r="3703" spans="4:4" x14ac:dyDescent="0.25">
      <c r="D3703" s="9"/>
    </row>
    <row r="3704" spans="4:4" x14ac:dyDescent="0.25">
      <c r="D3704" s="9"/>
    </row>
    <row r="3705" spans="4:4" x14ac:dyDescent="0.25">
      <c r="D3705" s="9"/>
    </row>
    <row r="3706" spans="4:4" x14ac:dyDescent="0.25">
      <c r="D3706" s="9"/>
    </row>
    <row r="3707" spans="4:4" x14ac:dyDescent="0.25">
      <c r="D3707" s="9"/>
    </row>
    <row r="3708" spans="4:4" x14ac:dyDescent="0.25">
      <c r="D3708" s="9"/>
    </row>
    <row r="3709" spans="4:4" x14ac:dyDescent="0.25">
      <c r="D3709" s="9"/>
    </row>
    <row r="3710" spans="4:4" x14ac:dyDescent="0.25">
      <c r="D3710" s="9"/>
    </row>
    <row r="3711" spans="4:4" x14ac:dyDescent="0.25">
      <c r="D3711" s="9"/>
    </row>
    <row r="3712" spans="4:4" x14ac:dyDescent="0.25">
      <c r="D3712" s="9"/>
    </row>
    <row r="3713" spans="4:4" x14ac:dyDescent="0.25">
      <c r="D3713" s="9"/>
    </row>
    <row r="3714" spans="4:4" x14ac:dyDescent="0.25">
      <c r="D3714" s="9"/>
    </row>
    <row r="3715" spans="4:4" x14ac:dyDescent="0.25">
      <c r="D3715" s="9"/>
    </row>
    <row r="3716" spans="4:4" x14ac:dyDescent="0.25">
      <c r="D3716" s="9"/>
    </row>
    <row r="3717" spans="4:4" x14ac:dyDescent="0.25">
      <c r="D3717" s="9"/>
    </row>
    <row r="3718" spans="4:4" x14ac:dyDescent="0.25">
      <c r="D3718" s="9"/>
    </row>
    <row r="3719" spans="4:4" x14ac:dyDescent="0.25">
      <c r="D3719" s="9"/>
    </row>
    <row r="3720" spans="4:4" x14ac:dyDescent="0.25">
      <c r="D3720" s="9"/>
    </row>
    <row r="3721" spans="4:4" x14ac:dyDescent="0.25">
      <c r="D3721" s="9"/>
    </row>
    <row r="3722" spans="4:4" x14ac:dyDescent="0.25">
      <c r="D3722" s="9"/>
    </row>
    <row r="3723" spans="4:4" x14ac:dyDescent="0.25">
      <c r="D3723" s="9"/>
    </row>
    <row r="3724" spans="4:4" x14ac:dyDescent="0.25">
      <c r="D3724" s="9"/>
    </row>
    <row r="3725" spans="4:4" x14ac:dyDescent="0.25">
      <c r="D3725" s="9"/>
    </row>
    <row r="3726" spans="4:4" x14ac:dyDescent="0.25">
      <c r="D3726" s="9"/>
    </row>
    <row r="3727" spans="4:4" x14ac:dyDescent="0.25">
      <c r="D3727" s="9"/>
    </row>
    <row r="3728" spans="4:4" x14ac:dyDescent="0.25">
      <c r="D3728" s="9"/>
    </row>
    <row r="3729" spans="4:4" x14ac:dyDescent="0.25">
      <c r="D3729" s="9"/>
    </row>
    <row r="3730" spans="4:4" x14ac:dyDescent="0.25">
      <c r="D3730" s="9"/>
    </row>
    <row r="3731" spans="4:4" x14ac:dyDescent="0.25">
      <c r="D3731" s="9"/>
    </row>
    <row r="3732" spans="4:4" x14ac:dyDescent="0.25">
      <c r="D3732" s="9"/>
    </row>
    <row r="3733" spans="4:4" x14ac:dyDescent="0.25">
      <c r="D3733" s="9"/>
    </row>
    <row r="3734" spans="4:4" x14ac:dyDescent="0.25">
      <c r="D3734" s="9"/>
    </row>
    <row r="3735" spans="4:4" x14ac:dyDescent="0.25">
      <c r="D3735" s="9"/>
    </row>
    <row r="3736" spans="4:4" x14ac:dyDescent="0.25">
      <c r="D3736" s="9"/>
    </row>
    <row r="3737" spans="4:4" x14ac:dyDescent="0.25">
      <c r="D3737" s="9"/>
    </row>
    <row r="3738" spans="4:4" x14ac:dyDescent="0.25">
      <c r="D3738" s="9"/>
    </row>
    <row r="3739" spans="4:4" x14ac:dyDescent="0.25">
      <c r="D3739" s="9"/>
    </row>
    <row r="3740" spans="4:4" x14ac:dyDescent="0.25">
      <c r="D3740" s="9"/>
    </row>
    <row r="3741" spans="4:4" x14ac:dyDescent="0.25">
      <c r="D3741" s="9"/>
    </row>
    <row r="3742" spans="4:4" x14ac:dyDescent="0.25">
      <c r="D3742" s="9"/>
    </row>
    <row r="3743" spans="4:4" x14ac:dyDescent="0.25">
      <c r="D3743" s="9"/>
    </row>
    <row r="3744" spans="4:4" x14ac:dyDescent="0.25">
      <c r="D3744" s="9"/>
    </row>
    <row r="3745" spans="4:4" x14ac:dyDescent="0.25">
      <c r="D3745" s="9"/>
    </row>
    <row r="3746" spans="4:4" x14ac:dyDescent="0.25">
      <c r="D3746" s="9"/>
    </row>
    <row r="3747" spans="4:4" x14ac:dyDescent="0.25">
      <c r="D3747" s="9"/>
    </row>
    <row r="3748" spans="4:4" x14ac:dyDescent="0.25">
      <c r="D3748" s="9"/>
    </row>
    <row r="3749" spans="4:4" x14ac:dyDescent="0.25">
      <c r="D3749" s="9"/>
    </row>
    <row r="3750" spans="4:4" x14ac:dyDescent="0.25">
      <c r="D3750" s="9"/>
    </row>
    <row r="3751" spans="4:4" x14ac:dyDescent="0.25">
      <c r="D3751" s="9"/>
    </row>
    <row r="3752" spans="4:4" x14ac:dyDescent="0.25">
      <c r="D3752" s="9"/>
    </row>
    <row r="3753" spans="4:4" x14ac:dyDescent="0.25">
      <c r="D3753" s="9"/>
    </row>
    <row r="3754" spans="4:4" x14ac:dyDescent="0.25">
      <c r="D3754" s="9"/>
    </row>
    <row r="3755" spans="4:4" x14ac:dyDescent="0.25">
      <c r="D3755" s="9"/>
    </row>
    <row r="3756" spans="4:4" x14ac:dyDescent="0.25">
      <c r="D3756" s="9"/>
    </row>
    <row r="3757" spans="4:4" x14ac:dyDescent="0.25">
      <c r="D3757" s="9"/>
    </row>
    <row r="3758" spans="4:4" x14ac:dyDescent="0.25">
      <c r="D3758" s="9"/>
    </row>
    <row r="3759" spans="4:4" x14ac:dyDescent="0.25">
      <c r="D3759" s="9"/>
    </row>
    <row r="3760" spans="4:4" x14ac:dyDescent="0.25">
      <c r="D3760" s="9"/>
    </row>
    <row r="3761" spans="4:4" x14ac:dyDescent="0.25">
      <c r="D3761" s="9"/>
    </row>
    <row r="3762" spans="4:4" x14ac:dyDescent="0.25">
      <c r="D3762" s="9"/>
    </row>
    <row r="3763" spans="4:4" x14ac:dyDescent="0.25">
      <c r="D3763" s="9"/>
    </row>
    <row r="3764" spans="4:4" x14ac:dyDescent="0.25">
      <c r="D3764" s="9"/>
    </row>
    <row r="3765" spans="4:4" x14ac:dyDescent="0.25">
      <c r="D3765" s="9"/>
    </row>
    <row r="3766" spans="4:4" x14ac:dyDescent="0.25">
      <c r="D3766" s="9"/>
    </row>
    <row r="3767" spans="4:4" x14ac:dyDescent="0.25">
      <c r="D3767" s="9"/>
    </row>
    <row r="3768" spans="4:4" x14ac:dyDescent="0.25">
      <c r="D3768" s="9"/>
    </row>
    <row r="3769" spans="4:4" x14ac:dyDescent="0.25">
      <c r="D3769" s="9"/>
    </row>
    <row r="3770" spans="4:4" x14ac:dyDescent="0.25">
      <c r="D3770" s="9"/>
    </row>
    <row r="3771" spans="4:4" x14ac:dyDescent="0.25">
      <c r="D3771" s="9"/>
    </row>
    <row r="3772" spans="4:4" x14ac:dyDescent="0.25">
      <c r="D3772" s="9"/>
    </row>
    <row r="3773" spans="4:4" x14ac:dyDescent="0.25">
      <c r="D3773" s="9"/>
    </row>
    <row r="3774" spans="4:4" x14ac:dyDescent="0.25">
      <c r="D3774" s="9"/>
    </row>
    <row r="3775" spans="4:4" x14ac:dyDescent="0.25">
      <c r="D3775" s="9"/>
    </row>
    <row r="3776" spans="4:4" x14ac:dyDescent="0.25">
      <c r="D3776" s="9"/>
    </row>
    <row r="3777" spans="4:4" x14ac:dyDescent="0.25">
      <c r="D3777" s="9"/>
    </row>
    <row r="3778" spans="4:4" x14ac:dyDescent="0.25">
      <c r="D3778" s="9"/>
    </row>
    <row r="3779" spans="4:4" x14ac:dyDescent="0.25">
      <c r="D3779" s="9"/>
    </row>
    <row r="3780" spans="4:4" x14ac:dyDescent="0.25">
      <c r="D3780" s="9"/>
    </row>
    <row r="3781" spans="4:4" x14ac:dyDescent="0.25">
      <c r="D3781" s="9"/>
    </row>
    <row r="3782" spans="4:4" x14ac:dyDescent="0.25">
      <c r="D3782" s="9"/>
    </row>
    <row r="3783" spans="4:4" x14ac:dyDescent="0.25">
      <c r="D3783" s="9"/>
    </row>
    <row r="3784" spans="4:4" x14ac:dyDescent="0.25">
      <c r="D3784" s="9"/>
    </row>
    <row r="3785" spans="4:4" x14ac:dyDescent="0.25">
      <c r="D3785" s="9"/>
    </row>
    <row r="3786" spans="4:4" x14ac:dyDescent="0.25">
      <c r="D3786" s="9"/>
    </row>
    <row r="3787" spans="4:4" x14ac:dyDescent="0.25">
      <c r="D3787" s="9"/>
    </row>
    <row r="3788" spans="4:4" x14ac:dyDescent="0.25">
      <c r="D3788" s="9"/>
    </row>
    <row r="3789" spans="4:4" x14ac:dyDescent="0.25">
      <c r="D3789" s="9"/>
    </row>
    <row r="3790" spans="4:4" x14ac:dyDescent="0.25">
      <c r="D3790" s="9"/>
    </row>
    <row r="3791" spans="4:4" x14ac:dyDescent="0.25">
      <c r="D3791" s="9"/>
    </row>
    <row r="3792" spans="4:4" x14ac:dyDescent="0.25">
      <c r="D3792" s="9"/>
    </row>
    <row r="3793" spans="4:4" x14ac:dyDescent="0.25">
      <c r="D3793" s="9"/>
    </row>
    <row r="3794" spans="4:4" x14ac:dyDescent="0.25">
      <c r="D3794" s="9"/>
    </row>
    <row r="3795" spans="4:4" x14ac:dyDescent="0.25">
      <c r="D3795" s="9"/>
    </row>
    <row r="3796" spans="4:4" x14ac:dyDescent="0.25">
      <c r="D3796" s="9"/>
    </row>
    <row r="3797" spans="4:4" x14ac:dyDescent="0.25">
      <c r="D3797" s="9"/>
    </row>
    <row r="3798" spans="4:4" x14ac:dyDescent="0.25">
      <c r="D3798" s="9"/>
    </row>
    <row r="3799" spans="4:4" x14ac:dyDescent="0.25">
      <c r="D3799" s="9"/>
    </row>
    <row r="3800" spans="4:4" x14ac:dyDescent="0.25">
      <c r="D3800" s="9"/>
    </row>
    <row r="3801" spans="4:4" x14ac:dyDescent="0.25">
      <c r="D3801" s="9"/>
    </row>
    <row r="3802" spans="4:4" x14ac:dyDescent="0.25">
      <c r="D3802" s="9"/>
    </row>
    <row r="3803" spans="4:4" x14ac:dyDescent="0.25">
      <c r="D3803" s="9"/>
    </row>
    <row r="3804" spans="4:4" x14ac:dyDescent="0.25">
      <c r="D3804" s="9"/>
    </row>
    <row r="3805" spans="4:4" x14ac:dyDescent="0.25">
      <c r="D3805" s="9"/>
    </row>
    <row r="3806" spans="4:4" x14ac:dyDescent="0.25">
      <c r="D3806" s="9"/>
    </row>
    <row r="3807" spans="4:4" x14ac:dyDescent="0.25">
      <c r="D3807" s="9"/>
    </row>
    <row r="3808" spans="4:4" x14ac:dyDescent="0.25">
      <c r="D3808" s="9"/>
    </row>
    <row r="3809" spans="4:4" x14ac:dyDescent="0.25">
      <c r="D3809" s="9"/>
    </row>
    <row r="3810" spans="4:4" x14ac:dyDescent="0.25">
      <c r="D3810" s="9"/>
    </row>
    <row r="3811" spans="4:4" x14ac:dyDescent="0.25">
      <c r="D3811" s="9"/>
    </row>
    <row r="3812" spans="4:4" x14ac:dyDescent="0.25">
      <c r="D3812" s="9"/>
    </row>
    <row r="3813" spans="4:4" x14ac:dyDescent="0.25">
      <c r="D3813" s="9"/>
    </row>
    <row r="3814" spans="4:4" x14ac:dyDescent="0.25">
      <c r="D3814" s="9"/>
    </row>
    <row r="3815" spans="4:4" x14ac:dyDescent="0.25">
      <c r="D3815" s="9"/>
    </row>
    <row r="3816" spans="4:4" x14ac:dyDescent="0.25">
      <c r="D3816" s="9"/>
    </row>
    <row r="3817" spans="4:4" x14ac:dyDescent="0.25">
      <c r="D3817" s="9"/>
    </row>
    <row r="3818" spans="4:4" x14ac:dyDescent="0.25">
      <c r="D3818" s="9"/>
    </row>
    <row r="3819" spans="4:4" x14ac:dyDescent="0.25">
      <c r="D3819" s="9"/>
    </row>
    <row r="3820" spans="4:4" x14ac:dyDescent="0.25">
      <c r="D3820" s="9"/>
    </row>
    <row r="3821" spans="4:4" x14ac:dyDescent="0.25">
      <c r="D3821" s="9"/>
    </row>
    <row r="3822" spans="4:4" x14ac:dyDescent="0.25">
      <c r="D3822" s="9"/>
    </row>
    <row r="3823" spans="4:4" x14ac:dyDescent="0.25">
      <c r="D3823" s="9"/>
    </row>
    <row r="3824" spans="4:4" x14ac:dyDescent="0.25">
      <c r="D3824" s="9"/>
    </row>
    <row r="3825" spans="4:4" x14ac:dyDescent="0.25">
      <c r="D3825" s="9"/>
    </row>
    <row r="3826" spans="4:4" x14ac:dyDescent="0.25">
      <c r="D3826" s="9"/>
    </row>
    <row r="3827" spans="4:4" x14ac:dyDescent="0.25">
      <c r="D3827" s="9"/>
    </row>
    <row r="3828" spans="4:4" x14ac:dyDescent="0.25">
      <c r="D3828" s="9"/>
    </row>
    <row r="3829" spans="4:4" x14ac:dyDescent="0.25">
      <c r="D3829" s="9"/>
    </row>
    <row r="3830" spans="4:4" x14ac:dyDescent="0.25">
      <c r="D3830" s="9"/>
    </row>
    <row r="3831" spans="4:4" x14ac:dyDescent="0.25">
      <c r="D3831" s="9"/>
    </row>
    <row r="3832" spans="4:4" x14ac:dyDescent="0.25">
      <c r="D3832" s="9"/>
    </row>
    <row r="3833" spans="4:4" x14ac:dyDescent="0.25">
      <c r="D3833" s="9"/>
    </row>
    <row r="3834" spans="4:4" x14ac:dyDescent="0.25">
      <c r="D3834" s="9"/>
    </row>
    <row r="3835" spans="4:4" x14ac:dyDescent="0.25">
      <c r="D3835" s="9"/>
    </row>
    <row r="3836" spans="4:4" x14ac:dyDescent="0.25">
      <c r="D3836" s="9"/>
    </row>
    <row r="3837" spans="4:4" x14ac:dyDescent="0.25">
      <c r="D3837" s="9"/>
    </row>
    <row r="3838" spans="4:4" x14ac:dyDescent="0.25">
      <c r="D3838" s="9"/>
    </row>
    <row r="3839" spans="4:4" x14ac:dyDescent="0.25">
      <c r="D3839" s="9"/>
    </row>
    <row r="3840" spans="4:4" x14ac:dyDescent="0.25">
      <c r="D3840" s="9"/>
    </row>
    <row r="3841" spans="4:4" x14ac:dyDescent="0.25">
      <c r="D3841" s="9"/>
    </row>
    <row r="3842" spans="4:4" x14ac:dyDescent="0.25">
      <c r="D3842" s="9"/>
    </row>
    <row r="3843" spans="4:4" x14ac:dyDescent="0.25">
      <c r="D3843" s="9"/>
    </row>
    <row r="3844" spans="4:4" x14ac:dyDescent="0.25">
      <c r="D3844" s="9"/>
    </row>
    <row r="3845" spans="4:4" x14ac:dyDescent="0.25">
      <c r="D3845" s="9"/>
    </row>
    <row r="3846" spans="4:4" x14ac:dyDescent="0.25">
      <c r="D3846" s="9"/>
    </row>
    <row r="3847" spans="4:4" x14ac:dyDescent="0.25">
      <c r="D3847" s="9"/>
    </row>
    <row r="3848" spans="4:4" x14ac:dyDescent="0.25">
      <c r="D3848" s="9"/>
    </row>
    <row r="3849" spans="4:4" x14ac:dyDescent="0.25">
      <c r="D3849" s="9"/>
    </row>
    <row r="3850" spans="4:4" x14ac:dyDescent="0.25">
      <c r="D3850" s="9"/>
    </row>
    <row r="3851" spans="4:4" x14ac:dyDescent="0.25">
      <c r="D3851" s="9"/>
    </row>
    <row r="3852" spans="4:4" x14ac:dyDescent="0.25">
      <c r="D3852" s="9"/>
    </row>
    <row r="3853" spans="4:4" x14ac:dyDescent="0.25">
      <c r="D3853" s="9"/>
    </row>
    <row r="3854" spans="4:4" x14ac:dyDescent="0.25">
      <c r="D3854" s="9"/>
    </row>
    <row r="3855" spans="4:4" x14ac:dyDescent="0.25">
      <c r="D3855" s="9"/>
    </row>
    <row r="3856" spans="4:4" x14ac:dyDescent="0.25">
      <c r="D3856" s="9"/>
    </row>
    <row r="3857" spans="4:4" x14ac:dyDescent="0.25">
      <c r="D3857" s="9"/>
    </row>
    <row r="3858" spans="4:4" x14ac:dyDescent="0.25">
      <c r="D3858" s="9"/>
    </row>
    <row r="3859" spans="4:4" x14ac:dyDescent="0.25">
      <c r="D3859" s="9"/>
    </row>
    <row r="3860" spans="4:4" x14ac:dyDescent="0.25">
      <c r="D3860" s="9"/>
    </row>
    <row r="3861" spans="4:4" x14ac:dyDescent="0.25">
      <c r="D3861" s="9"/>
    </row>
    <row r="3862" spans="4:4" x14ac:dyDescent="0.25">
      <c r="D3862" s="9"/>
    </row>
    <row r="3863" spans="4:4" x14ac:dyDescent="0.25">
      <c r="D3863" s="9"/>
    </row>
    <row r="3864" spans="4:4" x14ac:dyDescent="0.25">
      <c r="D3864" s="9"/>
    </row>
    <row r="3865" spans="4:4" x14ac:dyDescent="0.25">
      <c r="D3865" s="9"/>
    </row>
    <row r="3866" spans="4:4" x14ac:dyDescent="0.25">
      <c r="D3866" s="9"/>
    </row>
    <row r="3867" spans="4:4" x14ac:dyDescent="0.25">
      <c r="D3867" s="9"/>
    </row>
    <row r="3868" spans="4:4" x14ac:dyDescent="0.25">
      <c r="D3868" s="9"/>
    </row>
    <row r="3869" spans="4:4" x14ac:dyDescent="0.25">
      <c r="D3869" s="9"/>
    </row>
    <row r="3870" spans="4:4" x14ac:dyDescent="0.25">
      <c r="D3870" s="9"/>
    </row>
    <row r="3871" spans="4:4" x14ac:dyDescent="0.25">
      <c r="D3871" s="9"/>
    </row>
    <row r="3872" spans="4:4" x14ac:dyDescent="0.25">
      <c r="D3872" s="9"/>
    </row>
    <row r="3873" spans="4:4" x14ac:dyDescent="0.25">
      <c r="D3873" s="9"/>
    </row>
    <row r="3874" spans="4:4" x14ac:dyDescent="0.25">
      <c r="D3874" s="9"/>
    </row>
    <row r="3875" spans="4:4" x14ac:dyDescent="0.25">
      <c r="D3875" s="9"/>
    </row>
    <row r="3876" spans="4:4" x14ac:dyDescent="0.25">
      <c r="D3876" s="9"/>
    </row>
    <row r="3877" spans="4:4" x14ac:dyDescent="0.25">
      <c r="D3877" s="9"/>
    </row>
    <row r="3878" spans="4:4" x14ac:dyDescent="0.25">
      <c r="D3878" s="9"/>
    </row>
    <row r="3879" spans="4:4" x14ac:dyDescent="0.25">
      <c r="D3879" s="9"/>
    </row>
    <row r="3880" spans="4:4" x14ac:dyDescent="0.25">
      <c r="D3880" s="9"/>
    </row>
    <row r="3881" spans="4:4" x14ac:dyDescent="0.25">
      <c r="D3881" s="9"/>
    </row>
    <row r="3882" spans="4:4" x14ac:dyDescent="0.25">
      <c r="D3882" s="9"/>
    </row>
    <row r="3883" spans="4:4" x14ac:dyDescent="0.25">
      <c r="D3883" s="9"/>
    </row>
    <row r="3884" spans="4:4" x14ac:dyDescent="0.25">
      <c r="D3884" s="9"/>
    </row>
    <row r="3885" spans="4:4" x14ac:dyDescent="0.25">
      <c r="D3885" s="9"/>
    </row>
    <row r="3886" spans="4:4" x14ac:dyDescent="0.25">
      <c r="D3886" s="9"/>
    </row>
    <row r="3887" spans="4:4" x14ac:dyDescent="0.25">
      <c r="D3887" s="9"/>
    </row>
    <row r="3888" spans="4:4" x14ac:dyDescent="0.25">
      <c r="D3888" s="9"/>
    </row>
    <row r="3889" spans="4:4" x14ac:dyDescent="0.25">
      <c r="D3889" s="9"/>
    </row>
    <row r="3890" spans="4:4" x14ac:dyDescent="0.25">
      <c r="D3890" s="9"/>
    </row>
    <row r="3891" spans="4:4" x14ac:dyDescent="0.25">
      <c r="D3891" s="9"/>
    </row>
    <row r="3892" spans="4:4" x14ac:dyDescent="0.25">
      <c r="D3892" s="9"/>
    </row>
    <row r="3893" spans="4:4" x14ac:dyDescent="0.25">
      <c r="D3893" s="9"/>
    </row>
    <row r="3894" spans="4:4" x14ac:dyDescent="0.25">
      <c r="D3894" s="9"/>
    </row>
    <row r="3895" spans="4:4" x14ac:dyDescent="0.25">
      <c r="D3895" s="9"/>
    </row>
    <row r="3896" spans="4:4" x14ac:dyDescent="0.25">
      <c r="D3896" s="9"/>
    </row>
    <row r="3897" spans="4:4" x14ac:dyDescent="0.25">
      <c r="D3897" s="9"/>
    </row>
    <row r="3898" spans="4:4" x14ac:dyDescent="0.25">
      <c r="D3898" s="9"/>
    </row>
    <row r="3899" spans="4:4" x14ac:dyDescent="0.25">
      <c r="D3899" s="9"/>
    </row>
    <row r="3900" spans="4:4" x14ac:dyDescent="0.25">
      <c r="D3900" s="9"/>
    </row>
    <row r="3901" spans="4:4" x14ac:dyDescent="0.25">
      <c r="D3901" s="9"/>
    </row>
    <row r="3902" spans="4:4" x14ac:dyDescent="0.25">
      <c r="D3902" s="9"/>
    </row>
    <row r="3903" spans="4:4" x14ac:dyDescent="0.25">
      <c r="D3903" s="9"/>
    </row>
    <row r="3904" spans="4:4" x14ac:dyDescent="0.25">
      <c r="D3904" s="9"/>
    </row>
    <row r="3905" spans="4:4" x14ac:dyDescent="0.25">
      <c r="D3905" s="9"/>
    </row>
    <row r="3906" spans="4:4" x14ac:dyDescent="0.25">
      <c r="D3906" s="9"/>
    </row>
    <row r="3907" spans="4:4" x14ac:dyDescent="0.25">
      <c r="D3907" s="9"/>
    </row>
    <row r="3908" spans="4:4" x14ac:dyDescent="0.25">
      <c r="D3908" s="9"/>
    </row>
    <row r="3909" spans="4:4" x14ac:dyDescent="0.25">
      <c r="D3909" s="9"/>
    </row>
    <row r="3910" spans="4:4" x14ac:dyDescent="0.25">
      <c r="D3910" s="9"/>
    </row>
    <row r="3911" spans="4:4" x14ac:dyDescent="0.25">
      <c r="D3911" s="9"/>
    </row>
    <row r="3912" spans="4:4" x14ac:dyDescent="0.25">
      <c r="D3912" s="9"/>
    </row>
    <row r="3913" spans="4:4" x14ac:dyDescent="0.25">
      <c r="D3913" s="9"/>
    </row>
    <row r="3914" spans="4:4" x14ac:dyDescent="0.25">
      <c r="D3914" s="9"/>
    </row>
    <row r="3915" spans="4:4" x14ac:dyDescent="0.25">
      <c r="D3915" s="9"/>
    </row>
    <row r="3916" spans="4:4" x14ac:dyDescent="0.25">
      <c r="D3916" s="9"/>
    </row>
    <row r="3917" spans="4:4" x14ac:dyDescent="0.25">
      <c r="D3917" s="9"/>
    </row>
    <row r="3918" spans="4:4" x14ac:dyDescent="0.25">
      <c r="D3918" s="9"/>
    </row>
    <row r="3919" spans="4:4" x14ac:dyDescent="0.25">
      <c r="D3919" s="9"/>
    </row>
    <row r="3920" spans="4:4" x14ac:dyDescent="0.25">
      <c r="D3920" s="9"/>
    </row>
    <row r="3921" spans="4:4" x14ac:dyDescent="0.25">
      <c r="D3921" s="9"/>
    </row>
    <row r="3922" spans="4:4" x14ac:dyDescent="0.25">
      <c r="D3922" s="9"/>
    </row>
    <row r="3923" spans="4:4" x14ac:dyDescent="0.25">
      <c r="D3923" s="9"/>
    </row>
    <row r="3924" spans="4:4" x14ac:dyDescent="0.25">
      <c r="D3924" s="9"/>
    </row>
    <row r="3925" spans="4:4" x14ac:dyDescent="0.25">
      <c r="D3925" s="9"/>
    </row>
    <row r="3926" spans="4:4" x14ac:dyDescent="0.25">
      <c r="D3926" s="9"/>
    </row>
    <row r="3927" spans="4:4" x14ac:dyDescent="0.25">
      <c r="D3927" s="9"/>
    </row>
    <row r="3928" spans="4:4" x14ac:dyDescent="0.25">
      <c r="D3928" s="9"/>
    </row>
    <row r="3929" spans="4:4" x14ac:dyDescent="0.25">
      <c r="D3929" s="9"/>
    </row>
    <row r="3930" spans="4:4" x14ac:dyDescent="0.25">
      <c r="D3930" s="9"/>
    </row>
    <row r="3931" spans="4:4" x14ac:dyDescent="0.25">
      <c r="D3931" s="9"/>
    </row>
    <row r="3932" spans="4:4" x14ac:dyDescent="0.25">
      <c r="D3932" s="9"/>
    </row>
    <row r="3933" spans="4:4" x14ac:dyDescent="0.25">
      <c r="D3933" s="9"/>
    </row>
    <row r="3934" spans="4:4" x14ac:dyDescent="0.25">
      <c r="D3934" s="9"/>
    </row>
    <row r="3935" spans="4:4" x14ac:dyDescent="0.25">
      <c r="D3935" s="9"/>
    </row>
    <row r="3936" spans="4:4" x14ac:dyDescent="0.25">
      <c r="D3936" s="9"/>
    </row>
    <row r="3937" spans="4:4" x14ac:dyDescent="0.25">
      <c r="D3937" s="9"/>
    </row>
    <row r="3938" spans="4:4" x14ac:dyDescent="0.25">
      <c r="D3938" s="9"/>
    </row>
    <row r="3939" spans="4:4" x14ac:dyDescent="0.25">
      <c r="D3939" s="9"/>
    </row>
    <row r="3940" spans="4:4" x14ac:dyDescent="0.25">
      <c r="D3940" s="9"/>
    </row>
    <row r="3941" spans="4:4" x14ac:dyDescent="0.25">
      <c r="D3941" s="9"/>
    </row>
    <row r="3942" spans="4:4" x14ac:dyDescent="0.25">
      <c r="D3942" s="9"/>
    </row>
    <row r="3943" spans="4:4" x14ac:dyDescent="0.25">
      <c r="D3943" s="9"/>
    </row>
    <row r="3944" spans="4:4" x14ac:dyDescent="0.25">
      <c r="D3944" s="9"/>
    </row>
    <row r="3945" spans="4:4" x14ac:dyDescent="0.25">
      <c r="D3945" s="9"/>
    </row>
    <row r="3946" spans="4:4" x14ac:dyDescent="0.25">
      <c r="D3946" s="9"/>
    </row>
    <row r="3947" spans="4:4" x14ac:dyDescent="0.25">
      <c r="D3947" s="9"/>
    </row>
    <row r="3948" spans="4:4" x14ac:dyDescent="0.25">
      <c r="D3948" s="9"/>
    </row>
    <row r="3949" spans="4:4" x14ac:dyDescent="0.25">
      <c r="D3949" s="9"/>
    </row>
    <row r="3950" spans="4:4" x14ac:dyDescent="0.25">
      <c r="D3950" s="9"/>
    </row>
    <row r="3951" spans="4:4" x14ac:dyDescent="0.25">
      <c r="D3951" s="9"/>
    </row>
    <row r="3952" spans="4:4" x14ac:dyDescent="0.25">
      <c r="D3952" s="9"/>
    </row>
    <row r="3953" spans="4:4" x14ac:dyDescent="0.25">
      <c r="D3953" s="9"/>
    </row>
    <row r="3954" spans="4:4" x14ac:dyDescent="0.25">
      <c r="D3954" s="9"/>
    </row>
    <row r="3955" spans="4:4" x14ac:dyDescent="0.25">
      <c r="D3955" s="9"/>
    </row>
    <row r="3956" spans="4:4" x14ac:dyDescent="0.25">
      <c r="D3956" s="9"/>
    </row>
    <row r="3957" spans="4:4" x14ac:dyDescent="0.25">
      <c r="D3957" s="9"/>
    </row>
    <row r="3958" spans="4:4" x14ac:dyDescent="0.25">
      <c r="D3958" s="9"/>
    </row>
    <row r="3959" spans="4:4" x14ac:dyDescent="0.25">
      <c r="D3959" s="9"/>
    </row>
    <row r="3960" spans="4:4" x14ac:dyDescent="0.25">
      <c r="D3960" s="9"/>
    </row>
    <row r="3961" spans="4:4" x14ac:dyDescent="0.25">
      <c r="D3961" s="9"/>
    </row>
    <row r="3962" spans="4:4" x14ac:dyDescent="0.25">
      <c r="D3962" s="9"/>
    </row>
    <row r="3963" spans="4:4" x14ac:dyDescent="0.25">
      <c r="D3963" s="9"/>
    </row>
    <row r="3964" spans="4:4" x14ac:dyDescent="0.25">
      <c r="D3964" s="9"/>
    </row>
    <row r="3965" spans="4:4" x14ac:dyDescent="0.25">
      <c r="D3965" s="9"/>
    </row>
    <row r="3966" spans="4:4" x14ac:dyDescent="0.25">
      <c r="D3966" s="9"/>
    </row>
    <row r="3967" spans="4:4" x14ac:dyDescent="0.25">
      <c r="D3967" s="9"/>
    </row>
    <row r="3968" spans="4:4" x14ac:dyDescent="0.25">
      <c r="D3968" s="9"/>
    </row>
    <row r="3969" spans="4:4" x14ac:dyDescent="0.25">
      <c r="D3969" s="9"/>
    </row>
    <row r="3970" spans="4:4" x14ac:dyDescent="0.25">
      <c r="D3970" s="9"/>
    </row>
    <row r="3971" spans="4:4" x14ac:dyDescent="0.25">
      <c r="D3971" s="9"/>
    </row>
    <row r="3972" spans="4:4" x14ac:dyDescent="0.25">
      <c r="D3972" s="9"/>
    </row>
    <row r="3973" spans="4:4" x14ac:dyDescent="0.25">
      <c r="D3973" s="9"/>
    </row>
    <row r="3974" spans="4:4" x14ac:dyDescent="0.25">
      <c r="D3974" s="9"/>
    </row>
    <row r="3975" spans="4:4" x14ac:dyDescent="0.25">
      <c r="D3975" s="9"/>
    </row>
    <row r="3976" spans="4:4" x14ac:dyDescent="0.25">
      <c r="D3976" s="9"/>
    </row>
    <row r="3977" spans="4:4" x14ac:dyDescent="0.25">
      <c r="D3977" s="9"/>
    </row>
    <row r="3978" spans="4:4" x14ac:dyDescent="0.25">
      <c r="D3978" s="9"/>
    </row>
    <row r="3979" spans="4:4" x14ac:dyDescent="0.25">
      <c r="D3979" s="9"/>
    </row>
    <row r="3980" spans="4:4" x14ac:dyDescent="0.25">
      <c r="D3980" s="9"/>
    </row>
    <row r="3981" spans="4:4" x14ac:dyDescent="0.25">
      <c r="D3981" s="9"/>
    </row>
    <row r="3982" spans="4:4" x14ac:dyDescent="0.25">
      <c r="D3982" s="9"/>
    </row>
    <row r="3983" spans="4:4" x14ac:dyDescent="0.25">
      <c r="D3983" s="9"/>
    </row>
    <row r="3984" spans="4:4" x14ac:dyDescent="0.25">
      <c r="D3984" s="9"/>
    </row>
    <row r="3985" spans="4:4" x14ac:dyDescent="0.25">
      <c r="D3985" s="9"/>
    </row>
    <row r="3986" spans="4:4" x14ac:dyDescent="0.25">
      <c r="D3986" s="9"/>
    </row>
    <row r="3987" spans="4:4" x14ac:dyDescent="0.25">
      <c r="D3987" s="9"/>
    </row>
    <row r="3988" spans="4:4" x14ac:dyDescent="0.25">
      <c r="D3988" s="9"/>
    </row>
    <row r="3989" spans="4:4" x14ac:dyDescent="0.25">
      <c r="D3989" s="9"/>
    </row>
    <row r="3990" spans="4:4" x14ac:dyDescent="0.25">
      <c r="D3990" s="9"/>
    </row>
    <row r="3991" spans="4:4" x14ac:dyDescent="0.25">
      <c r="D3991" s="9"/>
    </row>
    <row r="3992" spans="4:4" x14ac:dyDescent="0.25">
      <c r="D3992" s="9"/>
    </row>
    <row r="3993" spans="4:4" x14ac:dyDescent="0.25">
      <c r="D3993" s="9"/>
    </row>
    <row r="3994" spans="4:4" x14ac:dyDescent="0.25">
      <c r="D3994" s="9"/>
    </row>
    <row r="3995" spans="4:4" x14ac:dyDescent="0.25">
      <c r="D3995" s="9"/>
    </row>
    <row r="3996" spans="4:4" x14ac:dyDescent="0.25">
      <c r="D3996" s="9"/>
    </row>
    <row r="3997" spans="4:4" x14ac:dyDescent="0.25">
      <c r="D3997" s="9"/>
    </row>
    <row r="3998" spans="4:4" x14ac:dyDescent="0.25">
      <c r="D3998" s="9"/>
    </row>
    <row r="3999" spans="4:4" x14ac:dyDescent="0.25">
      <c r="D3999" s="9"/>
    </row>
    <row r="4000" spans="4:4" x14ac:dyDescent="0.25">
      <c r="D4000" s="9"/>
    </row>
    <row r="4001" spans="4:4" x14ac:dyDescent="0.25">
      <c r="D4001" s="9"/>
    </row>
    <row r="4002" spans="4:4" x14ac:dyDescent="0.25">
      <c r="D4002" s="9"/>
    </row>
    <row r="4003" spans="4:4" x14ac:dyDescent="0.25">
      <c r="D4003" s="9"/>
    </row>
    <row r="4004" spans="4:4" x14ac:dyDescent="0.25">
      <c r="D4004" s="9"/>
    </row>
    <row r="4005" spans="4:4" x14ac:dyDescent="0.25">
      <c r="D4005" s="9"/>
    </row>
    <row r="4006" spans="4:4" x14ac:dyDescent="0.25">
      <c r="D4006" s="9"/>
    </row>
    <row r="4007" spans="4:4" x14ac:dyDescent="0.25">
      <c r="D4007" s="9"/>
    </row>
    <row r="4008" spans="4:4" x14ac:dyDescent="0.25">
      <c r="D4008" s="9"/>
    </row>
    <row r="4009" spans="4:4" x14ac:dyDescent="0.25">
      <c r="D4009" s="9"/>
    </row>
    <row r="4010" spans="4:4" x14ac:dyDescent="0.25">
      <c r="D4010" s="9"/>
    </row>
    <row r="4011" spans="4:4" x14ac:dyDescent="0.25">
      <c r="D4011" s="9"/>
    </row>
    <row r="4012" spans="4:4" x14ac:dyDescent="0.25">
      <c r="D4012" s="9"/>
    </row>
    <row r="4013" spans="4:4" x14ac:dyDescent="0.25">
      <c r="D4013" s="9"/>
    </row>
    <row r="4014" spans="4:4" x14ac:dyDescent="0.25">
      <c r="D4014" s="9"/>
    </row>
    <row r="4015" spans="4:4" x14ac:dyDescent="0.25">
      <c r="D4015" s="9"/>
    </row>
    <row r="4016" spans="4:4" x14ac:dyDescent="0.25">
      <c r="D4016" s="9"/>
    </row>
    <row r="4017" spans="4:4" x14ac:dyDescent="0.25">
      <c r="D4017" s="9"/>
    </row>
    <row r="4018" spans="4:4" x14ac:dyDescent="0.25">
      <c r="D4018" s="9"/>
    </row>
    <row r="4019" spans="4:4" x14ac:dyDescent="0.25">
      <c r="D4019" s="9"/>
    </row>
    <row r="4020" spans="4:4" x14ac:dyDescent="0.25">
      <c r="D4020" s="9"/>
    </row>
    <row r="4021" spans="4:4" x14ac:dyDescent="0.25">
      <c r="D4021" s="9"/>
    </row>
    <row r="4022" spans="4:4" x14ac:dyDescent="0.25">
      <c r="D4022" s="9"/>
    </row>
    <row r="4023" spans="4:4" x14ac:dyDescent="0.25">
      <c r="D4023" s="9"/>
    </row>
    <row r="4024" spans="4:4" x14ac:dyDescent="0.25">
      <c r="D4024" s="9"/>
    </row>
    <row r="4025" spans="4:4" x14ac:dyDescent="0.25">
      <c r="D4025" s="9"/>
    </row>
    <row r="4026" spans="4:4" x14ac:dyDescent="0.25">
      <c r="D4026" s="9"/>
    </row>
    <row r="4027" spans="4:4" x14ac:dyDescent="0.25">
      <c r="D4027" s="9"/>
    </row>
    <row r="4028" spans="4:4" x14ac:dyDescent="0.25">
      <c r="D4028" s="9"/>
    </row>
    <row r="4029" spans="4:4" x14ac:dyDescent="0.25">
      <c r="D4029" s="9"/>
    </row>
    <row r="4030" spans="4:4" x14ac:dyDescent="0.25">
      <c r="D4030" s="9"/>
    </row>
    <row r="4031" spans="4:4" x14ac:dyDescent="0.25">
      <c r="D4031" s="9"/>
    </row>
    <row r="4032" spans="4:4" x14ac:dyDescent="0.25">
      <c r="D4032" s="9"/>
    </row>
    <row r="4033" spans="4:4" x14ac:dyDescent="0.25">
      <c r="D4033" s="9"/>
    </row>
    <row r="4034" spans="4:4" x14ac:dyDescent="0.25">
      <c r="D4034" s="9"/>
    </row>
    <row r="4035" spans="4:4" x14ac:dyDescent="0.25">
      <c r="D4035" s="9"/>
    </row>
    <row r="4036" spans="4:4" x14ac:dyDescent="0.25">
      <c r="D4036" s="9"/>
    </row>
    <row r="4037" spans="4:4" x14ac:dyDescent="0.25">
      <c r="D4037" s="9"/>
    </row>
    <row r="4038" spans="4:4" x14ac:dyDescent="0.25">
      <c r="D4038" s="9"/>
    </row>
    <row r="4039" spans="4:4" x14ac:dyDescent="0.25">
      <c r="D4039" s="9"/>
    </row>
    <row r="4040" spans="4:4" x14ac:dyDescent="0.25">
      <c r="D4040" s="9"/>
    </row>
    <row r="4041" spans="4:4" x14ac:dyDescent="0.25">
      <c r="D4041" s="9"/>
    </row>
    <row r="4042" spans="4:4" x14ac:dyDescent="0.25">
      <c r="D4042" s="9"/>
    </row>
    <row r="4043" spans="4:4" x14ac:dyDescent="0.25">
      <c r="D4043" s="9"/>
    </row>
    <row r="4044" spans="4:4" x14ac:dyDescent="0.25">
      <c r="D4044" s="9"/>
    </row>
    <row r="4045" spans="4:4" x14ac:dyDescent="0.25">
      <c r="D4045" s="9"/>
    </row>
    <row r="4046" spans="4:4" x14ac:dyDescent="0.25">
      <c r="D4046" s="9"/>
    </row>
    <row r="4047" spans="4:4" x14ac:dyDescent="0.25">
      <c r="D4047" s="9"/>
    </row>
    <row r="4048" spans="4:4" x14ac:dyDescent="0.25">
      <c r="D4048" s="9"/>
    </row>
    <row r="4049" spans="4:4" x14ac:dyDescent="0.25">
      <c r="D4049" s="9"/>
    </row>
    <row r="4050" spans="4:4" x14ac:dyDescent="0.25">
      <c r="D4050" s="9"/>
    </row>
    <row r="4051" spans="4:4" x14ac:dyDescent="0.25">
      <c r="D4051" s="9"/>
    </row>
    <row r="4052" spans="4:4" x14ac:dyDescent="0.25">
      <c r="D4052" s="9"/>
    </row>
    <row r="4053" spans="4:4" x14ac:dyDescent="0.25">
      <c r="D4053" s="9"/>
    </row>
    <row r="4054" spans="4:4" x14ac:dyDescent="0.25">
      <c r="D4054" s="9"/>
    </row>
    <row r="4055" spans="4:4" x14ac:dyDescent="0.25">
      <c r="D4055" s="9"/>
    </row>
    <row r="4056" spans="4:4" x14ac:dyDescent="0.25">
      <c r="D4056" s="9"/>
    </row>
    <row r="4057" spans="4:4" x14ac:dyDescent="0.25">
      <c r="D4057" s="9"/>
    </row>
    <row r="4058" spans="4:4" x14ac:dyDescent="0.25">
      <c r="D4058" s="9"/>
    </row>
    <row r="4059" spans="4:4" x14ac:dyDescent="0.25">
      <c r="D4059" s="9"/>
    </row>
    <row r="4060" spans="4:4" x14ac:dyDescent="0.25">
      <c r="D4060" s="9"/>
    </row>
    <row r="4061" spans="4:4" x14ac:dyDescent="0.25">
      <c r="D4061" s="9"/>
    </row>
    <row r="4062" spans="4:4" x14ac:dyDescent="0.25">
      <c r="D4062" s="9"/>
    </row>
    <row r="4063" spans="4:4" x14ac:dyDescent="0.25">
      <c r="D4063" s="9"/>
    </row>
    <row r="4064" spans="4:4" x14ac:dyDescent="0.25">
      <c r="D4064" s="9"/>
    </row>
    <row r="4065" spans="4:4" x14ac:dyDescent="0.25">
      <c r="D4065" s="9"/>
    </row>
    <row r="4066" spans="4:4" x14ac:dyDescent="0.25">
      <c r="D4066" s="9"/>
    </row>
    <row r="4067" spans="4:4" x14ac:dyDescent="0.25">
      <c r="D4067" s="9"/>
    </row>
    <row r="4068" spans="4:4" x14ac:dyDescent="0.25">
      <c r="D4068" s="9"/>
    </row>
    <row r="4069" spans="4:4" x14ac:dyDescent="0.25">
      <c r="D4069" s="9"/>
    </row>
    <row r="4070" spans="4:4" x14ac:dyDescent="0.25">
      <c r="D4070" s="9"/>
    </row>
    <row r="4071" spans="4:4" x14ac:dyDescent="0.25">
      <c r="D4071" s="9"/>
    </row>
    <row r="4072" spans="4:4" x14ac:dyDescent="0.25">
      <c r="D4072" s="9"/>
    </row>
    <row r="4073" spans="4:4" x14ac:dyDescent="0.25">
      <c r="D4073" s="9"/>
    </row>
    <row r="4074" spans="4:4" x14ac:dyDescent="0.25">
      <c r="D4074" s="9"/>
    </row>
    <row r="4075" spans="4:4" x14ac:dyDescent="0.25">
      <c r="D4075" s="9"/>
    </row>
    <row r="4076" spans="4:4" x14ac:dyDescent="0.25">
      <c r="D4076" s="9"/>
    </row>
    <row r="4077" spans="4:4" x14ac:dyDescent="0.25">
      <c r="D4077" s="9"/>
    </row>
    <row r="4078" spans="4:4" x14ac:dyDescent="0.25">
      <c r="D4078" s="9"/>
    </row>
    <row r="4079" spans="4:4" x14ac:dyDescent="0.25">
      <c r="D4079" s="9"/>
    </row>
    <row r="4080" spans="4:4" x14ac:dyDescent="0.25">
      <c r="D4080" s="9"/>
    </row>
    <row r="4081" spans="4:4" x14ac:dyDescent="0.25">
      <c r="D4081" s="9"/>
    </row>
    <row r="4082" spans="4:4" x14ac:dyDescent="0.25">
      <c r="D4082" s="9"/>
    </row>
    <row r="4083" spans="4:4" x14ac:dyDescent="0.25">
      <c r="D4083" s="9"/>
    </row>
    <row r="4084" spans="4:4" x14ac:dyDescent="0.25">
      <c r="D4084" s="9"/>
    </row>
    <row r="4085" spans="4:4" x14ac:dyDescent="0.25">
      <c r="D4085" s="9"/>
    </row>
    <row r="4086" spans="4:4" x14ac:dyDescent="0.25">
      <c r="D4086" s="9"/>
    </row>
    <row r="4087" spans="4:4" x14ac:dyDescent="0.25">
      <c r="D4087" s="9"/>
    </row>
    <row r="4088" spans="4:4" x14ac:dyDescent="0.25">
      <c r="D4088" s="9"/>
    </row>
    <row r="4089" spans="4:4" x14ac:dyDescent="0.25">
      <c r="D4089" s="9"/>
    </row>
    <row r="4090" spans="4:4" x14ac:dyDescent="0.25">
      <c r="D4090" s="9"/>
    </row>
    <row r="4091" spans="4:4" x14ac:dyDescent="0.25">
      <c r="D4091" s="9"/>
    </row>
    <row r="4092" spans="4:4" x14ac:dyDescent="0.25">
      <c r="D4092" s="9"/>
    </row>
    <row r="4093" spans="4:4" x14ac:dyDescent="0.25">
      <c r="D4093" s="9"/>
    </row>
    <row r="4094" spans="4:4" x14ac:dyDescent="0.25">
      <c r="D4094" s="9"/>
    </row>
    <row r="4095" spans="4:4" x14ac:dyDescent="0.25">
      <c r="D4095" s="9"/>
    </row>
    <row r="4096" spans="4:4" x14ac:dyDescent="0.25">
      <c r="D4096" s="9"/>
    </row>
    <row r="4097" spans="4:4" x14ac:dyDescent="0.25">
      <c r="D4097" s="9"/>
    </row>
    <row r="4098" spans="4:4" x14ac:dyDescent="0.25">
      <c r="D4098" s="9"/>
    </row>
    <row r="4099" spans="4:4" x14ac:dyDescent="0.25">
      <c r="D4099" s="9"/>
    </row>
    <row r="4100" spans="4:4" x14ac:dyDescent="0.25">
      <c r="D4100" s="9"/>
    </row>
    <row r="4101" spans="4:4" x14ac:dyDescent="0.25">
      <c r="D4101" s="9"/>
    </row>
    <row r="4102" spans="4:4" x14ac:dyDescent="0.25">
      <c r="D4102" s="9"/>
    </row>
    <row r="4103" spans="4:4" x14ac:dyDescent="0.25">
      <c r="D4103" s="9"/>
    </row>
    <row r="4104" spans="4:4" x14ac:dyDescent="0.25">
      <c r="D4104" s="9"/>
    </row>
    <row r="4105" spans="4:4" x14ac:dyDescent="0.25">
      <c r="D4105" s="9"/>
    </row>
    <row r="4106" spans="4:4" x14ac:dyDescent="0.25">
      <c r="D4106" s="9"/>
    </row>
    <row r="4107" spans="4:4" x14ac:dyDescent="0.25">
      <c r="D4107" s="9"/>
    </row>
    <row r="4108" spans="4:4" x14ac:dyDescent="0.25">
      <c r="D4108" s="9"/>
    </row>
    <row r="4109" spans="4:4" x14ac:dyDescent="0.25">
      <c r="D4109" s="9"/>
    </row>
    <row r="4110" spans="4:4" x14ac:dyDescent="0.25">
      <c r="D4110" s="9"/>
    </row>
    <row r="4111" spans="4:4" x14ac:dyDescent="0.25">
      <c r="D4111" s="9"/>
    </row>
    <row r="4112" spans="4:4" x14ac:dyDescent="0.25">
      <c r="D4112" s="9"/>
    </row>
    <row r="4113" spans="4:4" x14ac:dyDescent="0.25">
      <c r="D4113" s="9"/>
    </row>
    <row r="4114" spans="4:4" x14ac:dyDescent="0.25">
      <c r="D4114" s="9"/>
    </row>
    <row r="4115" spans="4:4" x14ac:dyDescent="0.25">
      <c r="D4115" s="9"/>
    </row>
    <row r="4116" spans="4:4" x14ac:dyDescent="0.25">
      <c r="D4116" s="9"/>
    </row>
    <row r="4117" spans="4:4" x14ac:dyDescent="0.25">
      <c r="D4117" s="9"/>
    </row>
    <row r="4118" spans="4:4" x14ac:dyDescent="0.25">
      <c r="D4118" s="9"/>
    </row>
    <row r="4119" spans="4:4" x14ac:dyDescent="0.25">
      <c r="D4119" s="9"/>
    </row>
    <row r="4120" spans="4:4" x14ac:dyDescent="0.25">
      <c r="D4120" s="9"/>
    </row>
    <row r="4121" spans="4:4" x14ac:dyDescent="0.25">
      <c r="D4121" s="9"/>
    </row>
    <row r="4122" spans="4:4" x14ac:dyDescent="0.25">
      <c r="D4122" s="9"/>
    </row>
    <row r="4123" spans="4:4" x14ac:dyDescent="0.25">
      <c r="D4123" s="9"/>
    </row>
    <row r="4124" spans="4:4" x14ac:dyDescent="0.25">
      <c r="D4124" s="9"/>
    </row>
    <row r="4125" spans="4:4" x14ac:dyDescent="0.25">
      <c r="D4125" s="9"/>
    </row>
    <row r="4126" spans="4:4" x14ac:dyDescent="0.25">
      <c r="D4126" s="9"/>
    </row>
    <row r="4127" spans="4:4" x14ac:dyDescent="0.25">
      <c r="D4127" s="9"/>
    </row>
    <row r="4128" spans="4:4" x14ac:dyDescent="0.25">
      <c r="D4128" s="9"/>
    </row>
    <row r="4129" spans="4:4" x14ac:dyDescent="0.25">
      <c r="D4129" s="9"/>
    </row>
    <row r="4130" spans="4:4" x14ac:dyDescent="0.25">
      <c r="D4130" s="9"/>
    </row>
    <row r="4131" spans="4:4" x14ac:dyDescent="0.25">
      <c r="D4131" s="9"/>
    </row>
    <row r="4132" spans="4:4" x14ac:dyDescent="0.25">
      <c r="D4132" s="9"/>
    </row>
    <row r="4133" spans="4:4" x14ac:dyDescent="0.25">
      <c r="D4133" s="9"/>
    </row>
    <row r="4134" spans="4:4" x14ac:dyDescent="0.25">
      <c r="D4134" s="9"/>
    </row>
    <row r="4135" spans="4:4" x14ac:dyDescent="0.25">
      <c r="D4135" s="9"/>
    </row>
    <row r="4136" spans="4:4" x14ac:dyDescent="0.25">
      <c r="D4136" s="9"/>
    </row>
    <row r="4137" spans="4:4" x14ac:dyDescent="0.25">
      <c r="D4137" s="9"/>
    </row>
    <row r="4138" spans="4:4" x14ac:dyDescent="0.25">
      <c r="D4138" s="9"/>
    </row>
    <row r="4139" spans="4:4" x14ac:dyDescent="0.25">
      <c r="D4139" s="9"/>
    </row>
    <row r="4140" spans="4:4" x14ac:dyDescent="0.25">
      <c r="D4140" s="9"/>
    </row>
    <row r="4141" spans="4:4" x14ac:dyDescent="0.25">
      <c r="D4141" s="9"/>
    </row>
    <row r="4142" spans="4:4" x14ac:dyDescent="0.25">
      <c r="D4142" s="9"/>
    </row>
    <row r="4143" spans="4:4" x14ac:dyDescent="0.25">
      <c r="D4143" s="9"/>
    </row>
    <row r="4144" spans="4:4" x14ac:dyDescent="0.25">
      <c r="D4144" s="9"/>
    </row>
    <row r="4145" spans="4:4" x14ac:dyDescent="0.25">
      <c r="D4145" s="9"/>
    </row>
    <row r="4146" spans="4:4" x14ac:dyDescent="0.25">
      <c r="D4146" s="9"/>
    </row>
    <row r="4147" spans="4:4" x14ac:dyDescent="0.25">
      <c r="D4147" s="9"/>
    </row>
    <row r="4148" spans="4:4" x14ac:dyDescent="0.25">
      <c r="D4148" s="9"/>
    </row>
    <row r="4149" spans="4:4" x14ac:dyDescent="0.25">
      <c r="D4149" s="9"/>
    </row>
    <row r="4150" spans="4:4" x14ac:dyDescent="0.25">
      <c r="D4150" s="9"/>
    </row>
    <row r="4151" spans="4:4" x14ac:dyDescent="0.25">
      <c r="D4151" s="9"/>
    </row>
    <row r="4152" spans="4:4" x14ac:dyDescent="0.25">
      <c r="D4152" s="9"/>
    </row>
    <row r="4153" spans="4:4" x14ac:dyDescent="0.25">
      <c r="D4153" s="9"/>
    </row>
    <row r="4154" spans="4:4" x14ac:dyDescent="0.25">
      <c r="D4154" s="9"/>
    </row>
    <row r="4155" spans="4:4" x14ac:dyDescent="0.25">
      <c r="D4155" s="9"/>
    </row>
    <row r="4156" spans="4:4" x14ac:dyDescent="0.25">
      <c r="D4156" s="9"/>
    </row>
    <row r="4157" spans="4:4" x14ac:dyDescent="0.25">
      <c r="D4157" s="9"/>
    </row>
    <row r="4158" spans="4:4" x14ac:dyDescent="0.25">
      <c r="D4158" s="9"/>
    </row>
    <row r="4159" spans="4:4" x14ac:dyDescent="0.25">
      <c r="D4159" s="9"/>
    </row>
    <row r="4160" spans="4:4" x14ac:dyDescent="0.25">
      <c r="D4160" s="9"/>
    </row>
    <row r="4161" spans="4:4" x14ac:dyDescent="0.25">
      <c r="D4161" s="9"/>
    </row>
    <row r="4162" spans="4:4" x14ac:dyDescent="0.25">
      <c r="D4162" s="9"/>
    </row>
    <row r="4163" spans="4:4" x14ac:dyDescent="0.25">
      <c r="D4163" s="9"/>
    </row>
    <row r="4164" spans="4:4" x14ac:dyDescent="0.25">
      <c r="D4164" s="9"/>
    </row>
    <row r="4165" spans="4:4" x14ac:dyDescent="0.25">
      <c r="D4165" s="9"/>
    </row>
    <row r="4166" spans="4:4" x14ac:dyDescent="0.25">
      <c r="D4166" s="9"/>
    </row>
    <row r="4167" spans="4:4" x14ac:dyDescent="0.25">
      <c r="D4167" s="9"/>
    </row>
    <row r="4168" spans="4:4" x14ac:dyDescent="0.25">
      <c r="D4168" s="9"/>
    </row>
    <row r="4169" spans="4:4" x14ac:dyDescent="0.25">
      <c r="D4169" s="9"/>
    </row>
    <row r="4170" spans="4:4" x14ac:dyDescent="0.25">
      <c r="D4170" s="9"/>
    </row>
    <row r="4171" spans="4:4" x14ac:dyDescent="0.25">
      <c r="D4171" s="9"/>
    </row>
    <row r="4172" spans="4:4" x14ac:dyDescent="0.25">
      <c r="D4172" s="9"/>
    </row>
    <row r="4173" spans="4:4" x14ac:dyDescent="0.25">
      <c r="D4173" s="9"/>
    </row>
    <row r="4174" spans="4:4" x14ac:dyDescent="0.25">
      <c r="D4174" s="9"/>
    </row>
    <row r="4175" spans="4:4" x14ac:dyDescent="0.25">
      <c r="D4175" s="9"/>
    </row>
    <row r="4176" spans="4:4" x14ac:dyDescent="0.25">
      <c r="D4176" s="9"/>
    </row>
    <row r="4177" spans="4:4" x14ac:dyDescent="0.25">
      <c r="D4177" s="9"/>
    </row>
    <row r="4178" spans="4:4" x14ac:dyDescent="0.25">
      <c r="D4178" s="9"/>
    </row>
    <row r="4179" spans="4:4" x14ac:dyDescent="0.25">
      <c r="D4179" s="9"/>
    </row>
    <row r="4180" spans="4:4" x14ac:dyDescent="0.25">
      <c r="D4180" s="9"/>
    </row>
    <row r="4181" spans="4:4" x14ac:dyDescent="0.25">
      <c r="D4181" s="9"/>
    </row>
    <row r="4182" spans="4:4" x14ac:dyDescent="0.25">
      <c r="D4182" s="9"/>
    </row>
    <row r="4183" spans="4:4" x14ac:dyDescent="0.25">
      <c r="D4183" s="9"/>
    </row>
    <row r="4184" spans="4:4" x14ac:dyDescent="0.25">
      <c r="D4184" s="9"/>
    </row>
    <row r="4185" spans="4:4" x14ac:dyDescent="0.25">
      <c r="D4185" s="9"/>
    </row>
    <row r="4186" spans="4:4" x14ac:dyDescent="0.25">
      <c r="D4186" s="9"/>
    </row>
    <row r="4187" spans="4:4" x14ac:dyDescent="0.25">
      <c r="D4187" s="9"/>
    </row>
    <row r="4188" spans="4:4" x14ac:dyDescent="0.25">
      <c r="D4188" s="9"/>
    </row>
    <row r="4189" spans="4:4" x14ac:dyDescent="0.25">
      <c r="D4189" s="9"/>
    </row>
    <row r="4190" spans="4:4" x14ac:dyDescent="0.25">
      <c r="D4190" s="9"/>
    </row>
    <row r="4191" spans="4:4" x14ac:dyDescent="0.25">
      <c r="D4191" s="9"/>
    </row>
    <row r="4192" spans="4:4" x14ac:dyDescent="0.25">
      <c r="D4192" s="9"/>
    </row>
    <row r="4193" spans="4:4" x14ac:dyDescent="0.25">
      <c r="D4193" s="9"/>
    </row>
    <row r="4194" spans="4:4" x14ac:dyDescent="0.25">
      <c r="D4194" s="9"/>
    </row>
    <row r="4195" spans="4:4" x14ac:dyDescent="0.25">
      <c r="D4195" s="9"/>
    </row>
    <row r="4196" spans="4:4" x14ac:dyDescent="0.25">
      <c r="D4196" s="9"/>
    </row>
    <row r="4197" spans="4:4" x14ac:dyDescent="0.25">
      <c r="D4197" s="9"/>
    </row>
    <row r="4198" spans="4:4" x14ac:dyDescent="0.25">
      <c r="D4198" s="9"/>
    </row>
    <row r="4199" spans="4:4" x14ac:dyDescent="0.25">
      <c r="D4199" s="9"/>
    </row>
    <row r="4200" spans="4:4" x14ac:dyDescent="0.25">
      <c r="D4200" s="9"/>
    </row>
    <row r="4201" spans="4:4" x14ac:dyDescent="0.25">
      <c r="D4201" s="9"/>
    </row>
    <row r="4202" spans="4:4" x14ac:dyDescent="0.25">
      <c r="D4202" s="9"/>
    </row>
    <row r="4203" spans="4:4" x14ac:dyDescent="0.25">
      <c r="D4203" s="9"/>
    </row>
    <row r="4204" spans="4:4" x14ac:dyDescent="0.25">
      <c r="D4204" s="9"/>
    </row>
    <row r="4205" spans="4:4" x14ac:dyDescent="0.25">
      <c r="D4205" s="9"/>
    </row>
    <row r="4206" spans="4:4" x14ac:dyDescent="0.25">
      <c r="D4206" s="9"/>
    </row>
    <row r="4207" spans="4:4" x14ac:dyDescent="0.25">
      <c r="D4207" s="9"/>
    </row>
    <row r="4208" spans="4:4" x14ac:dyDescent="0.25">
      <c r="D4208" s="9"/>
    </row>
    <row r="4209" spans="4:4" x14ac:dyDescent="0.25">
      <c r="D4209" s="9"/>
    </row>
    <row r="4210" spans="4:4" x14ac:dyDescent="0.25">
      <c r="D4210" s="9"/>
    </row>
    <row r="4211" spans="4:4" x14ac:dyDescent="0.25">
      <c r="D4211" s="9"/>
    </row>
    <row r="4212" spans="4:4" x14ac:dyDescent="0.25">
      <c r="D4212" s="9"/>
    </row>
    <row r="4213" spans="4:4" x14ac:dyDescent="0.25">
      <c r="D4213" s="9"/>
    </row>
    <row r="4214" spans="4:4" x14ac:dyDescent="0.25">
      <c r="D4214" s="9"/>
    </row>
    <row r="4215" spans="4:4" x14ac:dyDescent="0.25">
      <c r="D4215" s="9"/>
    </row>
    <row r="4216" spans="4:4" x14ac:dyDescent="0.25">
      <c r="D4216" s="9"/>
    </row>
    <row r="4217" spans="4:4" x14ac:dyDescent="0.25">
      <c r="D4217" s="9"/>
    </row>
    <row r="4218" spans="4:4" x14ac:dyDescent="0.25">
      <c r="D4218" s="9"/>
    </row>
    <row r="4219" spans="4:4" x14ac:dyDescent="0.25">
      <c r="D4219" s="9"/>
    </row>
    <row r="4220" spans="4:4" x14ac:dyDescent="0.25">
      <c r="D4220" s="9"/>
    </row>
    <row r="4221" spans="4:4" x14ac:dyDescent="0.25">
      <c r="D4221" s="9"/>
    </row>
    <row r="4222" spans="4:4" x14ac:dyDescent="0.25">
      <c r="D4222" s="9"/>
    </row>
    <row r="4223" spans="4:4" x14ac:dyDescent="0.25">
      <c r="D4223" s="9"/>
    </row>
    <row r="4224" spans="4:4" x14ac:dyDescent="0.25">
      <c r="D4224" s="9"/>
    </row>
    <row r="4225" spans="4:4" x14ac:dyDescent="0.25">
      <c r="D4225" s="9"/>
    </row>
    <row r="4226" spans="4:4" x14ac:dyDescent="0.25">
      <c r="D4226" s="9"/>
    </row>
    <row r="4227" spans="4:4" x14ac:dyDescent="0.25">
      <c r="D4227" s="9"/>
    </row>
    <row r="4228" spans="4:4" x14ac:dyDescent="0.25">
      <c r="D4228" s="9"/>
    </row>
    <row r="4229" spans="4:4" x14ac:dyDescent="0.25">
      <c r="D4229" s="9"/>
    </row>
    <row r="4230" spans="4:4" x14ac:dyDescent="0.25">
      <c r="D4230" s="9"/>
    </row>
    <row r="4231" spans="4:4" x14ac:dyDescent="0.25">
      <c r="D4231" s="9"/>
    </row>
    <row r="4232" spans="4:4" x14ac:dyDescent="0.25">
      <c r="D4232" s="9"/>
    </row>
    <row r="4233" spans="4:4" x14ac:dyDescent="0.25">
      <c r="D4233" s="9"/>
    </row>
    <row r="4234" spans="4:4" x14ac:dyDescent="0.25">
      <c r="D4234" s="9"/>
    </row>
    <row r="4235" spans="4:4" x14ac:dyDescent="0.25">
      <c r="D4235" s="9"/>
    </row>
    <row r="4236" spans="4:4" x14ac:dyDescent="0.25">
      <c r="D4236" s="9"/>
    </row>
    <row r="4237" spans="4:4" x14ac:dyDescent="0.25">
      <c r="D4237" s="9"/>
    </row>
    <row r="4238" spans="4:4" x14ac:dyDescent="0.25">
      <c r="D4238" s="9"/>
    </row>
    <row r="4239" spans="4:4" x14ac:dyDescent="0.25">
      <c r="D4239" s="9"/>
    </row>
    <row r="4240" spans="4:4" x14ac:dyDescent="0.25">
      <c r="D4240" s="9"/>
    </row>
    <row r="4241" spans="4:4" x14ac:dyDescent="0.25">
      <c r="D4241" s="9"/>
    </row>
    <row r="4242" spans="4:4" x14ac:dyDescent="0.25">
      <c r="D4242" s="9"/>
    </row>
    <row r="4243" spans="4:4" x14ac:dyDescent="0.25">
      <c r="D4243" s="9"/>
    </row>
    <row r="4244" spans="4:4" x14ac:dyDescent="0.25">
      <c r="D4244" s="9"/>
    </row>
    <row r="4245" spans="4:4" x14ac:dyDescent="0.25">
      <c r="D4245" s="9"/>
    </row>
    <row r="4246" spans="4:4" x14ac:dyDescent="0.25">
      <c r="D4246" s="9"/>
    </row>
    <row r="4247" spans="4:4" x14ac:dyDescent="0.25">
      <c r="D4247" s="9"/>
    </row>
    <row r="4248" spans="4:4" x14ac:dyDescent="0.25">
      <c r="D4248" s="9"/>
    </row>
    <row r="4249" spans="4:4" x14ac:dyDescent="0.25">
      <c r="D4249" s="9"/>
    </row>
    <row r="4250" spans="4:4" x14ac:dyDescent="0.25">
      <c r="D4250" s="9"/>
    </row>
    <row r="4251" spans="4:4" x14ac:dyDescent="0.25">
      <c r="D4251" s="9"/>
    </row>
    <row r="4252" spans="4:4" x14ac:dyDescent="0.25">
      <c r="D4252" s="9"/>
    </row>
    <row r="4253" spans="4:4" x14ac:dyDescent="0.25">
      <c r="D4253" s="9"/>
    </row>
    <row r="4254" spans="4:4" x14ac:dyDescent="0.25">
      <c r="D4254" s="9"/>
    </row>
    <row r="4255" spans="4:4" x14ac:dyDescent="0.25">
      <c r="D4255" s="9"/>
    </row>
    <row r="4256" spans="4:4" x14ac:dyDescent="0.25">
      <c r="D4256" s="9"/>
    </row>
    <row r="4257" spans="4:4" x14ac:dyDescent="0.25">
      <c r="D4257" s="9"/>
    </row>
    <row r="4258" spans="4:4" x14ac:dyDescent="0.25">
      <c r="D4258" s="9"/>
    </row>
    <row r="4259" spans="4:4" x14ac:dyDescent="0.25">
      <c r="D4259" s="9"/>
    </row>
    <row r="4260" spans="4:4" x14ac:dyDescent="0.25">
      <c r="D4260" s="9"/>
    </row>
    <row r="4261" spans="4:4" x14ac:dyDescent="0.25">
      <c r="D4261" s="9"/>
    </row>
    <row r="4262" spans="4:4" x14ac:dyDescent="0.25">
      <c r="D4262" s="9"/>
    </row>
    <row r="4263" spans="4:4" x14ac:dyDescent="0.25">
      <c r="D4263" s="9"/>
    </row>
    <row r="4264" spans="4:4" x14ac:dyDescent="0.25">
      <c r="D4264" s="9"/>
    </row>
    <row r="4265" spans="4:4" x14ac:dyDescent="0.25">
      <c r="D4265" s="9"/>
    </row>
    <row r="4266" spans="4:4" x14ac:dyDescent="0.25">
      <c r="D4266" s="9"/>
    </row>
    <row r="4267" spans="4:4" x14ac:dyDescent="0.25">
      <c r="D4267" s="9"/>
    </row>
    <row r="4268" spans="4:4" x14ac:dyDescent="0.25">
      <c r="D4268" s="9"/>
    </row>
    <row r="4269" spans="4:4" x14ac:dyDescent="0.25">
      <c r="D4269" s="9"/>
    </row>
    <row r="4270" spans="4:4" x14ac:dyDescent="0.25">
      <c r="D4270" s="9"/>
    </row>
    <row r="4271" spans="4:4" x14ac:dyDescent="0.25">
      <c r="D4271" s="9"/>
    </row>
    <row r="4272" spans="4:4" x14ac:dyDescent="0.25">
      <c r="D4272" s="9"/>
    </row>
    <row r="4273" spans="4:4" x14ac:dyDescent="0.25">
      <c r="D4273" s="9"/>
    </row>
    <row r="4274" spans="4:4" x14ac:dyDescent="0.25">
      <c r="D4274" s="9"/>
    </row>
    <row r="4275" spans="4:4" x14ac:dyDescent="0.25">
      <c r="D4275" s="9"/>
    </row>
    <row r="4276" spans="4:4" x14ac:dyDescent="0.25">
      <c r="D4276" s="9"/>
    </row>
    <row r="4277" spans="4:4" x14ac:dyDescent="0.25">
      <c r="D4277" s="9"/>
    </row>
    <row r="4278" spans="4:4" x14ac:dyDescent="0.25">
      <c r="D4278" s="9"/>
    </row>
    <row r="4279" spans="4:4" x14ac:dyDescent="0.25">
      <c r="D4279" s="9"/>
    </row>
    <row r="4280" spans="4:4" x14ac:dyDescent="0.25">
      <c r="D4280" s="9"/>
    </row>
    <row r="4281" spans="4:4" x14ac:dyDescent="0.25">
      <c r="D4281" s="9"/>
    </row>
    <row r="4282" spans="4:4" x14ac:dyDescent="0.25">
      <c r="D4282" s="9"/>
    </row>
    <row r="4283" spans="4:4" x14ac:dyDescent="0.25">
      <c r="D4283" s="9"/>
    </row>
    <row r="4284" spans="4:4" x14ac:dyDescent="0.25">
      <c r="D4284" s="9"/>
    </row>
    <row r="4285" spans="4:4" x14ac:dyDescent="0.25">
      <c r="D4285" s="9"/>
    </row>
    <row r="4286" spans="4:4" x14ac:dyDescent="0.25">
      <c r="D4286" s="9"/>
    </row>
    <row r="4287" spans="4:4" x14ac:dyDescent="0.25">
      <c r="D4287" s="9"/>
    </row>
    <row r="4288" spans="4:4" x14ac:dyDescent="0.25">
      <c r="D4288" s="9"/>
    </row>
    <row r="4289" spans="4:4" x14ac:dyDescent="0.25">
      <c r="D4289" s="9"/>
    </row>
    <row r="4290" spans="4:4" x14ac:dyDescent="0.25">
      <c r="D4290" s="9"/>
    </row>
    <row r="4291" spans="4:4" x14ac:dyDescent="0.25">
      <c r="D4291" s="9"/>
    </row>
    <row r="4292" spans="4:4" x14ac:dyDescent="0.25">
      <c r="D4292" s="9"/>
    </row>
    <row r="4293" spans="4:4" x14ac:dyDescent="0.25">
      <c r="D4293" s="9"/>
    </row>
    <row r="4294" spans="4:4" x14ac:dyDescent="0.25">
      <c r="D4294" s="9"/>
    </row>
    <row r="4295" spans="4:4" x14ac:dyDescent="0.25">
      <c r="D4295" s="9"/>
    </row>
    <row r="4296" spans="4:4" x14ac:dyDescent="0.25">
      <c r="D4296" s="9"/>
    </row>
    <row r="4297" spans="4:4" x14ac:dyDescent="0.25">
      <c r="D4297" s="9"/>
    </row>
    <row r="4298" spans="4:4" x14ac:dyDescent="0.25">
      <c r="D4298" s="9"/>
    </row>
    <row r="4299" spans="4:4" x14ac:dyDescent="0.25">
      <c r="D4299" s="9"/>
    </row>
    <row r="4300" spans="4:4" x14ac:dyDescent="0.25">
      <c r="D4300" s="9"/>
    </row>
    <row r="4301" spans="4:4" x14ac:dyDescent="0.25">
      <c r="D4301" s="9"/>
    </row>
    <row r="4302" spans="4:4" x14ac:dyDescent="0.25">
      <c r="D4302" s="9"/>
    </row>
    <row r="4303" spans="4:4" x14ac:dyDescent="0.25">
      <c r="D4303" s="9"/>
    </row>
    <row r="4304" spans="4:4" x14ac:dyDescent="0.25">
      <c r="D4304" s="9"/>
    </row>
    <row r="4305" spans="4:4" x14ac:dyDescent="0.25">
      <c r="D4305" s="9"/>
    </row>
    <row r="4306" spans="4:4" x14ac:dyDescent="0.25">
      <c r="D4306" s="9"/>
    </row>
    <row r="4307" spans="4:4" x14ac:dyDescent="0.25">
      <c r="D4307" s="9"/>
    </row>
    <row r="4308" spans="4:4" x14ac:dyDescent="0.25">
      <c r="D4308" s="9"/>
    </row>
    <row r="4309" spans="4:4" x14ac:dyDescent="0.25">
      <c r="D4309" s="9"/>
    </row>
    <row r="4310" spans="4:4" x14ac:dyDescent="0.25">
      <c r="D4310" s="9"/>
    </row>
    <row r="4311" spans="4:4" x14ac:dyDescent="0.25">
      <c r="D4311" s="9"/>
    </row>
    <row r="4312" spans="4:4" x14ac:dyDescent="0.25">
      <c r="D4312" s="9"/>
    </row>
    <row r="4313" spans="4:4" x14ac:dyDescent="0.25">
      <c r="D4313" s="9"/>
    </row>
    <row r="4314" spans="4:4" x14ac:dyDescent="0.25">
      <c r="D4314" s="9"/>
    </row>
    <row r="4315" spans="4:4" x14ac:dyDescent="0.25">
      <c r="D4315" s="9"/>
    </row>
    <row r="4316" spans="4:4" x14ac:dyDescent="0.25">
      <c r="D4316" s="9"/>
    </row>
    <row r="4317" spans="4:4" x14ac:dyDescent="0.25">
      <c r="D4317" s="9"/>
    </row>
    <row r="4318" spans="4:4" x14ac:dyDescent="0.25">
      <c r="D4318" s="9"/>
    </row>
    <row r="4319" spans="4:4" x14ac:dyDescent="0.25">
      <c r="D4319" s="9"/>
    </row>
    <row r="4320" spans="4:4" x14ac:dyDescent="0.25">
      <c r="D4320" s="9"/>
    </row>
    <row r="4321" spans="4:4" x14ac:dyDescent="0.25">
      <c r="D4321" s="9"/>
    </row>
    <row r="4322" spans="4:4" x14ac:dyDescent="0.25">
      <c r="D4322" s="9"/>
    </row>
    <row r="4323" spans="4:4" x14ac:dyDescent="0.25">
      <c r="D4323" s="9"/>
    </row>
    <row r="4324" spans="4:4" x14ac:dyDescent="0.25">
      <c r="D4324" s="9"/>
    </row>
    <row r="4325" spans="4:4" x14ac:dyDescent="0.25">
      <c r="D4325" s="9"/>
    </row>
    <row r="4326" spans="4:4" x14ac:dyDescent="0.25">
      <c r="D4326" s="9"/>
    </row>
    <row r="4327" spans="4:4" x14ac:dyDescent="0.25">
      <c r="D4327" s="9"/>
    </row>
    <row r="4328" spans="4:4" x14ac:dyDescent="0.25">
      <c r="D4328" s="9"/>
    </row>
    <row r="4329" spans="4:4" x14ac:dyDescent="0.25">
      <c r="D4329" s="9"/>
    </row>
    <row r="4330" spans="4:4" x14ac:dyDescent="0.25">
      <c r="D4330" s="9"/>
    </row>
    <row r="4331" spans="4:4" x14ac:dyDescent="0.25">
      <c r="D4331" s="9"/>
    </row>
    <row r="4332" spans="4:4" x14ac:dyDescent="0.25">
      <c r="D4332" s="9"/>
    </row>
    <row r="4333" spans="4:4" x14ac:dyDescent="0.25">
      <c r="D4333" s="9"/>
    </row>
    <row r="4334" spans="4:4" x14ac:dyDescent="0.25">
      <c r="D4334" s="9"/>
    </row>
    <row r="4335" spans="4:4" x14ac:dyDescent="0.25">
      <c r="D4335" s="9"/>
    </row>
    <row r="4336" spans="4:4" x14ac:dyDescent="0.25">
      <c r="D4336" s="9"/>
    </row>
    <row r="4337" spans="4:4" x14ac:dyDescent="0.25">
      <c r="D4337" s="9"/>
    </row>
    <row r="4338" spans="4:4" x14ac:dyDescent="0.25">
      <c r="D4338" s="9"/>
    </row>
    <row r="4339" spans="4:4" x14ac:dyDescent="0.25">
      <c r="D4339" s="9"/>
    </row>
    <row r="4340" spans="4:4" x14ac:dyDescent="0.25">
      <c r="D4340" s="9"/>
    </row>
    <row r="4341" spans="4:4" x14ac:dyDescent="0.25">
      <c r="D4341" s="9"/>
    </row>
    <row r="4342" spans="4:4" x14ac:dyDescent="0.25">
      <c r="D4342" s="9"/>
    </row>
    <row r="4343" spans="4:4" x14ac:dyDescent="0.25">
      <c r="D4343" s="9"/>
    </row>
    <row r="4344" spans="4:4" x14ac:dyDescent="0.25">
      <c r="D4344" s="9"/>
    </row>
    <row r="4345" spans="4:4" x14ac:dyDescent="0.25">
      <c r="D4345" s="9"/>
    </row>
    <row r="4346" spans="4:4" x14ac:dyDescent="0.25">
      <c r="D4346" s="9"/>
    </row>
    <row r="4347" spans="4:4" x14ac:dyDescent="0.25">
      <c r="D4347" s="9"/>
    </row>
    <row r="4348" spans="4:4" x14ac:dyDescent="0.25">
      <c r="D4348" s="9"/>
    </row>
    <row r="4349" spans="4:4" x14ac:dyDescent="0.25">
      <c r="D4349" s="9"/>
    </row>
    <row r="4350" spans="4:4" x14ac:dyDescent="0.25">
      <c r="D4350" s="9"/>
    </row>
    <row r="4351" spans="4:4" x14ac:dyDescent="0.25">
      <c r="D4351" s="9"/>
    </row>
    <row r="4352" spans="4:4" x14ac:dyDescent="0.25">
      <c r="D4352" s="9"/>
    </row>
    <row r="4353" spans="4:4" x14ac:dyDescent="0.25">
      <c r="D4353" s="9"/>
    </row>
    <row r="4354" spans="4:4" x14ac:dyDescent="0.25">
      <c r="D4354" s="9"/>
    </row>
    <row r="4355" spans="4:4" x14ac:dyDescent="0.25">
      <c r="D4355" s="9"/>
    </row>
    <row r="4356" spans="4:4" x14ac:dyDescent="0.25">
      <c r="D4356" s="9"/>
    </row>
    <row r="4357" spans="4:4" x14ac:dyDescent="0.25">
      <c r="D4357" s="9"/>
    </row>
    <row r="4358" spans="4:4" x14ac:dyDescent="0.25">
      <c r="D4358" s="9"/>
    </row>
    <row r="4359" spans="4:4" x14ac:dyDescent="0.25">
      <c r="D4359" s="9"/>
    </row>
    <row r="4360" spans="4:4" x14ac:dyDescent="0.25">
      <c r="D4360" s="9"/>
    </row>
    <row r="4361" spans="4:4" x14ac:dyDescent="0.25">
      <c r="D4361" s="9"/>
    </row>
    <row r="4362" spans="4:4" x14ac:dyDescent="0.25">
      <c r="D4362" s="9"/>
    </row>
    <row r="4363" spans="4:4" x14ac:dyDescent="0.25">
      <c r="D4363" s="9"/>
    </row>
    <row r="4364" spans="4:4" x14ac:dyDescent="0.25">
      <c r="D4364" s="9"/>
    </row>
    <row r="4365" spans="4:4" x14ac:dyDescent="0.25">
      <c r="D4365" s="9"/>
    </row>
    <row r="4366" spans="4:4" x14ac:dyDescent="0.25">
      <c r="D4366" s="9"/>
    </row>
    <row r="4367" spans="4:4" x14ac:dyDescent="0.25">
      <c r="D4367" s="9"/>
    </row>
    <row r="4368" spans="4:4" x14ac:dyDescent="0.25">
      <c r="D4368" s="9"/>
    </row>
    <row r="4369" spans="4:4" x14ac:dyDescent="0.25">
      <c r="D4369" s="9"/>
    </row>
    <row r="4370" spans="4:4" x14ac:dyDescent="0.25">
      <c r="D4370" s="9"/>
    </row>
    <row r="4371" spans="4:4" x14ac:dyDescent="0.25">
      <c r="D4371" s="9"/>
    </row>
    <row r="4372" spans="4:4" x14ac:dyDescent="0.25">
      <c r="D4372" s="9"/>
    </row>
    <row r="4373" spans="4:4" x14ac:dyDescent="0.25">
      <c r="D4373" s="9"/>
    </row>
    <row r="4374" spans="4:4" x14ac:dyDescent="0.25">
      <c r="D4374" s="9"/>
    </row>
    <row r="4375" spans="4:4" x14ac:dyDescent="0.25">
      <c r="D4375" s="9"/>
    </row>
    <row r="4376" spans="4:4" x14ac:dyDescent="0.25">
      <c r="D4376" s="9"/>
    </row>
    <row r="4377" spans="4:4" x14ac:dyDescent="0.25">
      <c r="D4377" s="9"/>
    </row>
    <row r="4378" spans="4:4" x14ac:dyDescent="0.25">
      <c r="D4378" s="9"/>
    </row>
    <row r="4379" spans="4:4" x14ac:dyDescent="0.25">
      <c r="D4379" s="9"/>
    </row>
    <row r="4380" spans="4:4" x14ac:dyDescent="0.25">
      <c r="D4380" s="9"/>
    </row>
    <row r="4381" spans="4:4" x14ac:dyDescent="0.25">
      <c r="D4381" s="9"/>
    </row>
    <row r="4382" spans="4:4" x14ac:dyDescent="0.25">
      <c r="D4382" s="9"/>
    </row>
    <row r="4383" spans="4:4" x14ac:dyDescent="0.25">
      <c r="D4383" s="9"/>
    </row>
    <row r="4384" spans="4:4" x14ac:dyDescent="0.25">
      <c r="D4384" s="9"/>
    </row>
    <row r="4385" spans="4:4" x14ac:dyDescent="0.25">
      <c r="D4385" s="9"/>
    </row>
    <row r="4386" spans="4:4" x14ac:dyDescent="0.25">
      <c r="D4386" s="9"/>
    </row>
    <row r="4387" spans="4:4" x14ac:dyDescent="0.25">
      <c r="D4387" s="9"/>
    </row>
    <row r="4388" spans="4:4" x14ac:dyDescent="0.25">
      <c r="D4388" s="9"/>
    </row>
    <row r="4389" spans="4:4" x14ac:dyDescent="0.25">
      <c r="D4389" s="9"/>
    </row>
    <row r="4390" spans="4:4" x14ac:dyDescent="0.25">
      <c r="D4390" s="9"/>
    </row>
    <row r="4391" spans="4:4" x14ac:dyDescent="0.25">
      <c r="D4391" s="9"/>
    </row>
    <row r="4392" spans="4:4" x14ac:dyDescent="0.25">
      <c r="D4392" s="9"/>
    </row>
    <row r="4393" spans="4:4" x14ac:dyDescent="0.25">
      <c r="D4393" s="9"/>
    </row>
    <row r="4394" spans="4:4" x14ac:dyDescent="0.25">
      <c r="D4394" s="9"/>
    </row>
    <row r="4395" spans="4:4" x14ac:dyDescent="0.25">
      <c r="D4395" s="9"/>
    </row>
    <row r="4396" spans="4:4" x14ac:dyDescent="0.25">
      <c r="D4396" s="9"/>
    </row>
    <row r="4397" spans="4:4" x14ac:dyDescent="0.25">
      <c r="D4397" s="9"/>
    </row>
    <row r="4398" spans="4:4" x14ac:dyDescent="0.25">
      <c r="D4398" s="9"/>
    </row>
    <row r="4399" spans="4:4" x14ac:dyDescent="0.25">
      <c r="D4399" s="9"/>
    </row>
    <row r="4400" spans="4:4" x14ac:dyDescent="0.25">
      <c r="D4400" s="9"/>
    </row>
    <row r="4401" spans="4:4" x14ac:dyDescent="0.25">
      <c r="D4401" s="9"/>
    </row>
    <row r="4402" spans="4:4" x14ac:dyDescent="0.25">
      <c r="D4402" s="9"/>
    </row>
    <row r="4403" spans="4:4" x14ac:dyDescent="0.25">
      <c r="D4403" s="9"/>
    </row>
    <row r="4404" spans="4:4" x14ac:dyDescent="0.25">
      <c r="D4404" s="9"/>
    </row>
    <row r="4405" spans="4:4" x14ac:dyDescent="0.25">
      <c r="D4405" s="9"/>
    </row>
    <row r="4406" spans="4:4" x14ac:dyDescent="0.25">
      <c r="D4406" s="9"/>
    </row>
    <row r="4407" spans="4:4" x14ac:dyDescent="0.25">
      <c r="D4407" s="9"/>
    </row>
    <row r="4408" spans="4:4" x14ac:dyDescent="0.25">
      <c r="D4408" s="9"/>
    </row>
    <row r="4409" spans="4:4" x14ac:dyDescent="0.25">
      <c r="D4409" s="9"/>
    </row>
    <row r="4410" spans="4:4" x14ac:dyDescent="0.25">
      <c r="D4410" s="9"/>
    </row>
    <row r="4411" spans="4:4" x14ac:dyDescent="0.25">
      <c r="D4411" s="9"/>
    </row>
    <row r="4412" spans="4:4" x14ac:dyDescent="0.25">
      <c r="D4412" s="9"/>
    </row>
    <row r="4413" spans="4:4" x14ac:dyDescent="0.25">
      <c r="D4413" s="9"/>
    </row>
    <row r="4414" spans="4:4" x14ac:dyDescent="0.25">
      <c r="D4414" s="9"/>
    </row>
    <row r="4415" spans="4:4" x14ac:dyDescent="0.25">
      <c r="D4415" s="9"/>
    </row>
    <row r="4416" spans="4:4" x14ac:dyDescent="0.25">
      <c r="D4416" s="9"/>
    </row>
    <row r="4417" spans="4:4" x14ac:dyDescent="0.25">
      <c r="D4417" s="9"/>
    </row>
    <row r="4418" spans="4:4" x14ac:dyDescent="0.25">
      <c r="D4418" s="9"/>
    </row>
    <row r="4419" spans="4:4" x14ac:dyDescent="0.25">
      <c r="D4419" s="9"/>
    </row>
    <row r="4420" spans="4:4" x14ac:dyDescent="0.25">
      <c r="D4420" s="9"/>
    </row>
    <row r="4421" spans="4:4" x14ac:dyDescent="0.25">
      <c r="D4421" s="9"/>
    </row>
    <row r="4422" spans="4:4" x14ac:dyDescent="0.25">
      <c r="D4422" s="9"/>
    </row>
    <row r="4423" spans="4:4" x14ac:dyDescent="0.25">
      <c r="D4423" s="9"/>
    </row>
    <row r="4424" spans="4:4" x14ac:dyDescent="0.25">
      <c r="D4424" s="9"/>
    </row>
    <row r="4425" spans="4:4" x14ac:dyDescent="0.25">
      <c r="D4425" s="9"/>
    </row>
    <row r="4426" spans="4:4" x14ac:dyDescent="0.25">
      <c r="D4426" s="9"/>
    </row>
    <row r="4427" spans="4:4" x14ac:dyDescent="0.25">
      <c r="D4427" s="9"/>
    </row>
    <row r="4428" spans="4:4" x14ac:dyDescent="0.25">
      <c r="D4428" s="9"/>
    </row>
    <row r="4429" spans="4:4" x14ac:dyDescent="0.25">
      <c r="D4429" s="9"/>
    </row>
    <row r="4430" spans="4:4" x14ac:dyDescent="0.25">
      <c r="D4430" s="9"/>
    </row>
    <row r="4431" spans="4:4" x14ac:dyDescent="0.25">
      <c r="D4431" s="9"/>
    </row>
    <row r="4432" spans="4:4" x14ac:dyDescent="0.25">
      <c r="D4432" s="9"/>
    </row>
    <row r="4433" spans="4:4" x14ac:dyDescent="0.25">
      <c r="D4433" s="9"/>
    </row>
    <row r="4434" spans="4:4" x14ac:dyDescent="0.25">
      <c r="D4434" s="9"/>
    </row>
    <row r="4435" spans="4:4" x14ac:dyDescent="0.25">
      <c r="D4435" s="9"/>
    </row>
    <row r="4436" spans="4:4" x14ac:dyDescent="0.25">
      <c r="D4436" s="9"/>
    </row>
    <row r="4437" spans="4:4" x14ac:dyDescent="0.25">
      <c r="D4437" s="9"/>
    </row>
    <row r="4438" spans="4:4" x14ac:dyDescent="0.25">
      <c r="D4438" s="9"/>
    </row>
    <row r="4439" spans="4:4" x14ac:dyDescent="0.25">
      <c r="D4439" s="9"/>
    </row>
    <row r="4440" spans="4:4" x14ac:dyDescent="0.25">
      <c r="D4440" s="9"/>
    </row>
    <row r="4441" spans="4:4" x14ac:dyDescent="0.25">
      <c r="D4441" s="9"/>
    </row>
    <row r="4442" spans="4:4" x14ac:dyDescent="0.25">
      <c r="D4442" s="9"/>
    </row>
    <row r="4443" spans="4:4" x14ac:dyDescent="0.25">
      <c r="D4443" s="9"/>
    </row>
    <row r="4444" spans="4:4" x14ac:dyDescent="0.25">
      <c r="D4444" s="9"/>
    </row>
    <row r="4445" spans="4:4" x14ac:dyDescent="0.25">
      <c r="D4445" s="9"/>
    </row>
    <row r="4446" spans="4:4" x14ac:dyDescent="0.25">
      <c r="D4446" s="9"/>
    </row>
    <row r="4447" spans="4:4" x14ac:dyDescent="0.25">
      <c r="D4447" s="9"/>
    </row>
    <row r="4448" spans="4:4" x14ac:dyDescent="0.25">
      <c r="D4448" s="9"/>
    </row>
    <row r="4449" spans="4:4" x14ac:dyDescent="0.25">
      <c r="D4449" s="9"/>
    </row>
    <row r="4450" spans="4:4" x14ac:dyDescent="0.25">
      <c r="D4450" s="9"/>
    </row>
    <row r="4451" spans="4:4" x14ac:dyDescent="0.25">
      <c r="D4451" s="9"/>
    </row>
    <row r="4452" spans="4:4" x14ac:dyDescent="0.25">
      <c r="D4452" s="9"/>
    </row>
    <row r="4453" spans="4:4" x14ac:dyDescent="0.25">
      <c r="D4453" s="9"/>
    </row>
    <row r="4454" spans="4:4" x14ac:dyDescent="0.25">
      <c r="D4454" s="9"/>
    </row>
    <row r="4455" spans="4:4" x14ac:dyDescent="0.25">
      <c r="D4455" s="9"/>
    </row>
    <row r="4456" spans="4:4" x14ac:dyDescent="0.25">
      <c r="D4456" s="9"/>
    </row>
    <row r="4457" spans="4:4" x14ac:dyDescent="0.25">
      <c r="D4457" s="9"/>
    </row>
    <row r="4458" spans="4:4" x14ac:dyDescent="0.25">
      <c r="D4458" s="9"/>
    </row>
    <row r="4459" spans="4:4" x14ac:dyDescent="0.25">
      <c r="D4459" s="9"/>
    </row>
    <row r="4460" spans="4:4" x14ac:dyDescent="0.25">
      <c r="D4460" s="9"/>
    </row>
    <row r="4461" spans="4:4" x14ac:dyDescent="0.25">
      <c r="D4461" s="9"/>
    </row>
    <row r="4462" spans="4:4" x14ac:dyDescent="0.25">
      <c r="D4462" s="9"/>
    </row>
    <row r="4463" spans="4:4" x14ac:dyDescent="0.25">
      <c r="D4463" s="9"/>
    </row>
    <row r="4464" spans="4:4" x14ac:dyDescent="0.25">
      <c r="D4464" s="9"/>
    </row>
    <row r="4465" spans="4:4" x14ac:dyDescent="0.25">
      <c r="D4465" s="9"/>
    </row>
    <row r="4466" spans="4:4" x14ac:dyDescent="0.25">
      <c r="D4466" s="9"/>
    </row>
    <row r="4467" spans="4:4" x14ac:dyDescent="0.25">
      <c r="D4467" s="9"/>
    </row>
    <row r="4468" spans="4:4" x14ac:dyDescent="0.25">
      <c r="D4468" s="9"/>
    </row>
    <row r="4469" spans="4:4" x14ac:dyDescent="0.25">
      <c r="D4469" s="9"/>
    </row>
    <row r="4470" spans="4:4" x14ac:dyDescent="0.25">
      <c r="D4470" s="9"/>
    </row>
    <row r="4471" spans="4:4" x14ac:dyDescent="0.25">
      <c r="D4471" s="9"/>
    </row>
    <row r="4472" spans="4:4" x14ac:dyDescent="0.25">
      <c r="D4472" s="9"/>
    </row>
    <row r="4473" spans="4:4" x14ac:dyDescent="0.25">
      <c r="D4473" s="9"/>
    </row>
    <row r="4474" spans="4:4" x14ac:dyDescent="0.25">
      <c r="D4474" s="9"/>
    </row>
    <row r="4475" spans="4:4" x14ac:dyDescent="0.25">
      <c r="D4475" s="9"/>
    </row>
    <row r="4476" spans="4:4" x14ac:dyDescent="0.25">
      <c r="D4476" s="9"/>
    </row>
    <row r="4477" spans="4:4" x14ac:dyDescent="0.25">
      <c r="D4477" s="9"/>
    </row>
    <row r="4478" spans="4:4" x14ac:dyDescent="0.25">
      <c r="D4478" s="9"/>
    </row>
    <row r="4479" spans="4:4" x14ac:dyDescent="0.25">
      <c r="D4479" s="9"/>
    </row>
    <row r="4480" spans="4:4" x14ac:dyDescent="0.25">
      <c r="D4480" s="9"/>
    </row>
    <row r="4481" spans="4:4" x14ac:dyDescent="0.25">
      <c r="D4481" s="9"/>
    </row>
    <row r="4482" spans="4:4" x14ac:dyDescent="0.25">
      <c r="D4482" s="9"/>
    </row>
    <row r="4483" spans="4:4" x14ac:dyDescent="0.25">
      <c r="D4483" s="9"/>
    </row>
    <row r="4484" spans="4:4" x14ac:dyDescent="0.25">
      <c r="D4484" s="9"/>
    </row>
    <row r="4485" spans="4:4" x14ac:dyDescent="0.25">
      <c r="D4485" s="9"/>
    </row>
    <row r="4486" spans="4:4" x14ac:dyDescent="0.25">
      <c r="D4486" s="9"/>
    </row>
    <row r="4487" spans="4:4" x14ac:dyDescent="0.25">
      <c r="D4487" s="9"/>
    </row>
    <row r="4488" spans="4:4" x14ac:dyDescent="0.25">
      <c r="D4488" s="9"/>
    </row>
    <row r="4489" spans="4:4" x14ac:dyDescent="0.25">
      <c r="D4489" s="9"/>
    </row>
    <row r="4490" spans="4:4" x14ac:dyDescent="0.25">
      <c r="D4490" s="9"/>
    </row>
    <row r="4491" spans="4:4" x14ac:dyDescent="0.25">
      <c r="D4491" s="9"/>
    </row>
    <row r="4492" spans="4:4" x14ac:dyDescent="0.25">
      <c r="D4492" s="9"/>
    </row>
    <row r="4493" spans="4:4" x14ac:dyDescent="0.25">
      <c r="D4493" s="9"/>
    </row>
    <row r="4494" spans="4:4" x14ac:dyDescent="0.25">
      <c r="D4494" s="9"/>
    </row>
    <row r="4495" spans="4:4" x14ac:dyDescent="0.25">
      <c r="D4495" s="9"/>
    </row>
    <row r="4496" spans="4:4" x14ac:dyDescent="0.25">
      <c r="D4496" s="9"/>
    </row>
    <row r="4497" spans="4:4" x14ac:dyDescent="0.25">
      <c r="D4497" s="9"/>
    </row>
    <row r="4498" spans="4:4" x14ac:dyDescent="0.25">
      <c r="D4498" s="9"/>
    </row>
    <row r="4499" spans="4:4" x14ac:dyDescent="0.25">
      <c r="D4499" s="9"/>
    </row>
    <row r="4500" spans="4:4" x14ac:dyDescent="0.25">
      <c r="D4500" s="9"/>
    </row>
    <row r="4501" spans="4:4" x14ac:dyDescent="0.25">
      <c r="D4501" s="9"/>
    </row>
    <row r="4502" spans="4:4" x14ac:dyDescent="0.25">
      <c r="D4502" s="9"/>
    </row>
    <row r="4503" spans="4:4" x14ac:dyDescent="0.25">
      <c r="D4503" s="9"/>
    </row>
    <row r="4504" spans="4:4" x14ac:dyDescent="0.25">
      <c r="D4504" s="9"/>
    </row>
    <row r="4505" spans="4:4" x14ac:dyDescent="0.25">
      <c r="D4505" s="9"/>
    </row>
    <row r="4506" spans="4:4" x14ac:dyDescent="0.25">
      <c r="D4506" s="9"/>
    </row>
    <row r="4507" spans="4:4" x14ac:dyDescent="0.25">
      <c r="D4507" s="9"/>
    </row>
    <row r="4508" spans="4:4" x14ac:dyDescent="0.25">
      <c r="D4508" s="9"/>
    </row>
    <row r="4509" spans="4:4" x14ac:dyDescent="0.25">
      <c r="D4509" s="9"/>
    </row>
    <row r="4510" spans="4:4" x14ac:dyDescent="0.25">
      <c r="D4510" s="9"/>
    </row>
    <row r="4511" spans="4:4" x14ac:dyDescent="0.25">
      <c r="D4511" s="9"/>
    </row>
    <row r="4512" spans="4:4" x14ac:dyDescent="0.25">
      <c r="D4512" s="9"/>
    </row>
    <row r="4513" spans="4:4" x14ac:dyDescent="0.25">
      <c r="D4513" s="9"/>
    </row>
    <row r="4514" spans="4:4" x14ac:dyDescent="0.25">
      <c r="D4514" s="9"/>
    </row>
    <row r="4515" spans="4:4" x14ac:dyDescent="0.25">
      <c r="D4515" s="9"/>
    </row>
    <row r="4516" spans="4:4" x14ac:dyDescent="0.25">
      <c r="D4516" s="9"/>
    </row>
    <row r="4517" spans="4:4" x14ac:dyDescent="0.25">
      <c r="D4517" s="9"/>
    </row>
    <row r="4518" spans="4:4" x14ac:dyDescent="0.25">
      <c r="D4518" s="9"/>
    </row>
    <row r="4519" spans="4:4" x14ac:dyDescent="0.25">
      <c r="D4519" s="9"/>
    </row>
    <row r="4520" spans="4:4" x14ac:dyDescent="0.25">
      <c r="D4520" s="9"/>
    </row>
    <row r="4521" spans="4:4" x14ac:dyDescent="0.25">
      <c r="D4521" s="9"/>
    </row>
    <row r="4522" spans="4:4" x14ac:dyDescent="0.25">
      <c r="D4522" s="9"/>
    </row>
    <row r="4523" spans="4:4" x14ac:dyDescent="0.25">
      <c r="D4523" s="9"/>
    </row>
    <row r="4524" spans="4:4" x14ac:dyDescent="0.25">
      <c r="D4524" s="9"/>
    </row>
    <row r="4525" spans="4:4" x14ac:dyDescent="0.25">
      <c r="D4525" s="9"/>
    </row>
    <row r="4526" spans="4:4" x14ac:dyDescent="0.25">
      <c r="D4526" s="9"/>
    </row>
    <row r="4527" spans="4:4" x14ac:dyDescent="0.25">
      <c r="D4527" s="9"/>
    </row>
    <row r="4528" spans="4:4" x14ac:dyDescent="0.25">
      <c r="D4528" s="9"/>
    </row>
    <row r="4529" spans="4:4" x14ac:dyDescent="0.25">
      <c r="D4529" s="9"/>
    </row>
    <row r="4530" spans="4:4" x14ac:dyDescent="0.25">
      <c r="D4530" s="9"/>
    </row>
    <row r="4531" spans="4:4" x14ac:dyDescent="0.25">
      <c r="D4531" s="9"/>
    </row>
    <row r="4532" spans="4:4" x14ac:dyDescent="0.25">
      <c r="D4532" s="9"/>
    </row>
    <row r="4533" spans="4:4" x14ac:dyDescent="0.25">
      <c r="D4533" s="9"/>
    </row>
    <row r="4534" spans="4:4" x14ac:dyDescent="0.25">
      <c r="D4534" s="9"/>
    </row>
    <row r="4535" spans="4:4" x14ac:dyDescent="0.25">
      <c r="D4535" s="9"/>
    </row>
    <row r="4536" spans="4:4" x14ac:dyDescent="0.25">
      <c r="D4536" s="9"/>
    </row>
    <row r="4537" spans="4:4" x14ac:dyDescent="0.25">
      <c r="D4537" s="9"/>
    </row>
    <row r="4538" spans="4:4" x14ac:dyDescent="0.25">
      <c r="D4538" s="9"/>
    </row>
    <row r="4539" spans="4:4" x14ac:dyDescent="0.25">
      <c r="D4539" s="9"/>
    </row>
    <row r="4540" spans="4:4" x14ac:dyDescent="0.25">
      <c r="D4540" s="9"/>
    </row>
    <row r="4541" spans="4:4" x14ac:dyDescent="0.25">
      <c r="D4541" s="9"/>
    </row>
    <row r="4542" spans="4:4" x14ac:dyDescent="0.25">
      <c r="D4542" s="9"/>
    </row>
    <row r="4543" spans="4:4" x14ac:dyDescent="0.25">
      <c r="D4543" s="9"/>
    </row>
    <row r="4544" spans="4:4" x14ac:dyDescent="0.25">
      <c r="D4544" s="9"/>
    </row>
    <row r="4545" spans="4:4" x14ac:dyDescent="0.25">
      <c r="D4545" s="9"/>
    </row>
    <row r="4546" spans="4:4" x14ac:dyDescent="0.25">
      <c r="D4546" s="9"/>
    </row>
    <row r="4547" spans="4:4" x14ac:dyDescent="0.25">
      <c r="D4547" s="9"/>
    </row>
    <row r="4548" spans="4:4" x14ac:dyDescent="0.25">
      <c r="D4548" s="9"/>
    </row>
    <row r="4549" spans="4:4" x14ac:dyDescent="0.25">
      <c r="D4549" s="9"/>
    </row>
    <row r="4550" spans="4:4" x14ac:dyDescent="0.25">
      <c r="D4550" s="9"/>
    </row>
    <row r="4551" spans="4:4" x14ac:dyDescent="0.25">
      <c r="D4551" s="9"/>
    </row>
    <row r="4552" spans="4:4" x14ac:dyDescent="0.25">
      <c r="D4552" s="9"/>
    </row>
    <row r="4553" spans="4:4" x14ac:dyDescent="0.25">
      <c r="D4553" s="9"/>
    </row>
    <row r="4554" spans="4:4" x14ac:dyDescent="0.25">
      <c r="D4554" s="9"/>
    </row>
    <row r="4555" spans="4:4" x14ac:dyDescent="0.25">
      <c r="D4555" s="9"/>
    </row>
    <row r="4556" spans="4:4" x14ac:dyDescent="0.25">
      <c r="D4556" s="9"/>
    </row>
    <row r="4557" spans="4:4" x14ac:dyDescent="0.25">
      <c r="D4557" s="9"/>
    </row>
    <row r="4558" spans="4:4" x14ac:dyDescent="0.25">
      <c r="D4558" s="9"/>
    </row>
    <row r="4559" spans="4:4" x14ac:dyDescent="0.25">
      <c r="D4559" s="9"/>
    </row>
    <row r="4560" spans="4:4" x14ac:dyDescent="0.25">
      <c r="D4560" s="9"/>
    </row>
    <row r="4561" spans="4:4" x14ac:dyDescent="0.25">
      <c r="D4561" s="9"/>
    </row>
    <row r="4562" spans="4:4" x14ac:dyDescent="0.25">
      <c r="D4562" s="9"/>
    </row>
    <row r="4563" spans="4:4" x14ac:dyDescent="0.25">
      <c r="D4563" s="9"/>
    </row>
    <row r="4564" spans="4:4" x14ac:dyDescent="0.25">
      <c r="D4564" s="9"/>
    </row>
    <row r="4565" spans="4:4" x14ac:dyDescent="0.25">
      <c r="D4565" s="9"/>
    </row>
    <row r="4566" spans="4:4" x14ac:dyDescent="0.25">
      <c r="D4566" s="9"/>
    </row>
    <row r="4567" spans="4:4" x14ac:dyDescent="0.25">
      <c r="D4567" s="9"/>
    </row>
    <row r="4568" spans="4:4" x14ac:dyDescent="0.25">
      <c r="D4568" s="9"/>
    </row>
    <row r="4569" spans="4:4" x14ac:dyDescent="0.25">
      <c r="D4569" s="9"/>
    </row>
    <row r="4570" spans="4:4" x14ac:dyDescent="0.25">
      <c r="D4570" s="9"/>
    </row>
    <row r="4571" spans="4:4" x14ac:dyDescent="0.25">
      <c r="D4571" s="9"/>
    </row>
    <row r="4572" spans="4:4" x14ac:dyDescent="0.25">
      <c r="D4572" s="9"/>
    </row>
    <row r="4573" spans="4:4" x14ac:dyDescent="0.25">
      <c r="D4573" s="9"/>
    </row>
    <row r="4574" spans="4:4" x14ac:dyDescent="0.25">
      <c r="D4574" s="9"/>
    </row>
    <row r="4575" spans="4:4" x14ac:dyDescent="0.25">
      <c r="D4575" s="9"/>
    </row>
    <row r="4576" spans="4:4" x14ac:dyDescent="0.25">
      <c r="D4576" s="9"/>
    </row>
    <row r="4577" spans="4:4" x14ac:dyDescent="0.25">
      <c r="D4577" s="9"/>
    </row>
    <row r="4578" spans="4:4" x14ac:dyDescent="0.25">
      <c r="D4578" s="9"/>
    </row>
    <row r="4579" spans="4:4" x14ac:dyDescent="0.25">
      <c r="D4579" s="9"/>
    </row>
    <row r="4580" spans="4:4" x14ac:dyDescent="0.25">
      <c r="D4580" s="9"/>
    </row>
    <row r="4581" spans="4:4" x14ac:dyDescent="0.25">
      <c r="D4581" s="9"/>
    </row>
    <row r="4582" spans="4:4" x14ac:dyDescent="0.25">
      <c r="D4582" s="9"/>
    </row>
    <row r="4583" spans="4:4" x14ac:dyDescent="0.25">
      <c r="D4583" s="9"/>
    </row>
    <row r="4584" spans="4:4" x14ac:dyDescent="0.25">
      <c r="D4584" s="9"/>
    </row>
    <row r="4585" spans="4:4" x14ac:dyDescent="0.25">
      <c r="D4585" s="9"/>
    </row>
    <row r="4586" spans="4:4" x14ac:dyDescent="0.25">
      <c r="D4586" s="9"/>
    </row>
    <row r="4587" spans="4:4" x14ac:dyDescent="0.25">
      <c r="D4587" s="9"/>
    </row>
    <row r="4588" spans="4:4" x14ac:dyDescent="0.25">
      <c r="D4588" s="9"/>
    </row>
    <row r="4589" spans="4:4" x14ac:dyDescent="0.25">
      <c r="D4589" s="9"/>
    </row>
    <row r="4590" spans="4:4" x14ac:dyDescent="0.25">
      <c r="D4590" s="9"/>
    </row>
    <row r="4591" spans="4:4" x14ac:dyDescent="0.25">
      <c r="D4591" s="9"/>
    </row>
    <row r="4592" spans="4:4" x14ac:dyDescent="0.25">
      <c r="D4592" s="9"/>
    </row>
    <row r="4593" spans="4:4" x14ac:dyDescent="0.25">
      <c r="D4593" s="9"/>
    </row>
    <row r="4594" spans="4:4" x14ac:dyDescent="0.25">
      <c r="D4594" s="9"/>
    </row>
    <row r="4595" spans="4:4" x14ac:dyDescent="0.25">
      <c r="D4595" s="9"/>
    </row>
    <row r="4596" spans="4:4" x14ac:dyDescent="0.25">
      <c r="D4596" s="9"/>
    </row>
    <row r="4597" spans="4:4" x14ac:dyDescent="0.25">
      <c r="D4597" s="9"/>
    </row>
    <row r="4598" spans="4:4" x14ac:dyDescent="0.25">
      <c r="D4598" s="9"/>
    </row>
    <row r="4599" spans="4:4" x14ac:dyDescent="0.25">
      <c r="D4599" s="9"/>
    </row>
    <row r="4600" spans="4:4" x14ac:dyDescent="0.25">
      <c r="D4600" s="9"/>
    </row>
    <row r="4601" spans="4:4" x14ac:dyDescent="0.25">
      <c r="D4601" s="9"/>
    </row>
    <row r="4602" spans="4:4" x14ac:dyDescent="0.25">
      <c r="D4602" s="9"/>
    </row>
    <row r="4603" spans="4:4" x14ac:dyDescent="0.25">
      <c r="D4603" s="9"/>
    </row>
    <row r="4604" spans="4:4" x14ac:dyDescent="0.25">
      <c r="D4604" s="9"/>
    </row>
    <row r="4605" spans="4:4" x14ac:dyDescent="0.25">
      <c r="D4605" s="9"/>
    </row>
    <row r="4606" spans="4:4" x14ac:dyDescent="0.25">
      <c r="D4606" s="9"/>
    </row>
    <row r="4607" spans="4:4" x14ac:dyDescent="0.25">
      <c r="D4607" s="9"/>
    </row>
    <row r="4608" spans="4:4" x14ac:dyDescent="0.25">
      <c r="D4608" s="9"/>
    </row>
    <row r="4609" spans="4:4" x14ac:dyDescent="0.25">
      <c r="D4609" s="9"/>
    </row>
    <row r="4610" spans="4:4" x14ac:dyDescent="0.25">
      <c r="D4610" s="9"/>
    </row>
    <row r="4611" spans="4:4" x14ac:dyDescent="0.25">
      <c r="D4611" s="9"/>
    </row>
    <row r="4612" spans="4:4" x14ac:dyDescent="0.25">
      <c r="D4612" s="9"/>
    </row>
    <row r="4613" spans="4:4" x14ac:dyDescent="0.25">
      <c r="D4613" s="9"/>
    </row>
    <row r="4614" spans="4:4" x14ac:dyDescent="0.25">
      <c r="D4614" s="9"/>
    </row>
    <row r="4615" spans="4:4" x14ac:dyDescent="0.25">
      <c r="D4615" s="9"/>
    </row>
    <row r="4616" spans="4:4" x14ac:dyDescent="0.25">
      <c r="D4616" s="9"/>
    </row>
    <row r="4617" spans="4:4" x14ac:dyDescent="0.25">
      <c r="D4617" s="9"/>
    </row>
    <row r="4618" spans="4:4" x14ac:dyDescent="0.25">
      <c r="D4618" s="9"/>
    </row>
    <row r="4619" spans="4:4" x14ac:dyDescent="0.25">
      <c r="D4619" s="9"/>
    </row>
    <row r="4620" spans="4:4" x14ac:dyDescent="0.25">
      <c r="D4620" s="9"/>
    </row>
    <row r="4621" spans="4:4" x14ac:dyDescent="0.25">
      <c r="D4621" s="9"/>
    </row>
    <row r="4622" spans="4:4" x14ac:dyDescent="0.25">
      <c r="D4622" s="9"/>
    </row>
    <row r="4623" spans="4:4" x14ac:dyDescent="0.25">
      <c r="D4623" s="9"/>
    </row>
    <row r="4624" spans="4:4" x14ac:dyDescent="0.25">
      <c r="D4624" s="9"/>
    </row>
    <row r="4625" spans="4:4" x14ac:dyDescent="0.25">
      <c r="D4625" s="9"/>
    </row>
    <row r="4626" spans="4:4" x14ac:dyDescent="0.25">
      <c r="D4626" s="9"/>
    </row>
    <row r="4627" spans="4:4" x14ac:dyDescent="0.25">
      <c r="D4627" s="9"/>
    </row>
    <row r="4628" spans="4:4" x14ac:dyDescent="0.25">
      <c r="D4628" s="9"/>
    </row>
    <row r="4629" spans="4:4" x14ac:dyDescent="0.25">
      <c r="D4629" s="9"/>
    </row>
    <row r="4630" spans="4:4" x14ac:dyDescent="0.25">
      <c r="D4630" s="9"/>
    </row>
    <row r="4631" spans="4:4" x14ac:dyDescent="0.25">
      <c r="D4631" s="9"/>
    </row>
    <row r="4632" spans="4:4" x14ac:dyDescent="0.25">
      <c r="D4632" s="9"/>
    </row>
    <row r="4633" spans="4:4" x14ac:dyDescent="0.25">
      <c r="D4633" s="9"/>
    </row>
    <row r="4634" spans="4:4" x14ac:dyDescent="0.25">
      <c r="D4634" s="9"/>
    </row>
    <row r="4635" spans="4:4" x14ac:dyDescent="0.25">
      <c r="D4635" s="9"/>
    </row>
    <row r="4636" spans="4:4" x14ac:dyDescent="0.25">
      <c r="D4636" s="9"/>
    </row>
    <row r="4637" spans="4:4" x14ac:dyDescent="0.25">
      <c r="D4637" s="9"/>
    </row>
    <row r="4638" spans="4:4" x14ac:dyDescent="0.25">
      <c r="D4638" s="9"/>
    </row>
    <row r="4639" spans="4:4" x14ac:dyDescent="0.25">
      <c r="D4639" s="9"/>
    </row>
    <row r="4640" spans="4:4" x14ac:dyDescent="0.25">
      <c r="D4640" s="9"/>
    </row>
    <row r="4641" spans="4:4" x14ac:dyDescent="0.25">
      <c r="D4641" s="9"/>
    </row>
    <row r="4642" spans="4:4" x14ac:dyDescent="0.25">
      <c r="D4642" s="9"/>
    </row>
    <row r="4643" spans="4:4" x14ac:dyDescent="0.25">
      <c r="D4643" s="9"/>
    </row>
    <row r="4644" spans="4:4" x14ac:dyDescent="0.25">
      <c r="D4644" s="9"/>
    </row>
    <row r="4645" spans="4:4" x14ac:dyDescent="0.25">
      <c r="D4645" s="9"/>
    </row>
    <row r="4646" spans="4:4" x14ac:dyDescent="0.25">
      <c r="D4646" s="9"/>
    </row>
    <row r="4647" spans="4:4" x14ac:dyDescent="0.25">
      <c r="D4647" s="9"/>
    </row>
    <row r="4648" spans="4:4" x14ac:dyDescent="0.25">
      <c r="D4648" s="9"/>
    </row>
    <row r="4649" spans="4:4" x14ac:dyDescent="0.25">
      <c r="D4649" s="9"/>
    </row>
    <row r="4650" spans="4:4" x14ac:dyDescent="0.25">
      <c r="D4650" s="9"/>
    </row>
    <row r="4651" spans="4:4" x14ac:dyDescent="0.25">
      <c r="D4651" s="9"/>
    </row>
    <row r="4652" spans="4:4" x14ac:dyDescent="0.25">
      <c r="D4652" s="9"/>
    </row>
    <row r="4653" spans="4:4" x14ac:dyDescent="0.25">
      <c r="D4653" s="9"/>
    </row>
    <row r="4654" spans="4:4" x14ac:dyDescent="0.25">
      <c r="D4654" s="9"/>
    </row>
    <row r="4655" spans="4:4" x14ac:dyDescent="0.25">
      <c r="D4655" s="9"/>
    </row>
    <row r="4656" spans="4:4" x14ac:dyDescent="0.25">
      <c r="D4656" s="9"/>
    </row>
    <row r="4657" spans="4:4" x14ac:dyDescent="0.25">
      <c r="D4657" s="9"/>
    </row>
    <row r="4658" spans="4:4" x14ac:dyDescent="0.25">
      <c r="D4658" s="9"/>
    </row>
    <row r="4659" spans="4:4" x14ac:dyDescent="0.25">
      <c r="D4659" s="9"/>
    </row>
    <row r="4660" spans="4:4" x14ac:dyDescent="0.25">
      <c r="D4660" s="9"/>
    </row>
    <row r="4661" spans="4:4" x14ac:dyDescent="0.25">
      <c r="D4661" s="9"/>
    </row>
    <row r="4662" spans="4:4" x14ac:dyDescent="0.25">
      <c r="D4662" s="9"/>
    </row>
    <row r="4663" spans="4:4" x14ac:dyDescent="0.25">
      <c r="D4663" s="9"/>
    </row>
    <row r="4664" spans="4:4" x14ac:dyDescent="0.25">
      <c r="D4664" s="9"/>
    </row>
    <row r="4665" spans="4:4" x14ac:dyDescent="0.25">
      <c r="D4665" s="9"/>
    </row>
    <row r="4666" spans="4:4" x14ac:dyDescent="0.25">
      <c r="D4666" s="9"/>
    </row>
    <row r="4667" spans="4:4" x14ac:dyDescent="0.25">
      <c r="D4667" s="9"/>
    </row>
    <row r="4668" spans="4:4" x14ac:dyDescent="0.25">
      <c r="D4668" s="9"/>
    </row>
    <row r="4669" spans="4:4" x14ac:dyDescent="0.25">
      <c r="D4669" s="9"/>
    </row>
    <row r="4670" spans="4:4" x14ac:dyDescent="0.25">
      <c r="D4670" s="9"/>
    </row>
    <row r="4671" spans="4:4" x14ac:dyDescent="0.25">
      <c r="D4671" s="9"/>
    </row>
    <row r="4672" spans="4:4" x14ac:dyDescent="0.25">
      <c r="D4672" s="9"/>
    </row>
    <row r="4673" spans="4:4" x14ac:dyDescent="0.25">
      <c r="D4673" s="9"/>
    </row>
    <row r="4674" spans="4:4" x14ac:dyDescent="0.25">
      <c r="D4674" s="9"/>
    </row>
    <row r="4675" spans="4:4" x14ac:dyDescent="0.25">
      <c r="D4675" s="9"/>
    </row>
    <row r="4676" spans="4:4" x14ac:dyDescent="0.25">
      <c r="D4676" s="9"/>
    </row>
    <row r="4677" spans="4:4" x14ac:dyDescent="0.25">
      <c r="D4677" s="9"/>
    </row>
    <row r="4678" spans="4:4" x14ac:dyDescent="0.25">
      <c r="D4678" s="9"/>
    </row>
    <row r="4679" spans="4:4" x14ac:dyDescent="0.25">
      <c r="D4679" s="9"/>
    </row>
    <row r="4680" spans="4:4" x14ac:dyDescent="0.25">
      <c r="D4680" s="9"/>
    </row>
    <row r="4681" spans="4:4" x14ac:dyDescent="0.25">
      <c r="D4681" s="9"/>
    </row>
    <row r="4682" spans="4:4" x14ac:dyDescent="0.25">
      <c r="D4682" s="9"/>
    </row>
    <row r="4683" spans="4:4" x14ac:dyDescent="0.25">
      <c r="D4683" s="9"/>
    </row>
    <row r="4684" spans="4:4" x14ac:dyDescent="0.25">
      <c r="D4684" s="9"/>
    </row>
    <row r="4685" spans="4:4" x14ac:dyDescent="0.25">
      <c r="D4685" s="9"/>
    </row>
    <row r="4686" spans="4:4" x14ac:dyDescent="0.25">
      <c r="D4686" s="9"/>
    </row>
    <row r="4687" spans="4:4" x14ac:dyDescent="0.25">
      <c r="D4687" s="9"/>
    </row>
    <row r="4688" spans="4:4" x14ac:dyDescent="0.25">
      <c r="D4688" s="9"/>
    </row>
    <row r="4689" spans="4:4" x14ac:dyDescent="0.25">
      <c r="D4689" s="9"/>
    </row>
    <row r="4690" spans="4:4" x14ac:dyDescent="0.25">
      <c r="D4690" s="9"/>
    </row>
    <row r="4691" spans="4:4" x14ac:dyDescent="0.25">
      <c r="D4691" s="9"/>
    </row>
    <row r="4692" spans="4:4" x14ac:dyDescent="0.25">
      <c r="D4692" s="9"/>
    </row>
    <row r="4693" spans="4:4" x14ac:dyDescent="0.25">
      <c r="D4693" s="9"/>
    </row>
    <row r="4694" spans="4:4" x14ac:dyDescent="0.25">
      <c r="D4694" s="9"/>
    </row>
    <row r="4695" spans="4:4" x14ac:dyDescent="0.25">
      <c r="D4695" s="9"/>
    </row>
    <row r="4696" spans="4:4" x14ac:dyDescent="0.25">
      <c r="D4696" s="9"/>
    </row>
    <row r="4697" spans="4:4" x14ac:dyDescent="0.25">
      <c r="D4697" s="9"/>
    </row>
    <row r="4698" spans="4:4" x14ac:dyDescent="0.25">
      <c r="D4698" s="9"/>
    </row>
    <row r="4699" spans="4:4" x14ac:dyDescent="0.25">
      <c r="D4699" s="9"/>
    </row>
    <row r="4700" spans="4:4" x14ac:dyDescent="0.25">
      <c r="D4700" s="9"/>
    </row>
    <row r="4701" spans="4:4" x14ac:dyDescent="0.25">
      <c r="D4701" s="9"/>
    </row>
    <row r="4702" spans="4:4" x14ac:dyDescent="0.25">
      <c r="D4702" s="9"/>
    </row>
    <row r="4703" spans="4:4" x14ac:dyDescent="0.25">
      <c r="D4703" s="9"/>
    </row>
    <row r="4704" spans="4:4" x14ac:dyDescent="0.25">
      <c r="D4704" s="9"/>
    </row>
    <row r="4705" spans="4:4" x14ac:dyDescent="0.25">
      <c r="D4705" s="9"/>
    </row>
    <row r="4706" spans="4:4" x14ac:dyDescent="0.25">
      <c r="D4706" s="9"/>
    </row>
    <row r="4707" spans="4:4" x14ac:dyDescent="0.25">
      <c r="D4707" s="9"/>
    </row>
    <row r="4708" spans="4:4" x14ac:dyDescent="0.25">
      <c r="D4708" s="9"/>
    </row>
    <row r="4709" spans="4:4" x14ac:dyDescent="0.25">
      <c r="D4709" s="9"/>
    </row>
    <row r="4710" spans="4:4" x14ac:dyDescent="0.25">
      <c r="D4710" s="9"/>
    </row>
    <row r="4711" spans="4:4" x14ac:dyDescent="0.25">
      <c r="D4711" s="9"/>
    </row>
    <row r="4712" spans="4:4" x14ac:dyDescent="0.25">
      <c r="D4712" s="9"/>
    </row>
    <row r="4713" spans="4:4" x14ac:dyDescent="0.25">
      <c r="D4713" s="9"/>
    </row>
    <row r="4714" spans="4:4" x14ac:dyDescent="0.25">
      <c r="D4714" s="9"/>
    </row>
    <row r="4715" spans="4:4" x14ac:dyDescent="0.25">
      <c r="D4715" s="9"/>
    </row>
    <row r="4716" spans="4:4" x14ac:dyDescent="0.25">
      <c r="D4716" s="9"/>
    </row>
    <row r="4717" spans="4:4" x14ac:dyDescent="0.25">
      <c r="D4717" s="9"/>
    </row>
    <row r="4718" spans="4:4" x14ac:dyDescent="0.25">
      <c r="D4718" s="9"/>
    </row>
    <row r="4719" spans="4:4" x14ac:dyDescent="0.25">
      <c r="D4719" s="9"/>
    </row>
    <row r="4720" spans="4:4" x14ac:dyDescent="0.25">
      <c r="D4720" s="9"/>
    </row>
    <row r="4721" spans="4:4" x14ac:dyDescent="0.25">
      <c r="D4721" s="9"/>
    </row>
    <row r="4722" spans="4:4" x14ac:dyDescent="0.25">
      <c r="D4722" s="9"/>
    </row>
    <row r="4723" spans="4:4" x14ac:dyDescent="0.25">
      <c r="D4723" s="9"/>
    </row>
    <row r="4724" spans="4:4" x14ac:dyDescent="0.25">
      <c r="D4724" s="9"/>
    </row>
    <row r="4725" spans="4:4" x14ac:dyDescent="0.25">
      <c r="D4725" s="9"/>
    </row>
    <row r="4726" spans="4:4" x14ac:dyDescent="0.25">
      <c r="D4726" s="9"/>
    </row>
    <row r="4727" spans="4:4" x14ac:dyDescent="0.25">
      <c r="D4727" s="9"/>
    </row>
    <row r="4728" spans="4:4" x14ac:dyDescent="0.25">
      <c r="D4728" s="9"/>
    </row>
    <row r="4729" spans="4:4" x14ac:dyDescent="0.25">
      <c r="D4729" s="9"/>
    </row>
    <row r="4730" spans="4:4" x14ac:dyDescent="0.25">
      <c r="D4730" s="9"/>
    </row>
    <row r="4731" spans="4:4" x14ac:dyDescent="0.25">
      <c r="D4731" s="9"/>
    </row>
    <row r="4732" spans="4:4" x14ac:dyDescent="0.25">
      <c r="D4732" s="9"/>
    </row>
    <row r="4733" spans="4:4" x14ac:dyDescent="0.25">
      <c r="D4733" s="9"/>
    </row>
    <row r="4734" spans="4:4" x14ac:dyDescent="0.25">
      <c r="D4734" s="9"/>
    </row>
    <row r="4735" spans="4:4" x14ac:dyDescent="0.25">
      <c r="D4735" s="9"/>
    </row>
    <row r="4736" spans="4:4" x14ac:dyDescent="0.25">
      <c r="D4736" s="9"/>
    </row>
    <row r="4737" spans="4:4" x14ac:dyDescent="0.25">
      <c r="D4737" s="9"/>
    </row>
    <row r="4738" spans="4:4" x14ac:dyDescent="0.25">
      <c r="D4738" s="9"/>
    </row>
    <row r="4739" spans="4:4" x14ac:dyDescent="0.25">
      <c r="D4739" s="9"/>
    </row>
    <row r="4740" spans="4:4" x14ac:dyDescent="0.25">
      <c r="D4740" s="9"/>
    </row>
    <row r="4741" spans="4:4" x14ac:dyDescent="0.25">
      <c r="D4741" s="9"/>
    </row>
    <row r="4742" spans="4:4" x14ac:dyDescent="0.25">
      <c r="D4742" s="9"/>
    </row>
    <row r="4743" spans="4:4" x14ac:dyDescent="0.25">
      <c r="D4743" s="9"/>
    </row>
    <row r="4744" spans="4:4" x14ac:dyDescent="0.25">
      <c r="D4744" s="9"/>
    </row>
    <row r="4745" spans="4:4" x14ac:dyDescent="0.25">
      <c r="D4745" s="9"/>
    </row>
    <row r="4746" spans="4:4" x14ac:dyDescent="0.25">
      <c r="D4746" s="9"/>
    </row>
    <row r="4747" spans="4:4" x14ac:dyDescent="0.25">
      <c r="D4747" s="9"/>
    </row>
    <row r="4748" spans="4:4" x14ac:dyDescent="0.25">
      <c r="D4748" s="9"/>
    </row>
    <row r="4749" spans="4:4" x14ac:dyDescent="0.25">
      <c r="D4749" s="9"/>
    </row>
    <row r="4750" spans="4:4" x14ac:dyDescent="0.25">
      <c r="D4750" s="9"/>
    </row>
    <row r="4751" spans="4:4" x14ac:dyDescent="0.25">
      <c r="D4751" s="9"/>
    </row>
    <row r="4752" spans="4:4" x14ac:dyDescent="0.25">
      <c r="D4752" s="9"/>
    </row>
    <row r="4753" spans="4:4" x14ac:dyDescent="0.25">
      <c r="D4753" s="9"/>
    </row>
    <row r="4754" spans="4:4" x14ac:dyDescent="0.25">
      <c r="D4754" s="9"/>
    </row>
    <row r="4755" spans="4:4" x14ac:dyDescent="0.25">
      <c r="D4755" s="9"/>
    </row>
    <row r="4756" spans="4:4" x14ac:dyDescent="0.25">
      <c r="D4756" s="9"/>
    </row>
    <row r="4757" spans="4:4" x14ac:dyDescent="0.25">
      <c r="D4757" s="9"/>
    </row>
    <row r="4758" spans="4:4" x14ac:dyDescent="0.25">
      <c r="D4758" s="9"/>
    </row>
    <row r="4759" spans="4:4" x14ac:dyDescent="0.25">
      <c r="D4759" s="9"/>
    </row>
    <row r="4760" spans="4:4" x14ac:dyDescent="0.25">
      <c r="D4760" s="9"/>
    </row>
    <row r="4761" spans="4:4" x14ac:dyDescent="0.25">
      <c r="D4761" s="9"/>
    </row>
    <row r="4762" spans="4:4" x14ac:dyDescent="0.25">
      <c r="D4762" s="9"/>
    </row>
    <row r="4763" spans="4:4" x14ac:dyDescent="0.25">
      <c r="D4763" s="9"/>
    </row>
    <row r="4764" spans="4:4" x14ac:dyDescent="0.25">
      <c r="D4764" s="9"/>
    </row>
    <row r="4765" spans="4:4" x14ac:dyDescent="0.25">
      <c r="D4765" s="9"/>
    </row>
    <row r="4766" spans="4:4" x14ac:dyDescent="0.25">
      <c r="D4766" s="9"/>
    </row>
    <row r="4767" spans="4:4" x14ac:dyDescent="0.25">
      <c r="D4767" s="9"/>
    </row>
    <row r="4768" spans="4:4" x14ac:dyDescent="0.25">
      <c r="D4768" s="9"/>
    </row>
    <row r="4769" spans="4:4" x14ac:dyDescent="0.25">
      <c r="D4769" s="9"/>
    </row>
    <row r="4770" spans="4:4" x14ac:dyDescent="0.25">
      <c r="D4770" s="9"/>
    </row>
    <row r="4771" spans="4:4" x14ac:dyDescent="0.25">
      <c r="D4771" s="9"/>
    </row>
    <row r="4772" spans="4:4" x14ac:dyDescent="0.25">
      <c r="D4772" s="9"/>
    </row>
    <row r="4773" spans="4:4" x14ac:dyDescent="0.25">
      <c r="D4773" s="9"/>
    </row>
    <row r="4774" spans="4:4" x14ac:dyDescent="0.25">
      <c r="D4774" s="9"/>
    </row>
    <row r="4775" spans="4:4" x14ac:dyDescent="0.25">
      <c r="D4775" s="9"/>
    </row>
    <row r="4776" spans="4:4" x14ac:dyDescent="0.25">
      <c r="D4776" s="9"/>
    </row>
    <row r="4777" spans="4:4" x14ac:dyDescent="0.25">
      <c r="D4777" s="9"/>
    </row>
    <row r="4778" spans="4:4" x14ac:dyDescent="0.25">
      <c r="D4778" s="9"/>
    </row>
    <row r="4779" spans="4:4" x14ac:dyDescent="0.25">
      <c r="D4779" s="9"/>
    </row>
    <row r="4780" spans="4:4" x14ac:dyDescent="0.25">
      <c r="D4780" s="9"/>
    </row>
    <row r="4781" spans="4:4" x14ac:dyDescent="0.25">
      <c r="D4781" s="9"/>
    </row>
    <row r="4782" spans="4:4" x14ac:dyDescent="0.25">
      <c r="D4782" s="9"/>
    </row>
    <row r="4783" spans="4:4" x14ac:dyDescent="0.25">
      <c r="D4783" s="9"/>
    </row>
    <row r="4784" spans="4:4" x14ac:dyDescent="0.25">
      <c r="D4784" s="9"/>
    </row>
    <row r="4785" spans="4:4" x14ac:dyDescent="0.25">
      <c r="D4785" s="9"/>
    </row>
    <row r="4786" spans="4:4" x14ac:dyDescent="0.25">
      <c r="D4786" s="9"/>
    </row>
    <row r="4787" spans="4:4" x14ac:dyDescent="0.25">
      <c r="D4787" s="9"/>
    </row>
    <row r="4788" spans="4:4" x14ac:dyDescent="0.25">
      <c r="D4788" s="9"/>
    </row>
    <row r="4789" spans="4:4" x14ac:dyDescent="0.25">
      <c r="D4789" s="9"/>
    </row>
    <row r="4790" spans="4:4" x14ac:dyDescent="0.25">
      <c r="D4790" s="9"/>
    </row>
    <row r="4791" spans="4:4" x14ac:dyDescent="0.25">
      <c r="D4791" s="9"/>
    </row>
    <row r="4792" spans="4:4" x14ac:dyDescent="0.25">
      <c r="D4792" s="9"/>
    </row>
    <row r="4793" spans="4:4" x14ac:dyDescent="0.25">
      <c r="D4793" s="9"/>
    </row>
    <row r="4794" spans="4:4" x14ac:dyDescent="0.25">
      <c r="D4794" s="9"/>
    </row>
    <row r="4795" spans="4:4" x14ac:dyDescent="0.25">
      <c r="D4795" s="9"/>
    </row>
    <row r="4796" spans="4:4" x14ac:dyDescent="0.25">
      <c r="D4796" s="9"/>
    </row>
    <row r="4797" spans="4:4" x14ac:dyDescent="0.25">
      <c r="D4797" s="9"/>
    </row>
    <row r="4798" spans="4:4" x14ac:dyDescent="0.25">
      <c r="D4798" s="9"/>
    </row>
    <row r="4799" spans="4:4" x14ac:dyDescent="0.25">
      <c r="D4799" s="9"/>
    </row>
    <row r="4800" spans="4:4" x14ac:dyDescent="0.25">
      <c r="D4800" s="9"/>
    </row>
    <row r="4801" spans="4:4" x14ac:dyDescent="0.25">
      <c r="D4801" s="9"/>
    </row>
    <row r="4802" spans="4:4" x14ac:dyDescent="0.25">
      <c r="D4802" s="9"/>
    </row>
    <row r="4803" spans="4:4" x14ac:dyDescent="0.25">
      <c r="D4803" s="9"/>
    </row>
    <row r="4804" spans="4:4" x14ac:dyDescent="0.25">
      <c r="D4804" s="9"/>
    </row>
    <row r="4805" spans="4:4" x14ac:dyDescent="0.25">
      <c r="D4805" s="9"/>
    </row>
    <row r="4806" spans="4:4" x14ac:dyDescent="0.25">
      <c r="D4806" s="9"/>
    </row>
    <row r="4807" spans="4:4" x14ac:dyDescent="0.25">
      <c r="D4807" s="9"/>
    </row>
    <row r="4808" spans="4:4" x14ac:dyDescent="0.25">
      <c r="D4808" s="9"/>
    </row>
    <row r="4809" spans="4:4" x14ac:dyDescent="0.25">
      <c r="D4809" s="9"/>
    </row>
    <row r="4810" spans="4:4" x14ac:dyDescent="0.25">
      <c r="D4810" s="9"/>
    </row>
    <row r="4811" spans="4:4" x14ac:dyDescent="0.25">
      <c r="D4811" s="9"/>
    </row>
    <row r="4812" spans="4:4" x14ac:dyDescent="0.25">
      <c r="D4812" s="9"/>
    </row>
    <row r="4813" spans="4:4" x14ac:dyDescent="0.25">
      <c r="D4813" s="9"/>
    </row>
    <row r="4814" spans="4:4" x14ac:dyDescent="0.25">
      <c r="D4814" s="9"/>
    </row>
    <row r="4815" spans="4:4" x14ac:dyDescent="0.25">
      <c r="D4815" s="9"/>
    </row>
    <row r="4816" spans="4:4" x14ac:dyDescent="0.25">
      <c r="D4816" s="9"/>
    </row>
    <row r="4817" spans="4:4" x14ac:dyDescent="0.25">
      <c r="D4817" s="9"/>
    </row>
    <row r="4818" spans="4:4" x14ac:dyDescent="0.25">
      <c r="D4818" s="9"/>
    </row>
    <row r="4819" spans="4:4" x14ac:dyDescent="0.25">
      <c r="D4819" s="9"/>
    </row>
    <row r="4820" spans="4:4" x14ac:dyDescent="0.25">
      <c r="D4820" s="9"/>
    </row>
    <row r="4821" spans="4:4" x14ac:dyDescent="0.25">
      <c r="D4821" s="9"/>
    </row>
    <row r="4822" spans="4:4" x14ac:dyDescent="0.25">
      <c r="D4822" s="9"/>
    </row>
    <row r="4823" spans="4:4" x14ac:dyDescent="0.25">
      <c r="D4823" s="9"/>
    </row>
    <row r="4824" spans="4:4" x14ac:dyDescent="0.25">
      <c r="D4824" s="9"/>
    </row>
    <row r="4825" spans="4:4" x14ac:dyDescent="0.25">
      <c r="D4825" s="9"/>
    </row>
    <row r="4826" spans="4:4" x14ac:dyDescent="0.25">
      <c r="D4826" s="9"/>
    </row>
    <row r="4827" spans="4:4" x14ac:dyDescent="0.25">
      <c r="D4827" s="9"/>
    </row>
    <row r="4828" spans="4:4" x14ac:dyDescent="0.25">
      <c r="D4828" s="9"/>
    </row>
    <row r="4829" spans="4:4" x14ac:dyDescent="0.25">
      <c r="D4829" s="9"/>
    </row>
    <row r="4830" spans="4:4" x14ac:dyDescent="0.25">
      <c r="D4830" s="9"/>
    </row>
    <row r="4831" spans="4:4" x14ac:dyDescent="0.25">
      <c r="D4831" s="9"/>
    </row>
    <row r="4832" spans="4:4" x14ac:dyDescent="0.25">
      <c r="D4832" s="9"/>
    </row>
    <row r="4833" spans="4:4" x14ac:dyDescent="0.25">
      <c r="D4833" s="9"/>
    </row>
    <row r="4834" spans="4:4" x14ac:dyDescent="0.25">
      <c r="D4834" s="9"/>
    </row>
    <row r="4835" spans="4:4" x14ac:dyDescent="0.25">
      <c r="D4835" s="9"/>
    </row>
    <row r="4836" spans="4:4" x14ac:dyDescent="0.25">
      <c r="D4836" s="9"/>
    </row>
    <row r="4837" spans="4:4" x14ac:dyDescent="0.25">
      <c r="D4837" s="9"/>
    </row>
    <row r="4838" spans="4:4" x14ac:dyDescent="0.25">
      <c r="D4838" s="9"/>
    </row>
    <row r="4839" spans="4:4" x14ac:dyDescent="0.25">
      <c r="D4839" s="9"/>
    </row>
    <row r="4840" spans="4:4" x14ac:dyDescent="0.25">
      <c r="D4840" s="9"/>
    </row>
    <row r="4841" spans="4:4" x14ac:dyDescent="0.25">
      <c r="D4841" s="9"/>
    </row>
    <row r="4842" spans="4:4" x14ac:dyDescent="0.25">
      <c r="D4842" s="9"/>
    </row>
    <row r="4843" spans="4:4" x14ac:dyDescent="0.25">
      <c r="D4843" s="9"/>
    </row>
    <row r="4844" spans="4:4" x14ac:dyDescent="0.25">
      <c r="D4844" s="9"/>
    </row>
    <row r="4845" spans="4:4" x14ac:dyDescent="0.25">
      <c r="D4845" s="9"/>
    </row>
    <row r="4846" spans="4:4" x14ac:dyDescent="0.25">
      <c r="D4846" s="9"/>
    </row>
    <row r="4847" spans="4:4" x14ac:dyDescent="0.25">
      <c r="D4847" s="9"/>
    </row>
    <row r="4848" spans="4:4" x14ac:dyDescent="0.25">
      <c r="D4848" s="9"/>
    </row>
    <row r="4849" spans="4:4" x14ac:dyDescent="0.25">
      <c r="D4849" s="9"/>
    </row>
    <row r="4850" spans="4:4" x14ac:dyDescent="0.25">
      <c r="D4850" s="9"/>
    </row>
    <row r="4851" spans="4:4" x14ac:dyDescent="0.25">
      <c r="D4851" s="9"/>
    </row>
    <row r="4852" spans="4:4" x14ac:dyDescent="0.25">
      <c r="D4852" s="9"/>
    </row>
    <row r="4853" spans="4:4" x14ac:dyDescent="0.25">
      <c r="D4853" s="9"/>
    </row>
    <row r="4854" spans="4:4" x14ac:dyDescent="0.25">
      <c r="D4854" s="9"/>
    </row>
    <row r="4855" spans="4:4" x14ac:dyDescent="0.25">
      <c r="D4855" s="9"/>
    </row>
    <row r="4856" spans="4:4" x14ac:dyDescent="0.25">
      <c r="D4856" s="9"/>
    </row>
    <row r="4857" spans="4:4" x14ac:dyDescent="0.25">
      <c r="D4857" s="9"/>
    </row>
    <row r="4858" spans="4:4" x14ac:dyDescent="0.25">
      <c r="D4858" s="9"/>
    </row>
    <row r="4859" spans="4:4" x14ac:dyDescent="0.25">
      <c r="D4859" s="9"/>
    </row>
    <row r="4860" spans="4:4" x14ac:dyDescent="0.25">
      <c r="D4860" s="9"/>
    </row>
    <row r="4861" spans="4:4" x14ac:dyDescent="0.25">
      <c r="D4861" s="9"/>
    </row>
    <row r="4862" spans="4:4" x14ac:dyDescent="0.25">
      <c r="D4862" s="9"/>
    </row>
    <row r="4863" spans="4:4" x14ac:dyDescent="0.25">
      <c r="D4863" s="9"/>
    </row>
    <row r="4864" spans="4:4" x14ac:dyDescent="0.25">
      <c r="D4864" s="9"/>
    </row>
    <row r="4865" spans="4:4" x14ac:dyDescent="0.25">
      <c r="D4865" s="9"/>
    </row>
    <row r="4866" spans="4:4" x14ac:dyDescent="0.25">
      <c r="D4866" s="9"/>
    </row>
    <row r="4867" spans="4:4" x14ac:dyDescent="0.25">
      <c r="D4867" s="9"/>
    </row>
    <row r="4868" spans="4:4" x14ac:dyDescent="0.25">
      <c r="D4868" s="9"/>
    </row>
    <row r="4869" spans="4:4" x14ac:dyDescent="0.25">
      <c r="D4869" s="9"/>
    </row>
    <row r="4870" spans="4:4" x14ac:dyDescent="0.25">
      <c r="D4870" s="9"/>
    </row>
    <row r="4871" spans="4:4" x14ac:dyDescent="0.25">
      <c r="D4871" s="9"/>
    </row>
    <row r="4872" spans="4:4" x14ac:dyDescent="0.25">
      <c r="D4872" s="9"/>
    </row>
    <row r="4873" spans="4:4" x14ac:dyDescent="0.25">
      <c r="D4873" s="9"/>
    </row>
    <row r="4874" spans="4:4" x14ac:dyDescent="0.25">
      <c r="D4874" s="9"/>
    </row>
    <row r="4875" spans="4:4" x14ac:dyDescent="0.25">
      <c r="D4875" s="9"/>
    </row>
    <row r="4876" spans="4:4" x14ac:dyDescent="0.25">
      <c r="D4876" s="9"/>
    </row>
    <row r="4877" spans="4:4" x14ac:dyDescent="0.25">
      <c r="D4877" s="9"/>
    </row>
    <row r="4878" spans="4:4" x14ac:dyDescent="0.25">
      <c r="D4878" s="9"/>
    </row>
    <row r="4879" spans="4:4" x14ac:dyDescent="0.25">
      <c r="D4879" s="9"/>
    </row>
    <row r="4880" spans="4:4" x14ac:dyDescent="0.25">
      <c r="D4880" s="9"/>
    </row>
    <row r="4881" spans="4:4" x14ac:dyDescent="0.25">
      <c r="D4881" s="9"/>
    </row>
    <row r="4882" spans="4:4" x14ac:dyDescent="0.25">
      <c r="D4882" s="9"/>
    </row>
    <row r="4883" spans="4:4" x14ac:dyDescent="0.25">
      <c r="D4883" s="9"/>
    </row>
    <row r="4884" spans="4:4" x14ac:dyDescent="0.25">
      <c r="D4884" s="9"/>
    </row>
    <row r="4885" spans="4:4" x14ac:dyDescent="0.25">
      <c r="D4885" s="9"/>
    </row>
    <row r="4886" spans="4:4" x14ac:dyDescent="0.25">
      <c r="D4886" s="9"/>
    </row>
    <row r="4887" spans="4:4" x14ac:dyDescent="0.25">
      <c r="D4887" s="9"/>
    </row>
    <row r="4888" spans="4:4" x14ac:dyDescent="0.25">
      <c r="D4888" s="9"/>
    </row>
    <row r="4889" spans="4:4" x14ac:dyDescent="0.25">
      <c r="D4889" s="9"/>
    </row>
    <row r="4890" spans="4:4" x14ac:dyDescent="0.25">
      <c r="D4890" s="9"/>
    </row>
    <row r="4891" spans="4:4" x14ac:dyDescent="0.25">
      <c r="D4891" s="9"/>
    </row>
    <row r="4892" spans="4:4" x14ac:dyDescent="0.25">
      <c r="D4892" s="9"/>
    </row>
    <row r="4893" spans="4:4" x14ac:dyDescent="0.25">
      <c r="D4893" s="9"/>
    </row>
    <row r="4894" spans="4:4" x14ac:dyDescent="0.25">
      <c r="D4894" s="9"/>
    </row>
    <row r="4895" spans="4:4" x14ac:dyDescent="0.25">
      <c r="D4895" s="9"/>
    </row>
    <row r="4896" spans="4:4" x14ac:dyDescent="0.25">
      <c r="D4896" s="9"/>
    </row>
    <row r="4897" spans="4:4" x14ac:dyDescent="0.25">
      <c r="D4897" s="9"/>
    </row>
    <row r="4898" spans="4:4" x14ac:dyDescent="0.25">
      <c r="D4898" s="9"/>
    </row>
    <row r="4899" spans="4:4" x14ac:dyDescent="0.25">
      <c r="D4899" s="9"/>
    </row>
    <row r="4900" spans="4:4" x14ac:dyDescent="0.25">
      <c r="D4900" s="9"/>
    </row>
    <row r="4901" spans="4:4" x14ac:dyDescent="0.25">
      <c r="D4901" s="9"/>
    </row>
    <row r="4902" spans="4:4" x14ac:dyDescent="0.25">
      <c r="D4902" s="9"/>
    </row>
    <row r="4903" spans="4:4" x14ac:dyDescent="0.25">
      <c r="D4903" s="9"/>
    </row>
    <row r="4904" spans="4:4" x14ac:dyDescent="0.25">
      <c r="D4904" s="9"/>
    </row>
    <row r="4905" spans="4:4" x14ac:dyDescent="0.25">
      <c r="D4905" s="9"/>
    </row>
    <row r="4906" spans="4:4" x14ac:dyDescent="0.25">
      <c r="D4906" s="9"/>
    </row>
    <row r="4907" spans="4:4" x14ac:dyDescent="0.25">
      <c r="D4907" s="9"/>
    </row>
    <row r="4908" spans="4:4" x14ac:dyDescent="0.25">
      <c r="D4908" s="9"/>
    </row>
    <row r="4909" spans="4:4" x14ac:dyDescent="0.25">
      <c r="D4909" s="9"/>
    </row>
    <row r="4910" spans="4:4" x14ac:dyDescent="0.25">
      <c r="D4910" s="9"/>
    </row>
    <row r="4911" spans="4:4" x14ac:dyDescent="0.25">
      <c r="D4911" s="9"/>
    </row>
    <row r="4912" spans="4:4" x14ac:dyDescent="0.25">
      <c r="D4912" s="9"/>
    </row>
    <row r="4913" spans="4:4" x14ac:dyDescent="0.25">
      <c r="D4913" s="9"/>
    </row>
    <row r="4914" spans="4:4" x14ac:dyDescent="0.25">
      <c r="D4914" s="9"/>
    </row>
    <row r="4915" spans="4:4" x14ac:dyDescent="0.25">
      <c r="D4915" s="9"/>
    </row>
    <row r="4916" spans="4:4" x14ac:dyDescent="0.25">
      <c r="D4916" s="9"/>
    </row>
    <row r="4917" spans="4:4" x14ac:dyDescent="0.25">
      <c r="D4917" s="9"/>
    </row>
    <row r="4918" spans="4:4" x14ac:dyDescent="0.25">
      <c r="D4918" s="9"/>
    </row>
    <row r="4919" spans="4:4" x14ac:dyDescent="0.25">
      <c r="D4919" s="9"/>
    </row>
    <row r="4920" spans="4:4" x14ac:dyDescent="0.25">
      <c r="D4920" s="9"/>
    </row>
    <row r="4921" spans="4:4" x14ac:dyDescent="0.25">
      <c r="D4921" s="9"/>
    </row>
    <row r="4922" spans="4:4" x14ac:dyDescent="0.25">
      <c r="D4922" s="9"/>
    </row>
    <row r="4923" spans="4:4" x14ac:dyDescent="0.25">
      <c r="D4923" s="9"/>
    </row>
    <row r="4924" spans="4:4" x14ac:dyDescent="0.25">
      <c r="D4924" s="9"/>
    </row>
    <row r="4925" spans="4:4" x14ac:dyDescent="0.25">
      <c r="D4925" s="9"/>
    </row>
    <row r="4926" spans="4:4" x14ac:dyDescent="0.25">
      <c r="D4926" s="9"/>
    </row>
    <row r="4927" spans="4:4" x14ac:dyDescent="0.25">
      <c r="D4927" s="9"/>
    </row>
    <row r="4928" spans="4:4" x14ac:dyDescent="0.25">
      <c r="D4928" s="9"/>
    </row>
    <row r="4929" spans="4:4" x14ac:dyDescent="0.25">
      <c r="D4929" s="9"/>
    </row>
    <row r="4930" spans="4:4" x14ac:dyDescent="0.25">
      <c r="D4930" s="9"/>
    </row>
    <row r="4931" spans="4:4" x14ac:dyDescent="0.25">
      <c r="D4931" s="9"/>
    </row>
    <row r="4932" spans="4:4" x14ac:dyDescent="0.25">
      <c r="D4932" s="9"/>
    </row>
    <row r="4933" spans="4:4" x14ac:dyDescent="0.25">
      <c r="D4933" s="9"/>
    </row>
    <row r="4934" spans="4:4" x14ac:dyDescent="0.25">
      <c r="D4934" s="9"/>
    </row>
    <row r="4935" spans="4:4" x14ac:dyDescent="0.25">
      <c r="D4935" s="9"/>
    </row>
    <row r="4936" spans="4:4" x14ac:dyDescent="0.25">
      <c r="D4936" s="9"/>
    </row>
    <row r="4937" spans="4:4" x14ac:dyDescent="0.25">
      <c r="D4937" s="9"/>
    </row>
    <row r="4938" spans="4:4" x14ac:dyDescent="0.25">
      <c r="D4938" s="9"/>
    </row>
    <row r="4939" spans="4:4" x14ac:dyDescent="0.25">
      <c r="D4939" s="9"/>
    </row>
    <row r="4940" spans="4:4" x14ac:dyDescent="0.25">
      <c r="D4940" s="9"/>
    </row>
    <row r="4941" spans="4:4" x14ac:dyDescent="0.25">
      <c r="D4941" s="9"/>
    </row>
    <row r="4942" spans="4:4" x14ac:dyDescent="0.25">
      <c r="D4942" s="9"/>
    </row>
    <row r="4943" spans="4:4" x14ac:dyDescent="0.25">
      <c r="D4943" s="9"/>
    </row>
    <row r="4944" spans="4:4" x14ac:dyDescent="0.25">
      <c r="D4944" s="9"/>
    </row>
    <row r="4945" spans="4:4" x14ac:dyDescent="0.25">
      <c r="D4945" s="9"/>
    </row>
    <row r="4946" spans="4:4" x14ac:dyDescent="0.25">
      <c r="D4946" s="9"/>
    </row>
    <row r="4947" spans="4:4" x14ac:dyDescent="0.25">
      <c r="D4947" s="9"/>
    </row>
    <row r="4948" spans="4:4" x14ac:dyDescent="0.25">
      <c r="D4948" s="9"/>
    </row>
    <row r="4949" spans="4:4" x14ac:dyDescent="0.25">
      <c r="D4949" s="9"/>
    </row>
    <row r="4950" spans="4:4" x14ac:dyDescent="0.25">
      <c r="D4950" s="9"/>
    </row>
    <row r="4951" spans="4:4" x14ac:dyDescent="0.25">
      <c r="D4951" s="9"/>
    </row>
    <row r="4952" spans="4:4" x14ac:dyDescent="0.25">
      <c r="D4952" s="9"/>
    </row>
    <row r="4953" spans="4:4" x14ac:dyDescent="0.25">
      <c r="D4953" s="9"/>
    </row>
    <row r="4954" spans="4:4" x14ac:dyDescent="0.25">
      <c r="D4954" s="9"/>
    </row>
    <row r="4955" spans="4:4" x14ac:dyDescent="0.25">
      <c r="D4955" s="9"/>
    </row>
    <row r="4956" spans="4:4" x14ac:dyDescent="0.25">
      <c r="D4956" s="9"/>
    </row>
    <row r="4957" spans="4:4" x14ac:dyDescent="0.25">
      <c r="D4957" s="9"/>
    </row>
    <row r="4958" spans="4:4" x14ac:dyDescent="0.25">
      <c r="D4958" s="9"/>
    </row>
    <row r="4959" spans="4:4" x14ac:dyDescent="0.25">
      <c r="D4959" s="9"/>
    </row>
    <row r="4960" spans="4:4" x14ac:dyDescent="0.25">
      <c r="D4960" s="9"/>
    </row>
    <row r="4961" spans="4:4" x14ac:dyDescent="0.25">
      <c r="D4961" s="9"/>
    </row>
    <row r="4962" spans="4:4" x14ac:dyDescent="0.25">
      <c r="D4962" s="9"/>
    </row>
    <row r="4963" spans="4:4" x14ac:dyDescent="0.25">
      <c r="D4963" s="9"/>
    </row>
    <row r="4964" spans="4:4" x14ac:dyDescent="0.25">
      <c r="D4964" s="9"/>
    </row>
    <row r="4965" spans="4:4" x14ac:dyDescent="0.25">
      <c r="D4965" s="9"/>
    </row>
    <row r="4966" spans="4:4" x14ac:dyDescent="0.25">
      <c r="D4966" s="9"/>
    </row>
    <row r="4967" spans="4:4" x14ac:dyDescent="0.25">
      <c r="D4967" s="9"/>
    </row>
    <row r="4968" spans="4:4" x14ac:dyDescent="0.25">
      <c r="D4968" s="9"/>
    </row>
    <row r="4969" spans="4:4" x14ac:dyDescent="0.25">
      <c r="D4969" s="9"/>
    </row>
    <row r="4970" spans="4:4" x14ac:dyDescent="0.25">
      <c r="D4970" s="9"/>
    </row>
    <row r="4971" spans="4:4" x14ac:dyDescent="0.25">
      <c r="D4971" s="9"/>
    </row>
    <row r="4972" spans="4:4" x14ac:dyDescent="0.25">
      <c r="D4972" s="9"/>
    </row>
    <row r="4973" spans="4:4" x14ac:dyDescent="0.25">
      <c r="D4973" s="9"/>
    </row>
    <row r="4974" spans="4:4" x14ac:dyDescent="0.25">
      <c r="D4974" s="9"/>
    </row>
    <row r="4975" spans="4:4" x14ac:dyDescent="0.25">
      <c r="D4975" s="9"/>
    </row>
    <row r="4976" spans="4:4" x14ac:dyDescent="0.25">
      <c r="D4976" s="9"/>
    </row>
    <row r="4977" spans="4:4" x14ac:dyDescent="0.25">
      <c r="D4977" s="9"/>
    </row>
    <row r="4978" spans="4:4" x14ac:dyDescent="0.25">
      <c r="D4978" s="9"/>
    </row>
    <row r="4979" spans="4:4" x14ac:dyDescent="0.25">
      <c r="D4979" s="9"/>
    </row>
    <row r="4980" spans="4:4" x14ac:dyDescent="0.25">
      <c r="D4980" s="9"/>
    </row>
    <row r="4981" spans="4:4" x14ac:dyDescent="0.25">
      <c r="D4981" s="9"/>
    </row>
    <row r="4982" spans="4:4" x14ac:dyDescent="0.25">
      <c r="D4982" s="9"/>
    </row>
    <row r="4983" spans="4:4" x14ac:dyDescent="0.25">
      <c r="D4983" s="9"/>
    </row>
    <row r="4984" spans="4:4" x14ac:dyDescent="0.25">
      <c r="D4984" s="9"/>
    </row>
    <row r="4985" spans="4:4" x14ac:dyDescent="0.25">
      <c r="D4985" s="9"/>
    </row>
    <row r="4986" spans="4:4" x14ac:dyDescent="0.25">
      <c r="D4986" s="9"/>
    </row>
    <row r="4987" spans="4:4" x14ac:dyDescent="0.25">
      <c r="D4987" s="9"/>
    </row>
    <row r="4988" spans="4:4" x14ac:dyDescent="0.25">
      <c r="D4988" s="9"/>
    </row>
    <row r="4989" spans="4:4" x14ac:dyDescent="0.25">
      <c r="D4989" s="9"/>
    </row>
    <row r="4990" spans="4:4" x14ac:dyDescent="0.25">
      <c r="D4990" s="9"/>
    </row>
    <row r="4991" spans="4:4" x14ac:dyDescent="0.25">
      <c r="D4991" s="9"/>
    </row>
    <row r="4992" spans="4:4" x14ac:dyDescent="0.25">
      <c r="D4992" s="9"/>
    </row>
    <row r="4993" spans="4:4" x14ac:dyDescent="0.25">
      <c r="D4993" s="9"/>
    </row>
    <row r="4994" spans="4:4" x14ac:dyDescent="0.25">
      <c r="D4994" s="9"/>
    </row>
    <row r="4995" spans="4:4" x14ac:dyDescent="0.25">
      <c r="D4995" s="9"/>
    </row>
    <row r="4996" spans="4:4" x14ac:dyDescent="0.25">
      <c r="D4996" s="9"/>
    </row>
    <row r="4997" spans="4:4" x14ac:dyDescent="0.25">
      <c r="D4997" s="9"/>
    </row>
  </sheetData>
  <mergeCells count="6">
    <mergeCell ref="A56:I60"/>
    <mergeCell ref="A1:I1"/>
    <mergeCell ref="C2:I2"/>
    <mergeCell ref="C3:I3"/>
    <mergeCell ref="C4:I4"/>
    <mergeCell ref="A55:C5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72</vt:i4>
      </vt:variant>
    </vt:vector>
  </HeadingPairs>
  <TitlesOfParts>
    <vt:vector size="89" baseType="lpstr">
      <vt:lpstr>VzorPolozky</vt:lpstr>
      <vt:lpstr>Pokyny pro vyplnění</vt:lpstr>
      <vt:lpstr>Stavba</vt:lpstr>
      <vt:lpstr>SO 00 - 01</vt:lpstr>
      <vt:lpstr>SO 01 - 01</vt:lpstr>
      <vt:lpstr>SO 01 - 02</vt:lpstr>
      <vt:lpstr>SO 01 - 03</vt:lpstr>
      <vt:lpstr>SO 01 - 04</vt:lpstr>
      <vt:lpstr>SO 01 - 05</vt:lpstr>
      <vt:lpstr>SO 01 - 06</vt:lpstr>
      <vt:lpstr>SO 01 - 07</vt:lpstr>
      <vt:lpstr>SO 01 - 08</vt:lpstr>
      <vt:lpstr>SO 02 - 01</vt:lpstr>
      <vt:lpstr>SO 03 - 01</vt:lpstr>
      <vt:lpstr>SO 04 - 01</vt:lpstr>
      <vt:lpstr>SO 05 - 01</vt:lpstr>
      <vt:lpstr>SO 06 - 01</vt:lpstr>
      <vt:lpstr>Stavba!CelkemDPHVypocet</vt:lpstr>
      <vt:lpstr>Stavba!CenaCelkem</vt:lpstr>
      <vt:lpstr>Stavba!CenaCelkemBezDPH</vt:lpstr>
      <vt:lpstr>Stavba!CenaCelkemVypocet</vt:lpstr>
      <vt:lpstr>Stavba!cisloobjektu</vt:lpstr>
      <vt:lpstr>Stavba!CisloStavby</vt:lpstr>
      <vt:lpstr>Stavba!CisloStavebnihoRozpoctu</vt:lpstr>
      <vt:lpstr>Stavba!dadresa</vt:lpstr>
      <vt:lpstr>Stavba!DIČ</vt:lpstr>
      <vt:lpstr>Stavba!dmisto</vt:lpstr>
      <vt:lpstr>Stavba!DPHSni</vt:lpstr>
      <vt:lpstr>Stavba!DPHZakl</vt:lpstr>
      <vt:lpstr>Stavba!dpsc</vt:lpstr>
      <vt:lpstr>Stavba!IČO</vt:lpstr>
      <vt:lpstr>Stavba!Mena</vt:lpstr>
      <vt:lpstr>Stavba!MistoStavby</vt:lpstr>
      <vt:lpstr>Stavba!nazevobjektu</vt:lpstr>
      <vt:lpstr>Stavba!NazevStavby</vt:lpstr>
      <vt:lpstr>Stavba!NazevStavebnihoRozpoctu</vt:lpstr>
      <vt:lpstr>'SO 00 - 01'!Názvy_tisku</vt:lpstr>
      <vt:lpstr>'SO 01 - 01'!Názvy_tisku</vt:lpstr>
      <vt:lpstr>'SO 01 - 02'!Názvy_tisku</vt:lpstr>
      <vt:lpstr>'SO 01 - 03'!Názvy_tisku</vt:lpstr>
      <vt:lpstr>'SO 01 - 04'!Názvy_tisku</vt:lpstr>
      <vt:lpstr>'SO 01 - 05'!Názvy_tisku</vt:lpstr>
      <vt:lpstr>'SO 01 - 06'!Názvy_tisku</vt:lpstr>
      <vt:lpstr>'SO 01 - 07'!Názvy_tisku</vt:lpstr>
      <vt:lpstr>'SO 01 - 08'!Názvy_tisku</vt:lpstr>
      <vt:lpstr>'SO 02 - 01'!Názvy_tisku</vt:lpstr>
      <vt:lpstr>'SO 03 - 01'!Názvy_tisku</vt:lpstr>
      <vt:lpstr>'SO 04 - 01'!Názvy_tisku</vt:lpstr>
      <vt:lpstr>'SO 05 - 01'!Názvy_tisku</vt:lpstr>
      <vt:lpstr>'SO 06 - 01'!Názvy_tisku</vt:lpstr>
      <vt:lpstr>Stavba!oadresa</vt:lpstr>
      <vt:lpstr>Stavba!Objednatel</vt:lpstr>
      <vt:lpstr>Stavba!Objekt</vt:lpstr>
      <vt:lpstr>'SO 00 - 01'!Oblast_tisku</vt:lpstr>
      <vt:lpstr>'SO 01 - 01'!Oblast_tisku</vt:lpstr>
      <vt:lpstr>'SO 01 - 02'!Oblast_tisku</vt:lpstr>
      <vt:lpstr>'SO 01 - 03'!Oblast_tisku</vt:lpstr>
      <vt:lpstr>'SO 01 - 04'!Oblast_tisku</vt:lpstr>
      <vt:lpstr>'SO 01 - 05'!Oblast_tisku</vt:lpstr>
      <vt:lpstr>'SO 01 - 06'!Oblast_tisku</vt:lpstr>
      <vt:lpstr>'SO 01 - 07'!Oblast_tisku</vt:lpstr>
      <vt:lpstr>'SO 01 - 08'!Oblast_tisku</vt:lpstr>
      <vt:lpstr>'SO 02 - 01'!Oblast_tisku</vt:lpstr>
      <vt:lpstr>'SO 03 - 01'!Oblast_tisku</vt:lpstr>
      <vt:lpstr>'SO 04 - 01'!Oblast_tisku</vt:lpstr>
      <vt:lpstr>'SO 05 - 01'!Oblast_tisku</vt:lpstr>
      <vt:lpstr>'SO 06 - 01'!Oblast_tisku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Stavba!padresa</vt:lpstr>
      <vt:lpstr>Stavba!pdic</vt:lpstr>
      <vt:lpstr>Stavba!pico</vt:lpstr>
      <vt:lpstr>Stavba!pmisto</vt:lpstr>
      <vt:lpstr>Stavba!PoptavkaID</vt:lpstr>
      <vt:lpstr>Stavba!pPSC</vt:lpstr>
      <vt:lpstr>Stavba!Projektant</vt:lpstr>
      <vt:lpstr>Stavba!SazbaDPH1</vt:lpstr>
      <vt:lpstr>Stavba!SazbaDPH2</vt:lpstr>
      <vt:lpstr>Stavba!Vypracoval</vt:lpstr>
      <vt:lpstr>Stavba!ZakladDPHSni</vt:lpstr>
      <vt:lpstr>Stavba!ZakladDPHSniVypocet</vt:lpstr>
      <vt:lpstr>Stavba!ZakladDPHZakl</vt:lpstr>
      <vt:lpstr>Stavba!ZakladDPHZaklVypocet</vt:lpstr>
      <vt:lpstr>Stavba!Zaokrouhleni</vt:lpstr>
      <vt:lpstr>Stavba!Zhotovitel</vt:lpstr>
    </vt:vector>
  </TitlesOfParts>
  <Company>PRODESI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Zdeněk Konvalina</cp:lastModifiedBy>
  <cp:lastPrinted>2018-02-28T08:56:31Z</cp:lastPrinted>
  <dcterms:created xsi:type="dcterms:W3CDTF">2009-04-08T07:15:50Z</dcterms:created>
  <dcterms:modified xsi:type="dcterms:W3CDTF">2018-02-28T08:56:37Z</dcterms:modified>
</cp:coreProperties>
</file>