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885" yWindow="240" windowWidth="26955" windowHeight="8670" tabRatio="664"/>
  </bookViews>
  <sheets>
    <sheet name="KRYCÍ LIST" sheetId="1" r:id="rId1"/>
    <sheet name="PP" sheetId="2" r:id="rId2"/>
    <sheet name="TP" sheetId="3" r:id="rId3"/>
    <sheet name="SAZ" sheetId="4" r:id="rId4"/>
    <sheet name="J1" sheetId="5" r:id="rId5"/>
    <sheet name="J2" sheetId="6" r:id="rId6"/>
    <sheet name="J3" sheetId="7" r:id="rId7"/>
    <sheet name="L1" sheetId="8" r:id="rId8"/>
    <sheet name="L4" sheetId="11" r:id="rId9"/>
  </sheets>
  <calcPr calcId="125725"/>
</workbook>
</file>

<file path=xl/calcChain.xml><?xml version="1.0" encoding="utf-8"?>
<calcChain xmlns="http://schemas.openxmlformats.org/spreadsheetml/2006/main">
  <c r="D13" i="1"/>
  <c r="D11"/>
  <c r="D17" l="1"/>
  <c r="D15"/>
  <c r="K26" i="7"/>
  <c r="J26"/>
  <c r="I26"/>
  <c r="H26"/>
  <c r="G26"/>
  <c r="F26"/>
  <c r="E26"/>
  <c r="D26"/>
  <c r="K25"/>
  <c r="J25"/>
  <c r="I25"/>
  <c r="H25"/>
  <c r="K24"/>
  <c r="J24"/>
  <c r="I24"/>
  <c r="H24"/>
  <c r="G25"/>
  <c r="G24"/>
  <c r="F25"/>
  <c r="F24"/>
  <c r="E25"/>
  <c r="E24"/>
  <c r="D25"/>
  <c r="D24"/>
  <c r="E3" i="2"/>
  <c r="E22" s="1"/>
  <c r="E21"/>
  <c r="E20"/>
  <c r="E19"/>
  <c r="E18"/>
  <c r="E17"/>
  <c r="E16"/>
  <c r="E15"/>
  <c r="E14"/>
  <c r="E13"/>
  <c r="E12"/>
  <c r="E11"/>
  <c r="E10"/>
  <c r="E9"/>
  <c r="E8"/>
  <c r="E7"/>
  <c r="E6"/>
  <c r="E5"/>
  <c r="E4"/>
  <c r="H14" i="4" l="1"/>
  <c r="H8"/>
  <c r="F15" l="1"/>
  <c r="H11" l="1"/>
  <c r="H13" l="1"/>
  <c r="H12"/>
  <c r="H10"/>
  <c r="H9"/>
  <c r="H7"/>
  <c r="H6"/>
  <c r="H5"/>
  <c r="H4"/>
  <c r="H15" l="1"/>
  <c r="K28" i="11" l="1"/>
  <c r="J28"/>
  <c r="I28"/>
  <c r="H28"/>
  <c r="G28"/>
  <c r="F28"/>
  <c r="E28"/>
  <c r="D28"/>
  <c r="K27"/>
  <c r="J27"/>
  <c r="I27"/>
  <c r="H27"/>
  <c r="G27"/>
  <c r="F27"/>
  <c r="E27"/>
  <c r="D27"/>
  <c r="K26"/>
  <c r="J26"/>
  <c r="I26"/>
  <c r="H26"/>
  <c r="G26"/>
  <c r="F26"/>
  <c r="E26"/>
  <c r="D26"/>
  <c r="K25"/>
  <c r="J25"/>
  <c r="I25"/>
  <c r="H25"/>
  <c r="G25"/>
  <c r="F25"/>
  <c r="E25"/>
  <c r="D25"/>
  <c r="K24"/>
  <c r="J24"/>
  <c r="I24"/>
  <c r="H24"/>
  <c r="G24"/>
  <c r="F24"/>
  <c r="E24"/>
  <c r="D24"/>
  <c r="B12"/>
  <c r="K28" i="8"/>
  <c r="J28"/>
  <c r="I28"/>
  <c r="H28"/>
  <c r="G28"/>
  <c r="F28"/>
  <c r="E28"/>
  <c r="D28"/>
  <c r="K27"/>
  <c r="J27"/>
  <c r="I27"/>
  <c r="H27"/>
  <c r="G27"/>
  <c r="F27"/>
  <c r="E27"/>
  <c r="D27"/>
  <c r="K26"/>
  <c r="J26"/>
  <c r="I26"/>
  <c r="H26"/>
  <c r="G26"/>
  <c r="F26"/>
  <c r="E26"/>
  <c r="D26"/>
  <c r="K25"/>
  <c r="J25"/>
  <c r="I25"/>
  <c r="H25"/>
  <c r="G25"/>
  <c r="F25"/>
  <c r="E25"/>
  <c r="D25"/>
  <c r="K24"/>
  <c r="J24"/>
  <c r="I24"/>
  <c r="H24"/>
  <c r="G24"/>
  <c r="F24"/>
  <c r="E24"/>
  <c r="D24"/>
  <c r="B12"/>
  <c r="K28" i="7"/>
  <c r="J28"/>
  <c r="I28"/>
  <c r="H28"/>
  <c r="G28"/>
  <c r="F28"/>
  <c r="E28"/>
  <c r="D28"/>
  <c r="K27"/>
  <c r="J27"/>
  <c r="I27"/>
  <c r="H27"/>
  <c r="G27"/>
  <c r="F27"/>
  <c r="E27"/>
  <c r="D27"/>
  <c r="B12"/>
  <c r="K28" i="6"/>
  <c r="J28"/>
  <c r="I28"/>
  <c r="H28"/>
  <c r="G28"/>
  <c r="F28"/>
  <c r="E28"/>
  <c r="D28"/>
  <c r="K27"/>
  <c r="J27"/>
  <c r="I27"/>
  <c r="H27"/>
  <c r="G27"/>
  <c r="F27"/>
  <c r="E27"/>
  <c r="D27"/>
  <c r="K26"/>
  <c r="J26"/>
  <c r="I26"/>
  <c r="H26"/>
  <c r="G26"/>
  <c r="F26"/>
  <c r="E26"/>
  <c r="D26"/>
  <c r="K25"/>
  <c r="J25"/>
  <c r="I25"/>
  <c r="H25"/>
  <c r="G25"/>
  <c r="F25"/>
  <c r="E25"/>
  <c r="D25"/>
  <c r="K24"/>
  <c r="J24"/>
  <c r="I24"/>
  <c r="H24"/>
  <c r="G24"/>
  <c r="F24"/>
  <c r="E24"/>
  <c r="D24"/>
  <c r="B12"/>
  <c r="K34" i="5"/>
  <c r="J34"/>
  <c r="I34"/>
  <c r="H34"/>
  <c r="G34"/>
  <c r="F34"/>
  <c r="E34"/>
  <c r="D34"/>
  <c r="K33"/>
  <c r="J33"/>
  <c r="I33"/>
  <c r="H33"/>
  <c r="G33"/>
  <c r="F33"/>
  <c r="E33"/>
  <c r="D33"/>
  <c r="K32"/>
  <c r="J32"/>
  <c r="I32"/>
  <c r="H32"/>
  <c r="G32"/>
  <c r="K31"/>
  <c r="J31"/>
  <c r="I31"/>
  <c r="H31"/>
  <c r="G31"/>
  <c r="F31"/>
  <c r="E31"/>
  <c r="D31"/>
  <c r="K30"/>
  <c r="J30"/>
  <c r="I30"/>
  <c r="H30"/>
  <c r="G30"/>
  <c r="F30"/>
  <c r="E30"/>
  <c r="D30"/>
  <c r="K29"/>
  <c r="J29"/>
  <c r="I29"/>
  <c r="H29"/>
  <c r="G29"/>
  <c r="F29"/>
  <c r="E29"/>
  <c r="D29"/>
  <c r="K28"/>
  <c r="J28"/>
  <c r="I28"/>
  <c r="H28"/>
  <c r="G28"/>
  <c r="F28"/>
  <c r="E28"/>
  <c r="D28"/>
  <c r="B14"/>
  <c r="I19" i="3"/>
  <c r="H19"/>
  <c r="G19"/>
  <c r="F19"/>
  <c r="E19"/>
  <c r="D19"/>
  <c r="C19"/>
  <c r="B19"/>
  <c r="I18"/>
  <c r="H18"/>
  <c r="G18"/>
  <c r="F18"/>
  <c r="E18"/>
  <c r="D18"/>
  <c r="C18"/>
  <c r="B18"/>
  <c r="B14"/>
  <c r="B7"/>
  <c r="F17" i="1"/>
  <c r="E17" s="1"/>
  <c r="F15"/>
  <c r="E15" s="1"/>
  <c r="F13"/>
  <c r="E13" s="1"/>
  <c r="F11"/>
  <c r="B20" i="3" l="1"/>
  <c r="D9" i="1" s="1"/>
  <c r="B29" i="11"/>
  <c r="B29" i="8"/>
  <c r="B29" i="6"/>
  <c r="B35" i="5"/>
  <c r="B29" i="7"/>
  <c r="E11" i="1"/>
  <c r="F9" l="1"/>
  <c r="D20"/>
  <c r="E9" l="1"/>
  <c r="E20" s="1"/>
  <c r="F20"/>
</calcChain>
</file>

<file path=xl/sharedStrings.xml><?xml version="1.0" encoding="utf-8"?>
<sst xmlns="http://schemas.openxmlformats.org/spreadsheetml/2006/main" count="520" uniqueCount="104">
  <si>
    <t>Cena bez DPH</t>
  </si>
  <si>
    <t>DPH</t>
  </si>
  <si>
    <t>Cena za práci - těžba</t>
  </si>
  <si>
    <t>Nabídka za vytěžené dřevo jehličnaté</t>
  </si>
  <si>
    <t>Nabídka za vytěžené dřevo listnaté</t>
  </si>
  <si>
    <t>Pěstební projekt - práce</t>
  </si>
  <si>
    <t>Pěstební projekt - sazenice</t>
  </si>
  <si>
    <t>Saldo</t>
  </si>
  <si>
    <t>V ……………………………………………………………………</t>
  </si>
  <si>
    <t>dne ………………………………………………………………</t>
  </si>
  <si>
    <t>…………………………………………………………………………</t>
  </si>
  <si>
    <t>podpis a razítko</t>
  </si>
  <si>
    <t xml:space="preserve">Název činnosti </t>
  </si>
  <si>
    <t>TJ</t>
  </si>
  <si>
    <t>množství</t>
  </si>
  <si>
    <t>Úklid klestu - hromádkování</t>
  </si>
  <si>
    <t>m3</t>
  </si>
  <si>
    <t>Pálení -hromádkovaného klestu</t>
  </si>
  <si>
    <t>tis. ks</t>
  </si>
  <si>
    <t>Stavba oplocenky 160 cm - z nového mat.</t>
  </si>
  <si>
    <t>km</t>
  </si>
  <si>
    <t>Ochrana MLP proti zvěři - zimní nátěr</t>
  </si>
  <si>
    <t>Ochrana MLP proti buřeni - ožínání plošky 60x60</t>
  </si>
  <si>
    <t>Ochrana MLP proti buřeni - chemicky</t>
  </si>
  <si>
    <t>ha</t>
  </si>
  <si>
    <t>ks</t>
  </si>
  <si>
    <t xml:space="preserve">Výsek nežádoucích dřevin </t>
  </si>
  <si>
    <t>Prořezávky vč. rozčlenění</t>
  </si>
  <si>
    <t>Zpřístupnění řezem</t>
  </si>
  <si>
    <t>Asanace kůrovcového dříví - chemicky</t>
  </si>
  <si>
    <t>Ostatní pěstební práce - ručně</t>
  </si>
  <si>
    <t>hod.</t>
  </si>
  <si>
    <t>Ostatní pěstební práce - MP</t>
  </si>
  <si>
    <t>Provoz traktor</t>
  </si>
  <si>
    <t>Provoz ter. auto</t>
  </si>
  <si>
    <t>m3 rozdělené dle dřevin a hmotnatostí</t>
  </si>
  <si>
    <t>Dřeviny</t>
  </si>
  <si>
    <t>1,00+</t>
  </si>
  <si>
    <t>Jehličnaté</t>
  </si>
  <si>
    <t>Listnaté</t>
  </si>
  <si>
    <t>Suma</t>
  </si>
  <si>
    <t>Zde je výpočet pro saldo ( automaticky počítáno )</t>
  </si>
  <si>
    <t>dřevina</t>
  </si>
  <si>
    <t>tl. koř. krčku</t>
  </si>
  <si>
    <t>cena/ks</t>
  </si>
  <si>
    <t>Smrk ztepilý</t>
  </si>
  <si>
    <t>Borovice lesní</t>
  </si>
  <si>
    <t>Modřín opadavý</t>
  </si>
  <si>
    <t>Jedle bělokorá</t>
  </si>
  <si>
    <t>Buk lesní</t>
  </si>
  <si>
    <t>Dub zimní</t>
  </si>
  <si>
    <t>Celkem</t>
  </si>
  <si>
    <t>Tabulka pro výpočet - těžba - nabídka ceny za vytěžené dřevo v Kč bez DPH</t>
  </si>
  <si>
    <t>skupina hmotnatostí</t>
  </si>
  <si>
    <t>druh těžby</t>
  </si>
  <si>
    <t>kvalita</t>
  </si>
  <si>
    <t>-0,09</t>
  </si>
  <si>
    <t>-0,14</t>
  </si>
  <si>
    <t>Předmýtní</t>
  </si>
  <si>
    <t>běžná</t>
  </si>
  <si>
    <t>Mýtní</t>
  </si>
  <si>
    <t>Nahodilá</t>
  </si>
  <si>
    <t>kůrovec</t>
  </si>
  <si>
    <t>souše</t>
  </si>
  <si>
    <t>lapák</t>
  </si>
  <si>
    <t>vývrat</t>
  </si>
  <si>
    <t>zlom</t>
  </si>
  <si>
    <t>Kalamita</t>
  </si>
  <si>
    <t xml:space="preserve"> </t>
  </si>
  <si>
    <t>cena celkem</t>
  </si>
  <si>
    <t xml:space="preserve">cena za množství </t>
  </si>
  <si>
    <t>Javor klen</t>
  </si>
  <si>
    <t>sazenice</t>
  </si>
  <si>
    <t>26-35</t>
  </si>
  <si>
    <t>PRK</t>
  </si>
  <si>
    <t>Typ sadby</t>
  </si>
  <si>
    <t>výšková třída</t>
  </si>
  <si>
    <t>technologie *</t>
  </si>
  <si>
    <t>Klikoroh borový - chem. ošetření kultury</t>
  </si>
  <si>
    <t>Zalesňování- štěrbinová</t>
  </si>
  <si>
    <t>Likvidace oplocenky</t>
  </si>
  <si>
    <t>Prostřihávky</t>
  </si>
  <si>
    <t>Douglaska tisolistá</t>
  </si>
  <si>
    <t>* PRK - prostokořenná</t>
  </si>
  <si>
    <t>Jilm habrolistý</t>
  </si>
  <si>
    <t>těžba 2021</t>
  </si>
  <si>
    <t>Ochrana MLP proti buřeni - ošlapávání</t>
  </si>
  <si>
    <t>Lípa malolistá</t>
  </si>
  <si>
    <t xml:space="preserve">Olše </t>
  </si>
  <si>
    <t xml:space="preserve">Zde doplňte cenu bez DPH za 1m3  </t>
  </si>
  <si>
    <t xml:space="preserve">cena za m3 </t>
  </si>
  <si>
    <t>Cena včetně DPH</t>
  </si>
  <si>
    <r>
      <t xml:space="preserve">Název: </t>
    </r>
    <r>
      <rPr>
        <b/>
        <sz val="18"/>
        <color rgb="FFFF6600"/>
        <rFont val="Calibri"/>
        <family val="2"/>
        <charset val="238"/>
      </rPr>
      <t xml:space="preserve"> Pěstební a těžební práce s prodejem dříví při pni v LHC Města Vidnavy</t>
    </r>
  </si>
  <si>
    <t>Kč/Tj rok 2021</t>
  </si>
  <si>
    <t>SA Kč</t>
  </si>
  <si>
    <r>
      <rPr>
        <b/>
        <sz val="16"/>
        <color rgb="FF000000"/>
        <rFont val="Calibri"/>
        <family val="2"/>
        <charset val="238"/>
      </rPr>
      <t xml:space="preserve"> př.1                                                  </t>
    </r>
    <r>
      <rPr>
        <b/>
        <sz val="22"/>
        <color rgb="FF000000"/>
        <rFont val="Calibri"/>
        <family val="2"/>
        <charset val="238"/>
      </rPr>
      <t xml:space="preserve">Krycí list nabídky </t>
    </r>
  </si>
  <si>
    <r>
      <rPr>
        <i/>
        <sz val="16"/>
        <color rgb="FF000000"/>
        <rFont val="Times New Roman"/>
        <family val="1"/>
        <charset val="238"/>
      </rPr>
      <t>příloha 2</t>
    </r>
    <r>
      <rPr>
        <b/>
        <i/>
        <sz val="20"/>
        <color rgb="FF000000"/>
        <rFont val="Times New Roman"/>
        <family val="1"/>
        <charset val="238"/>
      </rPr>
      <t>-  Pěstební projekt: rok 2021 - sumář prací</t>
    </r>
  </si>
  <si>
    <r>
      <rPr>
        <sz val="12"/>
        <color rgb="FF000000"/>
        <rFont val="Times New Roman"/>
        <family val="1"/>
        <charset val="238"/>
      </rPr>
      <t>příloha 3</t>
    </r>
    <r>
      <rPr>
        <b/>
        <sz val="16"/>
        <color rgb="FF000000"/>
        <rFont val="Times New Roman"/>
        <family val="1"/>
        <charset val="238"/>
      </rPr>
      <t>- sumář těžby pro výpočet ceny za práci rok 2021</t>
    </r>
  </si>
  <si>
    <r>
      <rPr>
        <sz val="12"/>
        <color rgb="FF000000"/>
        <rFont val="Times New Roman"/>
        <family val="1"/>
        <charset val="238"/>
      </rPr>
      <t>příloha 4</t>
    </r>
    <r>
      <rPr>
        <b/>
        <sz val="16"/>
        <color rgb="FF000000"/>
        <rFont val="Times New Roman"/>
        <family val="1"/>
        <charset val="238"/>
      </rPr>
      <t>- Sazenice pro zalesňování:  rok 2021</t>
    </r>
  </si>
  <si>
    <r>
      <rPr>
        <i/>
        <sz val="14"/>
        <color rgb="FF000000"/>
        <rFont val="Calibri"/>
        <family val="2"/>
        <charset val="238"/>
      </rPr>
      <t>př.5</t>
    </r>
    <r>
      <rPr>
        <b/>
        <i/>
        <sz val="24"/>
        <color rgb="FF000000"/>
        <rFont val="Calibri"/>
        <family val="2"/>
        <charset val="238"/>
      </rPr>
      <t xml:space="preserve">                                  SM,JD,DG</t>
    </r>
  </si>
  <si>
    <r>
      <rPr>
        <i/>
        <sz val="16"/>
        <color rgb="FF000000"/>
        <rFont val="Calibri"/>
        <family val="2"/>
        <charset val="238"/>
      </rPr>
      <t xml:space="preserve">př.5                                                     </t>
    </r>
    <r>
      <rPr>
        <b/>
        <i/>
        <sz val="24"/>
        <color rgb="FF000000"/>
        <rFont val="Calibri"/>
        <family val="2"/>
        <charset val="238"/>
      </rPr>
      <t>BO</t>
    </r>
  </si>
  <si>
    <r>
      <rPr>
        <i/>
        <sz val="16"/>
        <color rgb="FF000000"/>
        <rFont val="Calibri"/>
        <family val="2"/>
        <charset val="238"/>
      </rPr>
      <t>př.5</t>
    </r>
    <r>
      <rPr>
        <b/>
        <i/>
        <sz val="24"/>
        <color rgb="FF000000"/>
        <rFont val="Calibri"/>
        <family val="2"/>
        <charset val="238"/>
      </rPr>
      <t xml:space="preserve">                                   MD</t>
    </r>
  </si>
  <si>
    <r>
      <rPr>
        <i/>
        <sz val="16"/>
        <color rgb="FF000000"/>
        <rFont val="Calibri"/>
        <family val="2"/>
        <charset val="238"/>
      </rPr>
      <t xml:space="preserve">př.5   </t>
    </r>
    <r>
      <rPr>
        <b/>
        <i/>
        <sz val="24"/>
        <color rgb="FF000000"/>
        <rFont val="Calibri"/>
        <family val="2"/>
        <charset val="238"/>
      </rPr>
      <t xml:space="preserve">                         BK, JV, JS,DB</t>
    </r>
  </si>
  <si>
    <r>
      <rPr>
        <i/>
        <sz val="12"/>
        <color rgb="FF000000"/>
        <rFont val="Calibri"/>
        <family val="2"/>
        <charset val="238"/>
      </rPr>
      <t xml:space="preserve">př. 5      </t>
    </r>
    <r>
      <rPr>
        <b/>
        <i/>
        <sz val="24"/>
        <color rgb="FF000000"/>
        <rFont val="Calibri"/>
        <family val="2"/>
        <charset val="238"/>
      </rPr>
      <t xml:space="preserve">                          Ost. listnáče</t>
    </r>
  </si>
</sst>
</file>

<file path=xl/styles.xml><?xml version="1.0" encoding="utf-8"?>
<styleSheet xmlns="http://schemas.openxmlformats.org/spreadsheetml/2006/main">
  <numFmts count="2">
    <numFmt numFmtId="164" formatCode="#,##0&quot; Kč&quot;"/>
    <numFmt numFmtId="165" formatCode="#,##0.00\ &quot;Kč&quot;"/>
  </numFmts>
  <fonts count="34">
    <font>
      <sz val="11"/>
      <color rgb="FF000000"/>
      <name val="Calibri"/>
      <family val="2"/>
      <charset val="238"/>
    </font>
    <font>
      <sz val="8"/>
      <name val="Arial CE"/>
      <charset val="238"/>
    </font>
    <font>
      <sz val="10"/>
      <name val="Arial CE"/>
      <charset val="238"/>
    </font>
    <font>
      <b/>
      <sz val="22"/>
      <color rgb="FF000000"/>
      <name val="Calibri"/>
      <family val="2"/>
      <charset val="238"/>
    </font>
    <font>
      <b/>
      <sz val="18"/>
      <name val="Calibri"/>
      <family val="2"/>
      <charset val="238"/>
    </font>
    <font>
      <b/>
      <sz val="18"/>
      <color rgb="FFFF6600"/>
      <name val="Calibri"/>
      <family val="2"/>
      <charset val="238"/>
    </font>
    <font>
      <sz val="12"/>
      <color rgb="FF000000"/>
      <name val="Calibri"/>
      <family val="2"/>
      <charset val="238"/>
    </font>
    <font>
      <sz val="28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b/>
      <i/>
      <sz val="20"/>
      <color rgb="FF000000"/>
      <name val="Times New Roman"/>
      <family val="1"/>
      <charset val="238"/>
    </font>
    <font>
      <b/>
      <i/>
      <sz val="14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20"/>
      <color rgb="FF000000"/>
      <name val="Times New Roman"/>
      <family val="1"/>
      <charset val="238"/>
    </font>
    <font>
      <sz val="16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i/>
      <sz val="12"/>
      <color rgb="FF000000"/>
      <name val="Times New Roman"/>
      <family val="1"/>
      <charset val="238"/>
    </font>
    <font>
      <b/>
      <sz val="18"/>
      <color rgb="FF000000"/>
      <name val="Times New Roman"/>
      <family val="1"/>
      <charset val="238"/>
    </font>
    <font>
      <b/>
      <i/>
      <sz val="24"/>
      <color rgb="FF000000"/>
      <name val="Calibri"/>
      <family val="2"/>
      <charset val="238"/>
    </font>
    <font>
      <b/>
      <sz val="12"/>
      <name val="Arial CE"/>
      <charset val="238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b/>
      <sz val="8"/>
      <name val="Arial CE"/>
      <family val="2"/>
      <charset val="238"/>
    </font>
    <font>
      <b/>
      <i/>
      <sz val="11"/>
      <color rgb="FF000000"/>
      <name val="Calibri"/>
      <family val="2"/>
      <charset val="238"/>
    </font>
    <font>
      <b/>
      <sz val="8"/>
      <name val="Arial CE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8"/>
      <color rgb="FFFF0000"/>
      <name val="Arial CE"/>
      <charset val="238"/>
    </font>
    <font>
      <b/>
      <i/>
      <sz val="18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i/>
      <sz val="16"/>
      <color rgb="FF000000"/>
      <name val="Times New Roman"/>
      <family val="1"/>
      <charset val="238"/>
    </font>
    <font>
      <i/>
      <sz val="14"/>
      <color rgb="FF000000"/>
      <name val="Calibri"/>
      <family val="2"/>
      <charset val="238"/>
    </font>
    <font>
      <i/>
      <sz val="16"/>
      <color rgb="FF000000"/>
      <name val="Calibri"/>
      <family val="2"/>
      <charset val="238"/>
    </font>
    <font>
      <i/>
      <sz val="12"/>
      <color rgb="FF000000"/>
      <name val="Calibri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rgb="FFFFFFFF"/>
        <bgColor rgb="FFEDEDED"/>
      </patternFill>
    </fill>
    <fill>
      <patternFill patternType="solid">
        <fgColor rgb="FFC9C9C9"/>
        <bgColor rgb="FFDBDBDB"/>
      </patternFill>
    </fill>
    <fill>
      <patternFill patternType="solid">
        <fgColor rgb="FFA9D18E"/>
        <bgColor rgb="FFC5E0B4"/>
      </patternFill>
    </fill>
    <fill>
      <patternFill patternType="solid">
        <fgColor rgb="FFE2F0D9"/>
        <bgColor rgb="FFEDEDED"/>
      </patternFill>
    </fill>
    <fill>
      <patternFill patternType="solid">
        <fgColor rgb="FFFFFF00"/>
        <bgColor rgb="FFFFFF00"/>
      </patternFill>
    </fill>
    <fill>
      <patternFill patternType="solid">
        <fgColor rgb="FFC5E0B4"/>
        <bgColor rgb="FFDBDBDB"/>
      </patternFill>
    </fill>
    <fill>
      <patternFill patternType="solid">
        <fgColor rgb="FFFFC000"/>
        <bgColor rgb="FFFF9900"/>
      </patternFill>
    </fill>
    <fill>
      <patternFill patternType="solid">
        <fgColor rgb="FF000000"/>
        <bgColor rgb="FF003300"/>
      </patternFill>
    </fill>
    <fill>
      <patternFill patternType="solid">
        <fgColor rgb="FFCCFFCC"/>
        <bgColor rgb="FFE2F0D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EDEDED"/>
      </patternFill>
    </fill>
    <fill>
      <patternFill patternType="solid">
        <fgColor theme="1"/>
        <bgColor rgb="FFFF9900"/>
      </patternFill>
    </fill>
    <fill>
      <patternFill patternType="solid">
        <fgColor rgb="FFFFC000"/>
        <bgColor rgb="FF003300"/>
      </patternFill>
    </fill>
    <fill>
      <patternFill patternType="solid">
        <fgColor theme="9" tint="0.59999389629810485"/>
        <bgColor rgb="FFDBDBDB"/>
      </patternFill>
    </fill>
    <fill>
      <patternFill patternType="solid">
        <fgColor theme="9" tint="0.39997558519241921"/>
        <bgColor rgb="FFDBDBDB"/>
      </patternFill>
    </fill>
    <fill>
      <patternFill patternType="solid">
        <fgColor theme="6" tint="0.59999389629810485"/>
        <bgColor rgb="FFEDEDED"/>
      </patternFill>
    </fill>
    <fill>
      <patternFill patternType="solid">
        <fgColor rgb="FFFFFF00"/>
        <bgColor rgb="FFEDEDED"/>
      </patternFill>
    </fill>
  </fills>
  <borders count="6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82">
    <xf numFmtId="0" fontId="0" fillId="0" borderId="0" xfId="0"/>
    <xf numFmtId="0" fontId="0" fillId="2" borderId="0" xfId="0" applyFill="1" applyProtection="1">
      <protection hidden="1"/>
    </xf>
    <xf numFmtId="49" fontId="10" fillId="3" borderId="2" xfId="0" applyNumberFormat="1" applyFont="1" applyFill="1" applyBorder="1" applyAlignment="1" applyProtection="1">
      <alignment horizontal="center"/>
      <protection hidden="1"/>
    </xf>
    <xf numFmtId="49" fontId="10" fillId="3" borderId="3" xfId="0" applyNumberFormat="1" applyFont="1" applyFill="1" applyBorder="1" applyAlignment="1" applyProtection="1">
      <alignment horizontal="center"/>
      <protection hidden="1"/>
    </xf>
    <xf numFmtId="49" fontId="10" fillId="3" borderId="4" xfId="0" applyNumberFormat="1" applyFont="1" applyFill="1" applyBorder="1" applyAlignment="1" applyProtection="1">
      <alignment horizontal="center"/>
      <protection hidden="1"/>
    </xf>
    <xf numFmtId="49" fontId="11" fillId="4" borderId="5" xfId="0" applyNumberFormat="1" applyFont="1" applyFill="1" applyBorder="1" applyProtection="1">
      <protection hidden="1"/>
    </xf>
    <xf numFmtId="49" fontId="11" fillId="5" borderId="6" xfId="0" applyNumberFormat="1" applyFont="1" applyFill="1" applyBorder="1" applyAlignment="1" applyProtection="1">
      <alignment horizontal="center"/>
      <protection hidden="1"/>
    </xf>
    <xf numFmtId="1" fontId="11" fillId="5" borderId="7" xfId="0" applyNumberFormat="1" applyFont="1" applyFill="1" applyBorder="1" applyAlignment="1" applyProtection="1">
      <alignment horizontal="right"/>
      <protection hidden="1"/>
    </xf>
    <xf numFmtId="49" fontId="11" fillId="4" borderId="8" xfId="0" applyNumberFormat="1" applyFont="1" applyFill="1" applyBorder="1" applyProtection="1">
      <protection hidden="1"/>
    </xf>
    <xf numFmtId="49" fontId="11" fillId="5" borderId="9" xfId="0" applyNumberFormat="1" applyFont="1" applyFill="1" applyBorder="1" applyAlignment="1" applyProtection="1">
      <alignment horizontal="center"/>
      <protection hidden="1"/>
    </xf>
    <xf numFmtId="1" fontId="11" fillId="5" borderId="10" xfId="0" applyNumberFormat="1" applyFont="1" applyFill="1" applyBorder="1" applyAlignment="1" applyProtection="1">
      <alignment horizontal="right"/>
      <protection hidden="1"/>
    </xf>
    <xf numFmtId="49" fontId="11" fillId="4" borderId="11" xfId="0" applyNumberFormat="1" applyFont="1" applyFill="1" applyBorder="1" applyProtection="1">
      <protection hidden="1"/>
    </xf>
    <xf numFmtId="49" fontId="11" fillId="5" borderId="1" xfId="0" applyNumberFormat="1" applyFont="1" applyFill="1" applyBorder="1" applyAlignment="1" applyProtection="1">
      <alignment horizontal="center"/>
      <protection hidden="1"/>
    </xf>
    <xf numFmtId="2" fontId="11" fillId="5" borderId="12" xfId="0" applyNumberFormat="1" applyFont="1" applyFill="1" applyBorder="1" applyAlignment="1" applyProtection="1">
      <alignment horizontal="right"/>
      <protection hidden="1"/>
    </xf>
    <xf numFmtId="1" fontId="11" fillId="5" borderId="12" xfId="0" applyNumberFormat="1" applyFont="1" applyFill="1" applyBorder="1" applyAlignment="1" applyProtection="1">
      <alignment horizontal="right"/>
      <protection hidden="1"/>
    </xf>
    <xf numFmtId="49" fontId="11" fillId="4" borderId="13" xfId="0" applyNumberFormat="1" applyFont="1" applyFill="1" applyBorder="1" applyProtection="1">
      <protection hidden="1"/>
    </xf>
    <xf numFmtId="49" fontId="11" fillId="5" borderId="14" xfId="0" applyNumberFormat="1" applyFont="1" applyFill="1" applyBorder="1" applyAlignment="1" applyProtection="1">
      <alignment horizontal="center"/>
      <protection hidden="1"/>
    </xf>
    <xf numFmtId="1" fontId="11" fillId="5" borderId="15" xfId="0" applyNumberFormat="1" applyFont="1" applyFill="1" applyBorder="1" applyAlignment="1" applyProtection="1">
      <alignment horizontal="right"/>
      <protection hidden="1"/>
    </xf>
    <xf numFmtId="49" fontId="11" fillId="4" borderId="16" xfId="0" applyNumberFormat="1" applyFont="1" applyFill="1" applyBorder="1" applyProtection="1">
      <protection hidden="1"/>
    </xf>
    <xf numFmtId="49" fontId="11" fillId="5" borderId="17" xfId="0" applyNumberFormat="1" applyFont="1" applyFill="1" applyBorder="1" applyAlignment="1" applyProtection="1">
      <alignment horizontal="center"/>
      <protection hidden="1"/>
    </xf>
    <xf numFmtId="1" fontId="11" fillId="5" borderId="18" xfId="0" applyNumberFormat="1" applyFont="1" applyFill="1" applyBorder="1" applyAlignment="1" applyProtection="1">
      <alignment horizontal="right"/>
      <protection hidden="1"/>
    </xf>
    <xf numFmtId="0" fontId="12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11" fillId="6" borderId="19" xfId="0" applyFont="1" applyFill="1" applyBorder="1" applyProtection="1">
      <protection hidden="1"/>
    </xf>
    <xf numFmtId="0" fontId="11" fillId="6" borderId="20" xfId="0" applyFont="1" applyFill="1" applyBorder="1" applyProtection="1">
      <protection hidden="1"/>
    </xf>
    <xf numFmtId="0" fontId="11" fillId="6" borderId="21" xfId="0" applyFont="1" applyFill="1" applyBorder="1" applyProtection="1">
      <protection hidden="1"/>
    </xf>
    <xf numFmtId="0" fontId="11" fillId="6" borderId="22" xfId="0" applyFont="1" applyFill="1" applyBorder="1" applyProtection="1">
      <protection hidden="1"/>
    </xf>
    <xf numFmtId="0" fontId="11" fillId="6" borderId="23" xfId="0" applyFont="1" applyFill="1" applyBorder="1" applyProtection="1">
      <protection hidden="1"/>
    </xf>
    <xf numFmtId="0" fontId="11" fillId="6" borderId="25" xfId="0" applyFont="1" applyFill="1" applyBorder="1" applyProtection="1">
      <protection hidden="1"/>
    </xf>
    <xf numFmtId="0" fontId="11" fillId="6" borderId="27" xfId="0" applyFont="1" applyFill="1" applyBorder="1" applyProtection="1">
      <protection hidden="1"/>
    </xf>
    <xf numFmtId="0" fontId="11" fillId="6" borderId="29" xfId="0" applyFont="1" applyFill="1" applyBorder="1" applyProtection="1">
      <protection hidden="1"/>
    </xf>
    <xf numFmtId="0" fontId="15" fillId="0" borderId="0" xfId="0" applyFont="1" applyProtection="1">
      <protection hidden="1"/>
    </xf>
    <xf numFmtId="0" fontId="11" fillId="7" borderId="11" xfId="0" applyFont="1" applyFill="1" applyBorder="1" applyAlignment="1" applyProtection="1">
      <alignment horizontal="left"/>
      <protection hidden="1"/>
    </xf>
    <xf numFmtId="2" fontId="11" fillId="7" borderId="1" xfId="0" applyNumberFormat="1" applyFont="1" applyFill="1" applyBorder="1" applyAlignment="1" applyProtection="1">
      <alignment horizontal="center"/>
      <protection hidden="1"/>
    </xf>
    <xf numFmtId="0" fontId="11" fillId="7" borderId="1" xfId="0" applyFont="1" applyFill="1" applyBorder="1" applyAlignment="1" applyProtection="1">
      <alignment horizontal="center"/>
      <protection hidden="1"/>
    </xf>
    <xf numFmtId="0" fontId="0" fillId="7" borderId="32" xfId="0" applyFont="1" applyFill="1" applyBorder="1" applyAlignment="1">
      <alignment horizontal="center"/>
    </xf>
    <xf numFmtId="2" fontId="0" fillId="0" borderId="1" xfId="0" applyNumberFormat="1" applyBorder="1"/>
    <xf numFmtId="49" fontId="11" fillId="7" borderId="11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20" fillId="0" borderId="0" xfId="1" applyFont="1" applyBorder="1" applyProtection="1">
      <protection hidden="1"/>
    </xf>
    <xf numFmtId="164" fontId="21" fillId="0" borderId="37" xfId="2" applyNumberFormat="1" applyFont="1" applyBorder="1" applyAlignment="1" applyProtection="1">
      <alignment horizontal="center" vertical="center" shrinkToFit="1"/>
      <protection hidden="1"/>
    </xf>
    <xf numFmtId="164" fontId="21" fillId="0" borderId="38" xfId="2" applyNumberFormat="1" applyFont="1" applyBorder="1" applyAlignment="1" applyProtection="1">
      <alignment horizontal="center" vertical="center" shrinkToFit="1"/>
      <protection hidden="1"/>
    </xf>
    <xf numFmtId="0" fontId="22" fillId="6" borderId="28" xfId="1" applyFont="1" applyFill="1" applyBorder="1" applyAlignment="1" applyProtection="1">
      <alignment horizontal="center"/>
      <protection hidden="1"/>
    </xf>
    <xf numFmtId="0" fontId="23" fillId="0" borderId="0" xfId="0" applyFont="1" applyAlignment="1">
      <alignment horizontal="center"/>
    </xf>
    <xf numFmtId="0" fontId="22" fillId="6" borderId="20" xfId="1" applyFont="1" applyFill="1" applyBorder="1" applyAlignment="1" applyProtection="1">
      <alignment horizontal="center"/>
      <protection hidden="1"/>
    </xf>
    <xf numFmtId="0" fontId="22" fillId="6" borderId="22" xfId="1" applyFont="1" applyFill="1" applyBorder="1" applyAlignment="1" applyProtection="1">
      <alignment horizontal="center"/>
      <protection hidden="1"/>
    </xf>
    <xf numFmtId="49" fontId="24" fillId="6" borderId="40" xfId="1" applyNumberFormat="1" applyFont="1" applyFill="1" applyBorder="1" applyAlignment="1" applyProtection="1">
      <alignment horizontal="center"/>
      <protection hidden="1"/>
    </xf>
    <xf numFmtId="0" fontId="20" fillId="0" borderId="8" xfId="1" applyFont="1" applyBorder="1" applyAlignment="1" applyProtection="1">
      <alignment horizontal="center"/>
      <protection hidden="1"/>
    </xf>
    <xf numFmtId="0" fontId="1" fillId="0" borderId="6" xfId="1" applyFont="1" applyBorder="1" applyProtection="1">
      <protection hidden="1"/>
    </xf>
    <xf numFmtId="0" fontId="1" fillId="0" borderId="31" xfId="1" applyFont="1" applyBorder="1" applyProtection="1">
      <protection hidden="1"/>
    </xf>
    <xf numFmtId="2" fontId="25" fillId="0" borderId="0" xfId="0" applyNumberFormat="1" applyFont="1" applyAlignment="1">
      <alignment horizontal="center"/>
    </xf>
    <xf numFmtId="0" fontId="20" fillId="0" borderId="11" xfId="1" applyFont="1" applyBorder="1" applyAlignment="1" applyProtection="1">
      <alignment horizontal="center"/>
      <protection hidden="1"/>
    </xf>
    <xf numFmtId="0" fontId="1" fillId="0" borderId="1" xfId="1" applyFont="1" applyBorder="1" applyProtection="1">
      <protection hidden="1"/>
    </xf>
    <xf numFmtId="0" fontId="1" fillId="0" borderId="32" xfId="1" applyFont="1" applyBorder="1" applyProtection="1">
      <protection hidden="1"/>
    </xf>
    <xf numFmtId="0" fontId="20" fillId="0" borderId="16" xfId="1" applyFont="1" applyBorder="1" applyAlignment="1" applyProtection="1">
      <alignment horizontal="center"/>
      <protection hidden="1"/>
    </xf>
    <xf numFmtId="0" fontId="1" fillId="0" borderId="34" xfId="1" applyFont="1" applyBorder="1" applyProtection="1">
      <protection hidden="1"/>
    </xf>
    <xf numFmtId="0" fontId="20" fillId="6" borderId="2" xfId="1" applyFont="1" applyFill="1" applyBorder="1" applyAlignment="1" applyProtection="1">
      <alignment horizontal="center"/>
      <protection hidden="1"/>
    </xf>
    <xf numFmtId="0" fontId="1" fillId="0" borderId="17" xfId="1" applyFont="1" applyBorder="1" applyProtection="1">
      <protection hidden="1"/>
    </xf>
    <xf numFmtId="0" fontId="20" fillId="0" borderId="5" xfId="1" applyFont="1" applyBorder="1" applyAlignment="1" applyProtection="1">
      <alignment horizontal="center"/>
      <protection hidden="1"/>
    </xf>
    <xf numFmtId="0" fontId="1" fillId="0" borderId="7" xfId="1" applyFont="1" applyBorder="1" applyProtection="1">
      <protection hidden="1"/>
    </xf>
    <xf numFmtId="0" fontId="1" fillId="0" borderId="12" xfId="1" applyFont="1" applyBorder="1" applyProtection="1">
      <protection hidden="1"/>
    </xf>
    <xf numFmtId="0" fontId="1" fillId="0" borderId="18" xfId="1" applyFont="1" applyBorder="1" applyProtection="1">
      <protection hidden="1"/>
    </xf>
    <xf numFmtId="164" fontId="21" fillId="0" borderId="0" xfId="2" applyNumberFormat="1" applyFont="1" applyBorder="1" applyAlignment="1" applyProtection="1">
      <alignment horizontal="center" vertical="center" shrinkToFit="1"/>
      <protection hidden="1"/>
    </xf>
    <xf numFmtId="164" fontId="21" fillId="0" borderId="40" xfId="2" applyNumberFormat="1" applyFont="1" applyBorder="1" applyAlignment="1" applyProtection="1">
      <alignment horizontal="center" vertical="center" shrinkToFit="1"/>
      <protection hidden="1"/>
    </xf>
    <xf numFmtId="0" fontId="22" fillId="6" borderId="5" xfId="1" applyFont="1" applyFill="1" applyBorder="1" applyAlignment="1" applyProtection="1">
      <alignment horizontal="center"/>
      <protection hidden="1"/>
    </xf>
    <xf numFmtId="0" fontId="22" fillId="6" borderId="6" xfId="1" applyFont="1" applyFill="1" applyBorder="1" applyAlignment="1" applyProtection="1">
      <alignment horizontal="center"/>
      <protection hidden="1"/>
    </xf>
    <xf numFmtId="0" fontId="22" fillId="6" borderId="7" xfId="1" applyFont="1" applyFill="1" applyBorder="1" applyAlignment="1" applyProtection="1">
      <alignment horizontal="center"/>
      <protection hidden="1"/>
    </xf>
    <xf numFmtId="0" fontId="20" fillId="6" borderId="35" xfId="1" applyFont="1" applyFill="1" applyBorder="1" applyAlignment="1" applyProtection="1">
      <alignment horizontal="center"/>
      <protection hidden="1"/>
    </xf>
    <xf numFmtId="0" fontId="20" fillId="0" borderId="39" xfId="1" applyFont="1" applyBorder="1" applyAlignment="1" applyProtection="1">
      <alignment horizontal="center"/>
      <protection hidden="1"/>
    </xf>
    <xf numFmtId="0" fontId="20" fillId="0" borderId="35" xfId="1" applyFont="1" applyBorder="1" applyAlignment="1" applyProtection="1">
      <alignment horizontal="center"/>
      <protection hidden="1"/>
    </xf>
    <xf numFmtId="0" fontId="20" fillId="0" borderId="44" xfId="1" applyFont="1" applyBorder="1" applyAlignment="1" applyProtection="1">
      <alignment horizontal="center"/>
      <protection hidden="1"/>
    </xf>
    <xf numFmtId="0" fontId="1" fillId="0" borderId="14" xfId="1" applyFont="1" applyBorder="1" applyProtection="1">
      <protection hidden="1"/>
    </xf>
    <xf numFmtId="0" fontId="1" fillId="0" borderId="33" xfId="1" applyFont="1" applyBorder="1" applyProtection="1">
      <protection hidden="1"/>
    </xf>
    <xf numFmtId="0" fontId="20" fillId="0" borderId="45" xfId="1" applyFont="1" applyBorder="1" applyAlignment="1" applyProtection="1">
      <alignment horizontal="center"/>
      <protection hidden="1"/>
    </xf>
    <xf numFmtId="0" fontId="20" fillId="0" borderId="46" xfId="1" applyFont="1" applyBorder="1" applyAlignment="1" applyProtection="1">
      <alignment horizontal="center"/>
      <protection hidden="1"/>
    </xf>
    <xf numFmtId="0" fontId="20" fillId="0" borderId="41" xfId="1" applyFont="1" applyBorder="1" applyAlignment="1" applyProtection="1">
      <alignment horizontal="center"/>
      <protection hidden="1"/>
    </xf>
    <xf numFmtId="0" fontId="22" fillId="6" borderId="47" xfId="1" applyFont="1" applyFill="1" applyBorder="1" applyAlignment="1" applyProtection="1">
      <alignment horizontal="center"/>
      <protection hidden="1"/>
    </xf>
    <xf numFmtId="1" fontId="1" fillId="0" borderId="11" xfId="1" applyNumberFormat="1" applyFont="1" applyFill="1" applyBorder="1" applyProtection="1">
      <protection hidden="1"/>
    </xf>
    <xf numFmtId="1" fontId="1" fillId="0" borderId="1" xfId="1" applyNumberFormat="1" applyFont="1" applyFill="1" applyBorder="1" applyProtection="1">
      <protection hidden="1"/>
    </xf>
    <xf numFmtId="1" fontId="1" fillId="0" borderId="12" xfId="1" applyNumberFormat="1" applyFont="1" applyFill="1" applyBorder="1" applyProtection="1">
      <protection hidden="1"/>
    </xf>
    <xf numFmtId="1" fontId="1" fillId="0" borderId="16" xfId="1" applyNumberFormat="1" applyFont="1" applyFill="1" applyBorder="1" applyProtection="1">
      <protection hidden="1"/>
    </xf>
    <xf numFmtId="1" fontId="1" fillId="0" borderId="17" xfId="1" applyNumberFormat="1" applyFont="1" applyFill="1" applyBorder="1" applyProtection="1">
      <protection hidden="1"/>
    </xf>
    <xf numFmtId="1" fontId="1" fillId="0" borderId="18" xfId="1" applyNumberFormat="1" applyFont="1" applyFill="1" applyBorder="1" applyProtection="1">
      <protection hidden="1"/>
    </xf>
    <xf numFmtId="0" fontId="14" fillId="0" borderId="0" xfId="0" applyFont="1" applyBorder="1" applyAlignment="1" applyProtection="1">
      <alignment horizontal="center"/>
      <protection hidden="1"/>
    </xf>
    <xf numFmtId="1" fontId="0" fillId="0" borderId="0" xfId="0" applyNumberFormat="1"/>
    <xf numFmtId="49" fontId="24" fillId="6" borderId="44" xfId="1" applyNumberFormat="1" applyFont="1" applyFill="1" applyBorder="1" applyAlignment="1" applyProtection="1">
      <alignment horizontal="center"/>
      <protection hidden="1"/>
    </xf>
    <xf numFmtId="49" fontId="24" fillId="6" borderId="49" xfId="1" applyNumberFormat="1" applyFont="1" applyFill="1" applyBorder="1" applyAlignment="1" applyProtection="1">
      <alignment horizontal="center"/>
      <protection hidden="1"/>
    </xf>
    <xf numFmtId="49" fontId="24" fillId="6" borderId="50" xfId="1" applyNumberFormat="1" applyFont="1" applyFill="1" applyBorder="1" applyAlignment="1" applyProtection="1">
      <alignment horizontal="center"/>
      <protection hidden="1"/>
    </xf>
    <xf numFmtId="49" fontId="24" fillId="6" borderId="13" xfId="1" applyNumberFormat="1" applyFont="1" applyFill="1" applyBorder="1" applyAlignment="1" applyProtection="1">
      <alignment horizontal="center"/>
      <protection hidden="1"/>
    </xf>
    <xf numFmtId="49" fontId="24" fillId="6" borderId="14" xfId="1" applyNumberFormat="1" applyFont="1" applyFill="1" applyBorder="1" applyAlignment="1" applyProtection="1">
      <alignment horizontal="center"/>
      <protection hidden="1"/>
    </xf>
    <xf numFmtId="1" fontId="1" fillId="0" borderId="5" xfId="1" applyNumberFormat="1" applyFont="1" applyFill="1" applyBorder="1" applyProtection="1">
      <protection hidden="1"/>
    </xf>
    <xf numFmtId="1" fontId="1" fillId="0" borderId="6" xfId="1" applyNumberFormat="1" applyFont="1" applyFill="1" applyBorder="1" applyProtection="1">
      <protection hidden="1"/>
    </xf>
    <xf numFmtId="1" fontId="1" fillId="0" borderId="7" xfId="1" applyNumberFormat="1" applyFont="1" applyFill="1" applyBorder="1" applyProtection="1">
      <protection hidden="1"/>
    </xf>
    <xf numFmtId="49" fontId="24" fillId="6" borderId="52" xfId="1" applyNumberFormat="1" applyFont="1" applyFill="1" applyBorder="1" applyAlignment="1" applyProtection="1">
      <alignment horizontal="center"/>
      <protection hidden="1"/>
    </xf>
    <xf numFmtId="49" fontId="24" fillId="6" borderId="35" xfId="1" applyNumberFormat="1" applyFont="1" applyFill="1" applyBorder="1" applyAlignment="1" applyProtection="1">
      <alignment horizontal="center"/>
      <protection hidden="1"/>
    </xf>
    <xf numFmtId="49" fontId="24" fillId="6" borderId="42" xfId="1" applyNumberFormat="1" applyFont="1" applyFill="1" applyBorder="1" applyAlignment="1" applyProtection="1">
      <alignment horizontal="center"/>
      <protection hidden="1"/>
    </xf>
    <xf numFmtId="49" fontId="24" fillId="6" borderId="38" xfId="1" applyNumberFormat="1" applyFont="1" applyFill="1" applyBorder="1" applyAlignment="1" applyProtection="1">
      <alignment horizontal="center"/>
      <protection hidden="1"/>
    </xf>
    <xf numFmtId="1" fontId="1" fillId="10" borderId="5" xfId="1" applyNumberFormat="1" applyFont="1" applyFill="1" applyBorder="1" applyProtection="1">
      <protection hidden="1"/>
    </xf>
    <xf numFmtId="1" fontId="1" fillId="10" borderId="6" xfId="1" applyNumberFormat="1" applyFont="1" applyFill="1" applyBorder="1" applyProtection="1">
      <protection hidden="1"/>
    </xf>
    <xf numFmtId="1" fontId="1" fillId="10" borderId="7" xfId="1" applyNumberFormat="1" applyFont="1" applyFill="1" applyBorder="1" applyProtection="1">
      <protection hidden="1"/>
    </xf>
    <xf numFmtId="1" fontId="1" fillId="10" borderId="11" xfId="1" applyNumberFormat="1" applyFont="1" applyFill="1" applyBorder="1" applyProtection="1">
      <protection hidden="1"/>
    </xf>
    <xf numFmtId="1" fontId="1" fillId="10" borderId="1" xfId="1" applyNumberFormat="1" applyFont="1" applyFill="1" applyBorder="1" applyProtection="1">
      <protection hidden="1"/>
    </xf>
    <xf numFmtId="1" fontId="1" fillId="10" borderId="12" xfId="1" applyNumberFormat="1" applyFont="1" applyFill="1" applyBorder="1" applyProtection="1">
      <protection hidden="1"/>
    </xf>
    <xf numFmtId="1" fontId="1" fillId="10" borderId="16" xfId="1" applyNumberFormat="1" applyFont="1" applyFill="1" applyBorder="1" applyProtection="1">
      <protection hidden="1"/>
    </xf>
    <xf numFmtId="1" fontId="1" fillId="10" borderId="17" xfId="1" applyNumberFormat="1" applyFont="1" applyFill="1" applyBorder="1" applyProtection="1">
      <protection hidden="1"/>
    </xf>
    <xf numFmtId="1" fontId="1" fillId="10" borderId="26" xfId="1" applyNumberFormat="1" applyFont="1" applyFill="1" applyBorder="1" applyProtection="1">
      <protection hidden="1"/>
    </xf>
    <xf numFmtId="1" fontId="1" fillId="10" borderId="18" xfId="1" applyNumberFormat="1" applyFont="1" applyFill="1" applyBorder="1" applyProtection="1">
      <protection hidden="1"/>
    </xf>
    <xf numFmtId="1" fontId="1" fillId="10" borderId="5" xfId="1" applyNumberFormat="1" applyFont="1" applyFill="1" applyBorder="1" applyProtection="1"/>
    <xf numFmtId="1" fontId="1" fillId="10" borderId="6" xfId="1" applyNumberFormat="1" applyFont="1" applyFill="1" applyBorder="1" applyProtection="1"/>
    <xf numFmtId="1" fontId="1" fillId="10" borderId="7" xfId="1" applyNumberFormat="1" applyFont="1" applyFill="1" applyBorder="1" applyProtection="1"/>
    <xf numFmtId="1" fontId="1" fillId="10" borderId="11" xfId="1" applyNumberFormat="1" applyFont="1" applyFill="1" applyBorder="1" applyProtection="1"/>
    <xf numFmtId="1" fontId="1" fillId="10" borderId="1" xfId="1" applyNumberFormat="1" applyFont="1" applyFill="1" applyBorder="1" applyProtection="1"/>
    <xf numFmtId="1" fontId="1" fillId="10" borderId="51" xfId="1" applyNumberFormat="1" applyFont="1" applyFill="1" applyBorder="1" applyProtection="1"/>
    <xf numFmtId="1" fontId="1" fillId="10" borderId="12" xfId="1" applyNumberFormat="1" applyFont="1" applyFill="1" applyBorder="1" applyProtection="1"/>
    <xf numFmtId="1" fontId="1" fillId="10" borderId="16" xfId="1" applyNumberFormat="1" applyFont="1" applyFill="1" applyBorder="1" applyProtection="1"/>
    <xf numFmtId="1" fontId="1" fillId="10" borderId="17" xfId="1" applyNumberFormat="1" applyFont="1" applyFill="1" applyBorder="1" applyProtection="1"/>
    <xf numFmtId="1" fontId="1" fillId="10" borderId="18" xfId="1" applyNumberFormat="1" applyFont="1" applyFill="1" applyBorder="1" applyProtection="1"/>
    <xf numFmtId="1" fontId="1" fillId="10" borderId="48" xfId="1" applyNumberFormat="1" applyFont="1" applyFill="1" applyBorder="1" applyProtection="1"/>
    <xf numFmtId="1" fontId="1" fillId="0" borderId="11" xfId="1" applyNumberFormat="1" applyFont="1" applyFill="1" applyBorder="1" applyProtection="1">
      <protection locked="0"/>
    </xf>
    <xf numFmtId="1" fontId="1" fillId="0" borderId="1" xfId="1" applyNumberFormat="1" applyFont="1" applyFill="1" applyBorder="1" applyProtection="1">
      <protection locked="0"/>
    </xf>
    <xf numFmtId="1" fontId="1" fillId="0" borderId="12" xfId="1" applyNumberFormat="1" applyFont="1" applyFill="1" applyBorder="1" applyProtection="1">
      <protection locked="0"/>
    </xf>
    <xf numFmtId="1" fontId="1" fillId="0" borderId="5" xfId="1" applyNumberFormat="1" applyFont="1" applyFill="1" applyBorder="1" applyAlignment="1" applyProtection="1">
      <protection hidden="1"/>
    </xf>
    <xf numFmtId="1" fontId="1" fillId="0" borderId="6" xfId="1" applyNumberFormat="1" applyFont="1" applyFill="1" applyBorder="1" applyAlignment="1" applyProtection="1">
      <protection hidden="1"/>
    </xf>
    <xf numFmtId="1" fontId="1" fillId="0" borderId="7" xfId="1" applyNumberFormat="1" applyFont="1" applyFill="1" applyBorder="1" applyAlignment="1" applyProtection="1">
      <protection hidden="1"/>
    </xf>
    <xf numFmtId="1" fontId="1" fillId="0" borderId="11" xfId="1" applyNumberFormat="1" applyFont="1" applyFill="1" applyBorder="1" applyAlignment="1" applyProtection="1">
      <protection hidden="1"/>
    </xf>
    <xf numFmtId="1" fontId="1" fillId="0" borderId="1" xfId="1" applyNumberFormat="1" applyFont="1" applyFill="1" applyBorder="1" applyAlignment="1" applyProtection="1">
      <protection hidden="1"/>
    </xf>
    <xf numFmtId="1" fontId="1" fillId="0" borderId="12" xfId="1" applyNumberFormat="1" applyFont="1" applyFill="1" applyBorder="1" applyAlignment="1" applyProtection="1">
      <protection hidden="1"/>
    </xf>
    <xf numFmtId="1" fontId="1" fillId="0" borderId="1" xfId="1" applyNumberFormat="1" applyFont="1" applyFill="1" applyBorder="1" applyAlignment="1" applyProtection="1">
      <alignment vertical="center"/>
      <protection hidden="1"/>
    </xf>
    <xf numFmtId="1" fontId="1" fillId="0" borderId="16" xfId="1" applyNumberFormat="1" applyFont="1" applyFill="1" applyBorder="1" applyAlignment="1" applyProtection="1">
      <protection hidden="1"/>
    </xf>
    <xf numFmtId="1" fontId="1" fillId="0" borderId="17" xfId="1" applyNumberFormat="1" applyFont="1" applyFill="1" applyBorder="1" applyAlignment="1" applyProtection="1">
      <protection hidden="1"/>
    </xf>
    <xf numFmtId="1" fontId="1" fillId="0" borderId="17" xfId="1" applyNumberFormat="1" applyFont="1" applyFill="1" applyBorder="1" applyAlignment="1" applyProtection="1">
      <alignment vertical="center"/>
      <protection hidden="1"/>
    </xf>
    <xf numFmtId="1" fontId="1" fillId="0" borderId="18" xfId="1" applyNumberFormat="1" applyFont="1" applyFill="1" applyBorder="1" applyAlignment="1" applyProtection="1">
      <protection hidden="1"/>
    </xf>
    <xf numFmtId="1" fontId="1" fillId="0" borderId="24" xfId="1" applyNumberFormat="1" applyFont="1" applyFill="1" applyBorder="1" applyAlignment="1" applyProtection="1">
      <alignment horizontal="right" vertical="center"/>
      <protection hidden="1"/>
    </xf>
    <xf numFmtId="1" fontId="1" fillId="0" borderId="6" xfId="1" applyNumberFormat="1" applyFont="1" applyFill="1" applyBorder="1" applyAlignment="1" applyProtection="1">
      <alignment horizontal="right" vertical="center"/>
      <protection hidden="1"/>
    </xf>
    <xf numFmtId="1" fontId="1" fillId="0" borderId="7" xfId="1" applyNumberFormat="1" applyFont="1" applyFill="1" applyBorder="1" applyAlignment="1" applyProtection="1">
      <alignment horizontal="right" vertical="center"/>
      <protection hidden="1"/>
    </xf>
    <xf numFmtId="1" fontId="1" fillId="0" borderId="43" xfId="1" applyNumberFormat="1" applyFont="1" applyFill="1" applyBorder="1" applyAlignment="1" applyProtection="1">
      <alignment horizontal="right" vertical="center"/>
      <protection hidden="1"/>
    </xf>
    <xf numFmtId="1" fontId="1" fillId="0" borderId="1" xfId="1" applyNumberFormat="1" applyFont="1" applyFill="1" applyBorder="1" applyAlignment="1" applyProtection="1">
      <alignment horizontal="right" vertical="center"/>
      <protection hidden="1"/>
    </xf>
    <xf numFmtId="1" fontId="1" fillId="0" borderId="9" xfId="1" applyNumberFormat="1" applyFont="1" applyFill="1" applyBorder="1" applyAlignment="1" applyProtection="1">
      <alignment horizontal="right" vertical="center"/>
      <protection hidden="1"/>
    </xf>
    <xf numFmtId="1" fontId="1" fillId="0" borderId="10" xfId="1" applyNumberFormat="1" applyFont="1" applyFill="1" applyBorder="1" applyAlignment="1" applyProtection="1">
      <alignment horizontal="right" vertical="center"/>
      <protection hidden="1"/>
    </xf>
    <xf numFmtId="1" fontId="1" fillId="0" borderId="16" xfId="1" applyNumberFormat="1" applyFont="1" applyFill="1" applyBorder="1" applyAlignment="1" applyProtection="1">
      <alignment horizontal="right" vertical="center"/>
      <protection hidden="1"/>
    </xf>
    <xf numFmtId="1" fontId="1" fillId="0" borderId="17" xfId="1" applyNumberFormat="1" applyFont="1" applyFill="1" applyBorder="1" applyAlignment="1" applyProtection="1">
      <alignment horizontal="right" vertical="center"/>
      <protection hidden="1"/>
    </xf>
    <xf numFmtId="1" fontId="1" fillId="0" borderId="18" xfId="1" applyNumberFormat="1" applyFont="1" applyFill="1" applyBorder="1" applyAlignment="1" applyProtection="1">
      <alignment horizontal="right" vertical="center"/>
      <protection hidden="1"/>
    </xf>
    <xf numFmtId="1" fontId="1" fillId="11" borderId="5" xfId="1" applyNumberFormat="1" applyFont="1" applyFill="1" applyBorder="1" applyProtection="1">
      <protection locked="0"/>
    </xf>
    <xf numFmtId="1" fontId="1" fillId="11" borderId="6" xfId="1" applyNumberFormat="1" applyFont="1" applyFill="1" applyBorder="1" applyProtection="1">
      <protection locked="0"/>
    </xf>
    <xf numFmtId="1" fontId="1" fillId="11" borderId="7" xfId="1" applyNumberFormat="1" applyFont="1" applyFill="1" applyBorder="1" applyProtection="1">
      <protection locked="0"/>
    </xf>
    <xf numFmtId="1" fontId="1" fillId="11" borderId="11" xfId="1" applyNumberFormat="1" applyFont="1" applyFill="1" applyBorder="1" applyProtection="1">
      <protection locked="0"/>
    </xf>
    <xf numFmtId="1" fontId="1" fillId="11" borderId="1" xfId="1" applyNumberFormat="1" applyFont="1" applyFill="1" applyBorder="1" applyProtection="1">
      <protection locked="0"/>
    </xf>
    <xf numFmtId="1" fontId="1" fillId="11" borderId="12" xfId="1" applyNumberFormat="1" applyFont="1" applyFill="1" applyBorder="1" applyProtection="1">
      <protection locked="0"/>
    </xf>
    <xf numFmtId="1" fontId="1" fillId="11" borderId="41" xfId="1" applyNumberFormat="1" applyFont="1" applyFill="1" applyBorder="1" applyProtection="1">
      <protection locked="0"/>
    </xf>
    <xf numFmtId="1" fontId="1" fillId="11" borderId="42" xfId="1" applyNumberFormat="1" applyFont="1" applyFill="1" applyBorder="1" applyProtection="1">
      <protection locked="0"/>
    </xf>
    <xf numFmtId="1" fontId="1" fillId="11" borderId="17" xfId="1" applyNumberFormat="1" applyFont="1" applyFill="1" applyBorder="1" applyProtection="1">
      <protection locked="0"/>
    </xf>
    <xf numFmtId="1" fontId="1" fillId="11" borderId="36" xfId="1" applyNumberFormat="1" applyFont="1" applyFill="1" applyBorder="1" applyProtection="1">
      <protection locked="0"/>
    </xf>
    <xf numFmtId="1" fontId="1" fillId="11" borderId="5" xfId="1" applyNumberFormat="1" applyFont="1" applyFill="1" applyBorder="1" applyAlignment="1" applyProtection="1">
      <alignment horizontal="center" vertical="center"/>
      <protection hidden="1"/>
    </xf>
    <xf numFmtId="1" fontId="1" fillId="11" borderId="6" xfId="1" applyNumberFormat="1" applyFont="1" applyFill="1" applyBorder="1" applyAlignment="1" applyProtection="1">
      <alignment horizontal="center" vertical="center"/>
      <protection hidden="1"/>
    </xf>
    <xf numFmtId="1" fontId="1" fillId="11" borderId="21" xfId="1" applyNumberFormat="1" applyFont="1" applyFill="1" applyBorder="1" applyAlignment="1" applyProtection="1">
      <alignment horizontal="center" vertical="center"/>
      <protection hidden="1"/>
    </xf>
    <xf numFmtId="1" fontId="1" fillId="11" borderId="22" xfId="1" applyNumberFormat="1" applyFont="1" applyFill="1" applyBorder="1" applyAlignment="1" applyProtection="1">
      <alignment horizontal="center" vertical="center"/>
      <protection hidden="1"/>
    </xf>
    <xf numFmtId="1" fontId="1" fillId="11" borderId="11" xfId="1" applyNumberFormat="1" applyFont="1" applyFill="1" applyBorder="1" applyAlignment="1" applyProtection="1">
      <alignment horizontal="center" vertical="center"/>
      <protection hidden="1"/>
    </xf>
    <xf numFmtId="1" fontId="1" fillId="11" borderId="1" xfId="1" applyNumberFormat="1" applyFont="1" applyFill="1" applyBorder="1" applyAlignment="1" applyProtection="1">
      <alignment horizontal="center" vertical="center"/>
      <protection hidden="1"/>
    </xf>
    <xf numFmtId="1" fontId="1" fillId="11" borderId="12" xfId="1" applyNumberFormat="1" applyFont="1" applyFill="1" applyBorder="1" applyAlignment="1" applyProtection="1">
      <alignment horizontal="center" vertical="center"/>
      <protection hidden="1"/>
    </xf>
    <xf numFmtId="1" fontId="1" fillId="11" borderId="9" xfId="1" applyNumberFormat="1" applyFont="1" applyFill="1" applyBorder="1" applyAlignment="1" applyProtection="1">
      <alignment horizontal="center" vertical="center"/>
      <protection hidden="1"/>
    </xf>
    <xf numFmtId="1" fontId="1" fillId="11" borderId="10" xfId="1" applyNumberFormat="1" applyFont="1" applyFill="1" applyBorder="1" applyAlignment="1" applyProtection="1">
      <alignment horizontal="center" vertical="center"/>
      <protection hidden="1"/>
    </xf>
    <xf numFmtId="1" fontId="1" fillId="11" borderId="16" xfId="1" applyNumberFormat="1" applyFont="1" applyFill="1" applyBorder="1" applyAlignment="1" applyProtection="1">
      <alignment horizontal="center" vertical="center"/>
      <protection hidden="1"/>
    </xf>
    <xf numFmtId="1" fontId="1" fillId="11" borderId="17" xfId="1" applyNumberFormat="1" applyFont="1" applyFill="1" applyBorder="1" applyAlignment="1" applyProtection="1">
      <alignment horizontal="center" vertical="center"/>
      <protection hidden="1"/>
    </xf>
    <xf numFmtId="1" fontId="1" fillId="11" borderId="18" xfId="1" applyNumberFormat="1" applyFont="1" applyFill="1" applyBorder="1" applyAlignment="1" applyProtection="1">
      <alignment horizontal="center" vertical="center"/>
      <protection hidden="1"/>
    </xf>
    <xf numFmtId="1" fontId="1" fillId="12" borderId="5" xfId="1" applyNumberFormat="1" applyFont="1" applyFill="1" applyBorder="1" applyProtection="1">
      <protection locked="0"/>
    </xf>
    <xf numFmtId="1" fontId="1" fillId="12" borderId="6" xfId="1" applyNumberFormat="1" applyFont="1" applyFill="1" applyBorder="1" applyProtection="1">
      <protection locked="0"/>
    </xf>
    <xf numFmtId="1" fontId="1" fillId="12" borderId="7" xfId="1" applyNumberFormat="1" applyFont="1" applyFill="1" applyBorder="1" applyProtection="1">
      <protection locked="0"/>
    </xf>
    <xf numFmtId="1" fontId="1" fillId="12" borderId="11" xfId="1" applyNumberFormat="1" applyFont="1" applyFill="1" applyBorder="1" applyProtection="1">
      <protection locked="0"/>
    </xf>
    <xf numFmtId="1" fontId="1" fillId="12" borderId="1" xfId="1" applyNumberFormat="1" applyFont="1" applyFill="1" applyBorder="1" applyProtection="1">
      <protection locked="0"/>
    </xf>
    <xf numFmtId="1" fontId="1" fillId="12" borderId="12" xfId="1" applyNumberFormat="1" applyFont="1" applyFill="1" applyBorder="1" applyProtection="1">
      <protection locked="0"/>
    </xf>
    <xf numFmtId="1" fontId="1" fillId="12" borderId="16" xfId="1" applyNumberFormat="1" applyFont="1" applyFill="1" applyBorder="1" applyProtection="1">
      <protection locked="0"/>
    </xf>
    <xf numFmtId="1" fontId="1" fillId="12" borderId="17" xfId="1" applyNumberFormat="1" applyFont="1" applyFill="1" applyBorder="1" applyProtection="1">
      <protection locked="0"/>
    </xf>
    <xf numFmtId="1" fontId="1" fillId="12" borderId="18" xfId="1" applyNumberFormat="1" applyFont="1" applyFill="1" applyBorder="1" applyProtection="1">
      <protection locked="0"/>
    </xf>
    <xf numFmtId="1" fontId="1" fillId="12" borderId="39" xfId="1" applyNumberFormat="1" applyFont="1" applyFill="1" applyBorder="1" applyProtection="1">
      <protection locked="0"/>
    </xf>
    <xf numFmtId="1" fontId="1" fillId="12" borderId="21" xfId="1" applyNumberFormat="1" applyFont="1" applyFill="1" applyBorder="1" applyProtection="1">
      <protection locked="0"/>
    </xf>
    <xf numFmtId="1" fontId="1" fillId="12" borderId="22" xfId="1" applyNumberFormat="1" applyFont="1" applyFill="1" applyBorder="1" applyProtection="1">
      <protection locked="0"/>
    </xf>
    <xf numFmtId="1" fontId="1" fillId="12" borderId="13" xfId="1" applyNumberFormat="1" applyFont="1" applyFill="1" applyBorder="1" applyProtection="1">
      <protection locked="0"/>
    </xf>
    <xf numFmtId="1" fontId="1" fillId="12" borderId="14" xfId="1" applyNumberFormat="1" applyFont="1" applyFill="1" applyBorder="1" applyProtection="1">
      <protection locked="0"/>
    </xf>
    <xf numFmtId="1" fontId="1" fillId="12" borderId="15" xfId="1" applyNumberFormat="1" applyFont="1" applyFill="1" applyBorder="1" applyProtection="1">
      <protection locked="0"/>
    </xf>
    <xf numFmtId="1" fontId="1" fillId="12" borderId="8" xfId="1" applyNumberFormat="1" applyFont="1" applyFill="1" applyBorder="1" applyProtection="1">
      <protection locked="0"/>
    </xf>
    <xf numFmtId="1" fontId="1" fillId="12" borderId="9" xfId="1" applyNumberFormat="1" applyFont="1" applyFill="1" applyBorder="1" applyProtection="1">
      <protection locked="0"/>
    </xf>
    <xf numFmtId="1" fontId="1" fillId="12" borderId="10" xfId="1" applyNumberFormat="1" applyFont="1" applyFill="1" applyBorder="1" applyProtection="1">
      <protection locked="0"/>
    </xf>
    <xf numFmtId="1" fontId="1" fillId="12" borderId="24" xfId="1" applyNumberFormat="1" applyFont="1" applyFill="1" applyBorder="1" applyProtection="1">
      <protection locked="0"/>
    </xf>
    <xf numFmtId="1" fontId="1" fillId="12" borderId="43" xfId="1" applyNumberFormat="1" applyFont="1" applyFill="1" applyBorder="1" applyProtection="1">
      <protection locked="0"/>
    </xf>
    <xf numFmtId="1" fontId="1" fillId="12" borderId="26" xfId="1" applyNumberFormat="1" applyFont="1" applyFill="1" applyBorder="1" applyProtection="1">
      <protection locked="0"/>
    </xf>
    <xf numFmtId="49" fontId="15" fillId="8" borderId="2" xfId="0" applyNumberFormat="1" applyFont="1" applyFill="1" applyBorder="1" applyAlignment="1" applyProtection="1">
      <alignment horizontal="center"/>
      <protection hidden="1"/>
    </xf>
    <xf numFmtId="0" fontId="16" fillId="4" borderId="39" xfId="0" applyFont="1" applyFill="1" applyBorder="1" applyAlignment="1" applyProtection="1">
      <alignment horizontal="center"/>
      <protection hidden="1"/>
    </xf>
    <xf numFmtId="0" fontId="16" fillId="4" borderId="21" xfId="0" applyFont="1" applyFill="1" applyBorder="1" applyAlignment="1" applyProtection="1">
      <alignment horizontal="center"/>
      <protection hidden="1"/>
    </xf>
    <xf numFmtId="0" fontId="16" fillId="4" borderId="47" xfId="0" applyFont="1" applyFill="1" applyBorder="1" applyAlignment="1">
      <alignment horizontal="center"/>
    </xf>
    <xf numFmtId="0" fontId="11" fillId="7" borderId="5" xfId="0" applyFont="1" applyFill="1" applyBorder="1" applyAlignment="1" applyProtection="1">
      <alignment horizontal="left"/>
      <protection hidden="1"/>
    </xf>
    <xf numFmtId="0" fontId="11" fillId="7" borderId="6" xfId="0" applyFont="1" applyFill="1" applyBorder="1" applyAlignment="1" applyProtection="1">
      <alignment horizontal="center"/>
      <protection hidden="1"/>
    </xf>
    <xf numFmtId="0" fontId="0" fillId="7" borderId="31" xfId="0" applyFont="1" applyFill="1" applyBorder="1" applyAlignment="1">
      <alignment horizontal="center"/>
    </xf>
    <xf numFmtId="2" fontId="0" fillId="0" borderId="6" xfId="0" applyNumberFormat="1" applyBorder="1"/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0" fillId="0" borderId="0" xfId="0" applyAlignment="1">
      <alignment horizontal="center"/>
    </xf>
    <xf numFmtId="49" fontId="11" fillId="0" borderId="0" xfId="0" applyNumberFormat="1" applyFont="1" applyFill="1" applyBorder="1" applyAlignment="1" applyProtection="1">
      <alignment horizontal="left"/>
      <protection hidden="1"/>
    </xf>
    <xf numFmtId="2" fontId="11" fillId="7" borderId="9" xfId="0" applyNumberFormat="1" applyFont="1" applyFill="1" applyBorder="1" applyAlignment="1" applyProtection="1">
      <alignment horizontal="center"/>
      <protection hidden="1"/>
    </xf>
    <xf numFmtId="0" fontId="16" fillId="4" borderId="3" xfId="0" applyFont="1" applyFill="1" applyBorder="1" applyAlignment="1" applyProtection="1">
      <alignment horizontal="center"/>
      <protection hidden="1"/>
    </xf>
    <xf numFmtId="0" fontId="0" fillId="6" borderId="53" xfId="0" applyFill="1" applyBorder="1"/>
    <xf numFmtId="0" fontId="0" fillId="6" borderId="48" xfId="0" applyFill="1" applyBorder="1"/>
    <xf numFmtId="2" fontId="15" fillId="13" borderId="4" xfId="0" applyNumberFormat="1" applyFont="1" applyFill="1" applyBorder="1" applyAlignment="1" applyProtection="1">
      <alignment horizontal="center"/>
      <protection hidden="1"/>
    </xf>
    <xf numFmtId="1" fontId="17" fillId="9" borderId="29" xfId="0" applyNumberFormat="1" applyFont="1" applyFill="1" applyBorder="1" applyAlignment="1" applyProtection="1">
      <protection hidden="1"/>
    </xf>
    <xf numFmtId="1" fontId="17" fillId="9" borderId="54" xfId="0" applyNumberFormat="1" applyFont="1" applyFill="1" applyBorder="1" applyAlignment="1" applyProtection="1">
      <protection hidden="1"/>
    </xf>
    <xf numFmtId="1" fontId="17" fillId="9" borderId="55" xfId="0" applyNumberFormat="1" applyFont="1" applyFill="1" applyBorder="1" applyAlignment="1" applyProtection="1">
      <protection hidden="1"/>
    </xf>
    <xf numFmtId="1" fontId="15" fillId="14" borderId="54" xfId="0" applyNumberFormat="1" applyFont="1" applyFill="1" applyBorder="1" applyAlignment="1" applyProtection="1">
      <alignment horizontal="center"/>
      <protection hidden="1"/>
    </xf>
    <xf numFmtId="0" fontId="0" fillId="15" borderId="31" xfId="0" applyFont="1" applyFill="1" applyBorder="1" applyAlignment="1">
      <alignment horizontal="center"/>
    </xf>
    <xf numFmtId="0" fontId="0" fillId="15" borderId="32" xfId="0" applyFont="1" applyFill="1" applyBorder="1" applyAlignment="1">
      <alignment horizontal="center"/>
    </xf>
    <xf numFmtId="0" fontId="0" fillId="0" borderId="38" xfId="0" applyBorder="1"/>
    <xf numFmtId="0" fontId="0" fillId="0" borderId="53" xfId="0" applyBorder="1"/>
    <xf numFmtId="0" fontId="0" fillId="0" borderId="5" xfId="0" applyBorder="1"/>
    <xf numFmtId="0" fontId="0" fillId="0" borderId="35" xfId="0" applyBorder="1"/>
    <xf numFmtId="0" fontId="0" fillId="0" borderId="24" xfId="0" applyBorder="1"/>
    <xf numFmtId="0" fontId="0" fillId="0" borderId="56" xfId="0" applyBorder="1"/>
    <xf numFmtId="0" fontId="11" fillId="6" borderId="57" xfId="0" applyFont="1" applyFill="1" applyBorder="1" applyProtection="1">
      <protection hidden="1"/>
    </xf>
    <xf numFmtId="0" fontId="11" fillId="6" borderId="58" xfId="0" applyFont="1" applyFill="1" applyBorder="1" applyProtection="1">
      <protection hidden="1"/>
    </xf>
    <xf numFmtId="0" fontId="11" fillId="6" borderId="28" xfId="0" applyFont="1" applyFill="1" applyBorder="1" applyProtection="1">
      <protection hidden="1"/>
    </xf>
    <xf numFmtId="0" fontId="11" fillId="16" borderId="5" xfId="0" applyFont="1" applyFill="1" applyBorder="1" applyProtection="1">
      <protection hidden="1"/>
    </xf>
    <xf numFmtId="0" fontId="11" fillId="16" borderId="6" xfId="0" applyFont="1" applyFill="1" applyBorder="1" applyProtection="1">
      <protection hidden="1"/>
    </xf>
    <xf numFmtId="0" fontId="11" fillId="16" borderId="7" xfId="0" applyFont="1" applyFill="1" applyBorder="1" applyProtection="1">
      <protection hidden="1"/>
    </xf>
    <xf numFmtId="0" fontId="11" fillId="16" borderId="16" xfId="0" applyFont="1" applyFill="1" applyBorder="1" applyProtection="1">
      <protection hidden="1"/>
    </xf>
    <xf numFmtId="0" fontId="11" fillId="16" borderId="17" xfId="0" applyFont="1" applyFill="1" applyBorder="1" applyProtection="1">
      <protection hidden="1"/>
    </xf>
    <xf numFmtId="0" fontId="11" fillId="16" borderId="18" xfId="0" applyFont="1" applyFill="1" applyBorder="1" applyProtection="1">
      <protection hidden="1"/>
    </xf>
    <xf numFmtId="0" fontId="11" fillId="17" borderId="5" xfId="0" applyFont="1" applyFill="1" applyBorder="1" applyProtection="1">
      <protection locked="0"/>
    </xf>
    <xf numFmtId="0" fontId="11" fillId="17" borderId="6" xfId="0" applyFont="1" applyFill="1" applyBorder="1" applyProtection="1">
      <protection locked="0"/>
    </xf>
    <xf numFmtId="0" fontId="11" fillId="17" borderId="7" xfId="0" applyFont="1" applyFill="1" applyBorder="1" applyProtection="1">
      <protection locked="0"/>
    </xf>
    <xf numFmtId="0" fontId="11" fillId="17" borderId="16" xfId="0" applyFont="1" applyFill="1" applyBorder="1" applyProtection="1">
      <protection locked="0"/>
    </xf>
    <xf numFmtId="0" fontId="11" fillId="17" borderId="17" xfId="0" applyFont="1" applyFill="1" applyBorder="1" applyProtection="1">
      <protection locked="0"/>
    </xf>
    <xf numFmtId="0" fontId="11" fillId="17" borderId="18" xfId="0" applyFont="1" applyFill="1" applyBorder="1" applyProtection="1">
      <protection locked="0"/>
    </xf>
    <xf numFmtId="49" fontId="11" fillId="7" borderId="44" xfId="0" applyNumberFormat="1" applyFont="1" applyFill="1" applyBorder="1" applyAlignment="1" applyProtection="1">
      <alignment horizontal="left"/>
      <protection hidden="1"/>
    </xf>
    <xf numFmtId="2" fontId="11" fillId="7" borderId="17" xfId="0" applyNumberFormat="1" applyFont="1" applyFill="1" applyBorder="1" applyAlignment="1" applyProtection="1">
      <alignment horizontal="center"/>
      <protection hidden="1"/>
    </xf>
    <xf numFmtId="0" fontId="11" fillId="7" borderId="26" xfId="0" applyFont="1" applyFill="1" applyBorder="1" applyAlignment="1" applyProtection="1">
      <alignment horizontal="center"/>
      <protection hidden="1"/>
    </xf>
    <xf numFmtId="0" fontId="0" fillId="7" borderId="26" xfId="0" applyFont="1" applyFill="1" applyBorder="1" applyAlignment="1">
      <alignment horizontal="center"/>
    </xf>
    <xf numFmtId="0" fontId="0" fillId="15" borderId="26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56" xfId="0" applyNumberFormat="1" applyBorder="1" applyAlignment="1">
      <alignment horizontal="center"/>
    </xf>
    <xf numFmtId="0" fontId="0" fillId="6" borderId="18" xfId="0" applyFill="1" applyBorder="1"/>
    <xf numFmtId="165" fontId="26" fillId="6" borderId="36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14" xfId="0" applyBorder="1"/>
    <xf numFmtId="1" fontId="11" fillId="5" borderId="0" xfId="0" applyNumberFormat="1" applyFont="1" applyFill="1" applyBorder="1" applyAlignment="1" applyProtection="1">
      <alignment horizontal="right"/>
      <protection hidden="1"/>
    </xf>
    <xf numFmtId="0" fontId="0" fillId="0" borderId="0" xfId="0" applyBorder="1"/>
    <xf numFmtId="0" fontId="25" fillId="0" borderId="45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0" fillId="0" borderId="28" xfId="0" applyFill="1" applyBorder="1"/>
    <xf numFmtId="1" fontId="11" fillId="18" borderId="59" xfId="0" applyNumberFormat="1" applyFont="1" applyFill="1" applyBorder="1" applyAlignment="1" applyProtection="1">
      <alignment horizontal="right"/>
      <protection hidden="1"/>
    </xf>
    <xf numFmtId="1" fontId="11" fillId="18" borderId="58" xfId="0" applyNumberFormat="1" applyFont="1" applyFill="1" applyBorder="1" applyAlignment="1" applyProtection="1">
      <alignment horizontal="right"/>
      <protection hidden="1"/>
    </xf>
    <xf numFmtId="2" fontId="11" fillId="18" borderId="46" xfId="0" applyNumberFormat="1" applyFont="1" applyFill="1" applyBorder="1" applyAlignment="1" applyProtection="1">
      <alignment horizontal="right"/>
      <protection hidden="1"/>
    </xf>
    <xf numFmtId="1" fontId="11" fillId="18" borderId="46" xfId="0" applyNumberFormat="1" applyFont="1" applyFill="1" applyBorder="1" applyAlignment="1" applyProtection="1">
      <alignment horizontal="right"/>
      <protection hidden="1"/>
    </xf>
    <xf numFmtId="1" fontId="11" fillId="18" borderId="60" xfId="0" applyNumberFormat="1" applyFont="1" applyFill="1" applyBorder="1" applyAlignment="1" applyProtection="1">
      <alignment horizontal="right"/>
      <protection hidden="1"/>
    </xf>
    <xf numFmtId="1" fontId="11" fillId="18" borderId="57" xfId="0" applyNumberFormat="1" applyFont="1" applyFill="1" applyBorder="1" applyAlignment="1" applyProtection="1">
      <alignment horizontal="right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4" fontId="8" fillId="2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/>
    <xf numFmtId="0" fontId="0" fillId="2" borderId="1" xfId="0" applyFont="1" applyFill="1" applyBorder="1" applyAlignment="1" applyProtection="1">
      <alignment horizontal="center" vertical="center"/>
      <protection hidden="1"/>
    </xf>
    <xf numFmtId="2" fontId="0" fillId="2" borderId="1" xfId="0" applyNumberFormat="1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1" xfId="0" applyFont="1" applyFill="1" applyBorder="1" applyAlignment="1" applyProtection="1">
      <alignment horizontal="center" vertical="center" wrapText="1"/>
      <protection hidden="1"/>
    </xf>
    <xf numFmtId="2" fontId="6" fillId="2" borderId="1" xfId="0" applyNumberFormat="1" applyFont="1" applyFill="1" applyBorder="1" applyAlignment="1" applyProtection="1">
      <alignment horizontal="center" vertical="center"/>
      <protection hidden="1"/>
    </xf>
    <xf numFmtId="2" fontId="0" fillId="2" borderId="14" xfId="0" applyNumberFormat="1" applyFill="1" applyBorder="1" applyAlignment="1" applyProtection="1">
      <alignment horizontal="center" vertical="center"/>
      <protection hidden="1"/>
    </xf>
    <xf numFmtId="2" fontId="0" fillId="2" borderId="9" xfId="0" applyNumberForma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49" fontId="9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11" fillId="6" borderId="28" xfId="0" applyFont="1" applyFill="1" applyBorder="1" applyAlignment="1" applyProtection="1">
      <alignment horizontal="right"/>
      <protection hidden="1"/>
    </xf>
    <xf numFmtId="0" fontId="11" fillId="6" borderId="30" xfId="0" applyFont="1" applyFill="1" applyBorder="1" applyAlignment="1" applyProtection="1">
      <alignment horizontal="center"/>
      <protection hidden="1"/>
    </xf>
    <xf numFmtId="0" fontId="13" fillId="6" borderId="30" xfId="0" applyFont="1" applyFill="1" applyBorder="1" applyAlignment="1" applyProtection="1">
      <alignment horizontal="right"/>
      <protection hidden="1"/>
    </xf>
    <xf numFmtId="3" fontId="26" fillId="6" borderId="4" xfId="0" applyNumberFormat="1" applyFont="1" applyFill="1" applyBorder="1" applyAlignment="1" applyProtection="1">
      <alignment horizontal="right"/>
      <protection hidden="1"/>
    </xf>
    <xf numFmtId="0" fontId="27" fillId="0" borderId="0" xfId="2" applyFont="1" applyBorder="1" applyAlignment="1" applyProtection="1">
      <alignment horizontal="center" vertical="top"/>
      <protection hidden="1"/>
    </xf>
    <xf numFmtId="0" fontId="22" fillId="6" borderId="23" xfId="1" applyFont="1" applyFill="1" applyBorder="1" applyAlignment="1" applyProtection="1">
      <alignment horizontal="center"/>
      <protection hidden="1"/>
    </xf>
    <xf numFmtId="0" fontId="19" fillId="0" borderId="0" xfId="2" applyFont="1" applyBorder="1" applyAlignment="1" applyProtection="1">
      <alignment horizontal="center"/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3" fontId="26" fillId="6" borderId="4" xfId="0" applyNumberFormat="1" applyFont="1" applyFill="1" applyBorder="1" applyAlignment="1" applyProtection="1">
      <alignment horizontal="right"/>
    </xf>
    <xf numFmtId="0" fontId="24" fillId="6" borderId="23" xfId="1" applyFont="1" applyFill="1" applyBorder="1" applyAlignment="1" applyProtection="1">
      <alignment horizontal="center"/>
      <protection hidden="1"/>
    </xf>
    <xf numFmtId="3" fontId="26" fillId="6" borderId="36" xfId="0" applyNumberFormat="1" applyFont="1" applyFill="1" applyBorder="1" applyAlignment="1" applyProtection="1">
      <alignment horizontal="right"/>
      <protection hidden="1"/>
    </xf>
    <xf numFmtId="0" fontId="3" fillId="2" borderId="0" xfId="0" applyFont="1" applyFill="1" applyBorder="1" applyAlignment="1" applyProtection="1">
      <alignment horizontal="left" vertical="center"/>
      <protection hidden="1"/>
    </xf>
    <xf numFmtId="0" fontId="18" fillId="0" borderId="0" xfId="0" applyFont="1" applyBorder="1" applyAlignment="1" applyProtection="1">
      <alignment horizontal="left" vertical="center"/>
      <protection hidden="1"/>
    </xf>
    <xf numFmtId="0" fontId="18" fillId="0" borderId="0" xfId="0" applyFont="1" applyBorder="1" applyAlignment="1" applyProtection="1">
      <alignment horizontal="left" vertical="center"/>
    </xf>
  </cellXfs>
  <cellStyles count="3">
    <cellStyle name="normální" xfId="0" builtinId="0"/>
    <cellStyle name="normální 2" xfId="1"/>
    <cellStyle name="normální_NABIDKA vzor2007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9C9C9"/>
      <rgbColor rgb="FF808080"/>
      <rgbColor rgb="FF9999FF"/>
      <rgbColor rgb="FF993366"/>
      <rgbColor rgb="FFE2F0D9"/>
      <rgbColor rgb="FFEDEDED"/>
      <rgbColor rgb="FF660066"/>
      <rgbColor rgb="FFFF8080"/>
      <rgbColor rgb="FF0066CC"/>
      <rgbColor rgb="FFDBDBD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5E0B4"/>
      <rgbColor rgb="FFCCFFCC"/>
      <rgbColor rgb="FFFFFF99"/>
      <rgbColor rgb="FFA9D18E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Normal="100" workbookViewId="0">
      <selection activeCell="E33" sqref="E32:E33"/>
    </sheetView>
  </sheetViews>
  <sheetFormatPr defaultRowHeight="15"/>
  <cols>
    <col min="1" max="3" width="8.7109375" customWidth="1"/>
    <col min="4" max="4" width="22.85546875" customWidth="1"/>
    <col min="5" max="5" width="31.28515625" customWidth="1"/>
    <col min="6" max="6" width="48.42578125" customWidth="1"/>
    <col min="7" max="7" width="0.85546875" customWidth="1"/>
    <col min="8" max="10" width="8.7109375" hidden="1" customWidth="1"/>
    <col min="11" max="1025" width="8.7109375" customWidth="1"/>
  </cols>
  <sheetData>
    <row r="1" spans="1:10">
      <c r="A1" s="279" t="s">
        <v>95</v>
      </c>
      <c r="B1" s="279"/>
      <c r="C1" s="279"/>
      <c r="D1" s="279"/>
      <c r="E1" s="279"/>
      <c r="F1" s="279"/>
      <c r="G1" s="279"/>
      <c r="H1" s="279"/>
      <c r="I1" s="279"/>
      <c r="J1" s="279"/>
    </row>
    <row r="2" spans="1:10">
      <c r="A2" s="279"/>
      <c r="B2" s="279"/>
      <c r="C2" s="279"/>
      <c r="D2" s="279"/>
      <c r="E2" s="279"/>
      <c r="F2" s="279"/>
      <c r="G2" s="279"/>
      <c r="H2" s="279"/>
      <c r="I2" s="279"/>
      <c r="J2" s="279"/>
    </row>
    <row r="3" spans="1:10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262" t="s">
        <v>92</v>
      </c>
      <c r="B4" s="262"/>
      <c r="C4" s="262"/>
      <c r="D4" s="262"/>
      <c r="E4" s="262"/>
      <c r="F4" s="262"/>
      <c r="G4" s="262"/>
      <c r="H4" s="262"/>
      <c r="I4" s="262"/>
      <c r="J4" s="262"/>
    </row>
    <row r="5" spans="1:10">
      <c r="A5" s="262"/>
      <c r="B5" s="262"/>
      <c r="C5" s="262"/>
      <c r="D5" s="262"/>
      <c r="E5" s="262"/>
      <c r="F5" s="262"/>
      <c r="G5" s="262"/>
      <c r="H5" s="262"/>
      <c r="I5" s="262"/>
      <c r="J5" s="262"/>
    </row>
    <row r="6" spans="1:10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" customHeight="1">
      <c r="A7" s="257"/>
      <c r="B7" s="257"/>
      <c r="C7" s="257"/>
      <c r="D7" s="263" t="s">
        <v>0</v>
      </c>
      <c r="E7" s="263" t="s">
        <v>1</v>
      </c>
      <c r="F7" s="264" t="s">
        <v>91</v>
      </c>
      <c r="G7" s="1"/>
      <c r="H7" s="1"/>
      <c r="I7" s="1"/>
    </row>
    <row r="8" spans="1:10">
      <c r="A8" s="257"/>
      <c r="B8" s="257"/>
      <c r="C8" s="257"/>
      <c r="D8" s="263"/>
      <c r="E8" s="263"/>
      <c r="F8" s="264"/>
      <c r="G8" s="1"/>
      <c r="H8" s="1"/>
      <c r="I8" s="1"/>
    </row>
    <row r="9" spans="1:10" ht="15" customHeight="1">
      <c r="A9" s="255" t="s">
        <v>2</v>
      </c>
      <c r="B9" s="255"/>
      <c r="C9" s="255"/>
      <c r="D9" s="259">
        <f>SUM(TP!B20)</f>
        <v>0</v>
      </c>
      <c r="E9" s="260">
        <f>F9-D9</f>
        <v>0</v>
      </c>
      <c r="F9" s="260">
        <f>D9*1.21</f>
        <v>0</v>
      </c>
      <c r="G9" s="1"/>
      <c r="H9" s="1"/>
      <c r="I9" s="1"/>
    </row>
    <row r="10" spans="1:10" ht="15" customHeight="1">
      <c r="A10" s="255"/>
      <c r="B10" s="255"/>
      <c r="C10" s="255"/>
      <c r="D10" s="259"/>
      <c r="E10" s="261"/>
      <c r="F10" s="261"/>
      <c r="G10" s="1"/>
      <c r="H10" s="1"/>
      <c r="I10" s="1"/>
    </row>
    <row r="11" spans="1:10" ht="15" customHeight="1">
      <c r="A11" s="258" t="s">
        <v>3</v>
      </c>
      <c r="B11" s="258"/>
      <c r="C11" s="258"/>
      <c r="D11" s="256">
        <f>SUM('J1'!B35:K35,'J2'!B29:K29,'J3'!B29:K29)</f>
        <v>0</v>
      </c>
      <c r="E11" s="256">
        <f>F11-D11</f>
        <v>0</v>
      </c>
      <c r="F11" s="256">
        <f>D11*1.21</f>
        <v>0</v>
      </c>
      <c r="G11" s="1"/>
      <c r="H11" s="1"/>
      <c r="I11" s="1"/>
    </row>
    <row r="12" spans="1:10" ht="15" customHeight="1">
      <c r="A12" s="258"/>
      <c r="B12" s="258"/>
      <c r="C12" s="258"/>
      <c r="D12" s="256"/>
      <c r="E12" s="256"/>
      <c r="F12" s="256"/>
      <c r="G12" s="1"/>
      <c r="H12" s="1"/>
      <c r="I12" s="1"/>
    </row>
    <row r="13" spans="1:10" ht="13.9" customHeight="1">
      <c r="A13" s="258" t="s">
        <v>4</v>
      </c>
      <c r="B13" s="258"/>
      <c r="C13" s="258"/>
      <c r="D13" s="256">
        <f>SUM('L1'!B29:K29,'L4'!B29:K29)</f>
        <v>0</v>
      </c>
      <c r="E13" s="256">
        <f>F13-D13</f>
        <v>0</v>
      </c>
      <c r="F13" s="256">
        <f>D13*1.21</f>
        <v>0</v>
      </c>
      <c r="G13" s="1"/>
      <c r="H13" s="1"/>
      <c r="I13" s="1"/>
    </row>
    <row r="14" spans="1:10">
      <c r="A14" s="258"/>
      <c r="B14" s="258"/>
      <c r="C14" s="258"/>
      <c r="D14" s="256"/>
      <c r="E14" s="256"/>
      <c r="F14" s="256"/>
      <c r="G14" s="1"/>
      <c r="H14" s="1"/>
      <c r="I14" s="1"/>
    </row>
    <row r="15" spans="1:10">
      <c r="A15" s="255" t="s">
        <v>5</v>
      </c>
      <c r="B15" s="255"/>
      <c r="C15" s="255"/>
      <c r="D15" s="256">
        <f>SUM(PP!E22)</f>
        <v>0</v>
      </c>
      <c r="E15" s="256">
        <f>F15-D15</f>
        <v>0</v>
      </c>
      <c r="F15" s="256">
        <f>D15*1.21</f>
        <v>0</v>
      </c>
      <c r="G15" s="1"/>
      <c r="H15" s="1"/>
      <c r="I15" s="1"/>
    </row>
    <row r="16" spans="1:10">
      <c r="A16" s="255"/>
      <c r="B16" s="255"/>
      <c r="C16" s="255"/>
      <c r="D16" s="256"/>
      <c r="E16" s="256"/>
      <c r="F16" s="256"/>
      <c r="G16" s="1"/>
      <c r="H16" s="1"/>
      <c r="I16" s="1"/>
    </row>
    <row r="17" spans="1:9">
      <c r="A17" s="255" t="s">
        <v>6</v>
      </c>
      <c r="B17" s="255"/>
      <c r="C17" s="255"/>
      <c r="D17" s="256">
        <f>SUM(SAZ!H15)</f>
        <v>0</v>
      </c>
      <c r="E17" s="256">
        <f>F17-D17</f>
        <v>0</v>
      </c>
      <c r="F17" s="256">
        <f>D17*1.21</f>
        <v>0</v>
      </c>
      <c r="G17" s="1"/>
      <c r="H17" s="1"/>
      <c r="I17" s="1"/>
    </row>
    <row r="18" spans="1:9">
      <c r="A18" s="255"/>
      <c r="B18" s="255"/>
      <c r="C18" s="255"/>
      <c r="D18" s="256"/>
      <c r="E18" s="256"/>
      <c r="F18" s="256"/>
      <c r="G18" s="1"/>
      <c r="H18" s="1"/>
      <c r="I18" s="1"/>
    </row>
    <row r="19" spans="1:9">
      <c r="A19" s="257"/>
      <c r="B19" s="257"/>
      <c r="C19" s="257"/>
      <c r="D19" s="257"/>
      <c r="E19" s="257"/>
      <c r="F19" s="257"/>
      <c r="G19" s="1"/>
      <c r="H19" s="1"/>
      <c r="I19" s="1"/>
    </row>
    <row r="20" spans="1:9">
      <c r="A20" s="252" t="s">
        <v>7</v>
      </c>
      <c r="B20" s="252"/>
      <c r="C20" s="252"/>
      <c r="D20" s="253">
        <f>D11+D13-D9-D15-D17</f>
        <v>0</v>
      </c>
      <c r="E20" s="253">
        <f>E11+E13-E9-E15-E17</f>
        <v>0</v>
      </c>
      <c r="F20" s="253">
        <f>F11+F13-F9-F15-F17</f>
        <v>0</v>
      </c>
      <c r="G20" s="1"/>
      <c r="H20" s="1"/>
      <c r="I20" s="1"/>
    </row>
    <row r="21" spans="1:9">
      <c r="A21" s="252"/>
      <c r="B21" s="252"/>
      <c r="C21" s="252"/>
      <c r="D21" s="253"/>
      <c r="E21" s="253"/>
      <c r="F21" s="253"/>
      <c r="G21" s="1"/>
      <c r="H21" s="1"/>
      <c r="I21" s="1"/>
    </row>
    <row r="22" spans="1:9">
      <c r="A22" s="252"/>
      <c r="B22" s="252"/>
      <c r="C22" s="252"/>
      <c r="D22" s="253"/>
      <c r="E22" s="253"/>
      <c r="F22" s="253"/>
      <c r="G22" s="1"/>
      <c r="H22" s="1"/>
      <c r="I22" s="1"/>
    </row>
    <row r="26" spans="1:9">
      <c r="A26" s="254" t="s">
        <v>8</v>
      </c>
      <c r="B26" s="254"/>
      <c r="C26" s="254"/>
      <c r="D26" s="254"/>
      <c r="E26" s="254"/>
      <c r="F26" s="254"/>
    </row>
    <row r="30" spans="1:9">
      <c r="A30" t="s">
        <v>9</v>
      </c>
    </row>
    <row r="35" spans="1:1">
      <c r="A35" t="s">
        <v>10</v>
      </c>
    </row>
    <row r="36" spans="1:1">
      <c r="A36" t="s">
        <v>11</v>
      </c>
    </row>
  </sheetData>
  <mergeCells count="32">
    <mergeCell ref="A1:J2"/>
    <mergeCell ref="A4:J5"/>
    <mergeCell ref="A7:C8"/>
    <mergeCell ref="D7:D8"/>
    <mergeCell ref="E7:E8"/>
    <mergeCell ref="F7:F8"/>
    <mergeCell ref="A9:C10"/>
    <mergeCell ref="D9:D10"/>
    <mergeCell ref="E9:E10"/>
    <mergeCell ref="F9:F10"/>
    <mergeCell ref="A11:C12"/>
    <mergeCell ref="D11:D12"/>
    <mergeCell ref="E11:E12"/>
    <mergeCell ref="F11:F12"/>
    <mergeCell ref="A13:C14"/>
    <mergeCell ref="D13:D14"/>
    <mergeCell ref="E13:E14"/>
    <mergeCell ref="F13:F14"/>
    <mergeCell ref="A15:C16"/>
    <mergeCell ref="D15:D16"/>
    <mergeCell ref="E15:E16"/>
    <mergeCell ref="F15:F16"/>
    <mergeCell ref="A17:C18"/>
    <mergeCell ref="D17:D18"/>
    <mergeCell ref="E17:E18"/>
    <mergeCell ref="F17:F18"/>
    <mergeCell ref="A19:F19"/>
    <mergeCell ref="A20:C22"/>
    <mergeCell ref="D20:D22"/>
    <mergeCell ref="E20:E22"/>
    <mergeCell ref="F20:F22"/>
    <mergeCell ref="A26:F26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Normal="100" workbookViewId="0">
      <selection activeCell="C29" sqref="C29"/>
    </sheetView>
  </sheetViews>
  <sheetFormatPr defaultRowHeight="15"/>
  <cols>
    <col min="1" max="1" width="55.5703125" customWidth="1"/>
    <col min="2" max="2" width="8.7109375" customWidth="1"/>
    <col min="3" max="3" width="19" customWidth="1"/>
    <col min="4" max="4" width="20.42578125" customWidth="1"/>
    <col min="5" max="5" width="24" customWidth="1"/>
    <col min="6" max="1020" width="8.7109375" customWidth="1"/>
  </cols>
  <sheetData>
    <row r="1" spans="1:5" ht="33" customHeight="1" thickBot="1">
      <c r="A1" s="265" t="s">
        <v>96</v>
      </c>
      <c r="B1" s="265"/>
      <c r="C1" s="265"/>
    </row>
    <row r="2" spans="1:5" ht="20.25" thickBot="1">
      <c r="A2" s="2" t="s">
        <v>12</v>
      </c>
      <c r="B2" s="3" t="s">
        <v>13</v>
      </c>
      <c r="C2" s="4" t="s">
        <v>14</v>
      </c>
      <c r="D2" s="243" t="s">
        <v>93</v>
      </c>
      <c r="E2" s="244" t="s">
        <v>94</v>
      </c>
    </row>
    <row r="3" spans="1:5" ht="15.75">
      <c r="A3" s="5" t="s">
        <v>15</v>
      </c>
      <c r="B3" s="6" t="s">
        <v>16</v>
      </c>
      <c r="C3" s="7">
        <v>2500</v>
      </c>
      <c r="D3" s="246"/>
      <c r="E3" s="239">
        <f t="shared" ref="E3:E15" si="0">SUM(C3*D3)</f>
        <v>0</v>
      </c>
    </row>
    <row r="4" spans="1:5" ht="15.75">
      <c r="A4" s="8" t="s">
        <v>17</v>
      </c>
      <c r="B4" s="9" t="s">
        <v>16</v>
      </c>
      <c r="C4" s="10">
        <v>100</v>
      </c>
      <c r="D4" s="247"/>
      <c r="E4" s="239">
        <f t="shared" si="0"/>
        <v>0</v>
      </c>
    </row>
    <row r="5" spans="1:5" ht="15.75">
      <c r="A5" s="11" t="s">
        <v>79</v>
      </c>
      <c r="B5" s="12" t="s">
        <v>18</v>
      </c>
      <c r="C5" s="13">
        <v>123.75</v>
      </c>
      <c r="D5" s="248"/>
      <c r="E5" s="239">
        <f t="shared" si="0"/>
        <v>0</v>
      </c>
    </row>
    <row r="6" spans="1:5" ht="15.75">
      <c r="A6" s="11" t="s">
        <v>19</v>
      </c>
      <c r="B6" s="12" t="s">
        <v>20</v>
      </c>
      <c r="C6" s="13">
        <v>0.875</v>
      </c>
      <c r="D6" s="248"/>
      <c r="E6" s="239">
        <f t="shared" si="0"/>
        <v>0</v>
      </c>
    </row>
    <row r="7" spans="1:5" ht="15.75">
      <c r="A7" s="11" t="s">
        <v>80</v>
      </c>
      <c r="B7" s="12" t="s">
        <v>20</v>
      </c>
      <c r="C7" s="13">
        <v>0.46</v>
      </c>
      <c r="D7" s="248"/>
      <c r="E7" s="239">
        <f t="shared" si="0"/>
        <v>0</v>
      </c>
    </row>
    <row r="8" spans="1:5" ht="15.75">
      <c r="A8" s="11" t="s">
        <v>21</v>
      </c>
      <c r="B8" s="12" t="s">
        <v>18</v>
      </c>
      <c r="C8" s="13">
        <v>389.77</v>
      </c>
      <c r="D8" s="248"/>
      <c r="E8" s="239">
        <f t="shared" si="0"/>
        <v>0</v>
      </c>
    </row>
    <row r="9" spans="1:5" ht="15.75">
      <c r="A9" s="11" t="s">
        <v>22</v>
      </c>
      <c r="B9" s="12" t="s">
        <v>18</v>
      </c>
      <c r="C9" s="13">
        <v>523.77</v>
      </c>
      <c r="D9" s="248"/>
      <c r="E9" s="239">
        <f t="shared" si="0"/>
        <v>0</v>
      </c>
    </row>
    <row r="10" spans="1:5" ht="15.75">
      <c r="A10" s="11" t="s">
        <v>86</v>
      </c>
      <c r="B10" s="12" t="s">
        <v>18</v>
      </c>
      <c r="C10" s="13">
        <v>150</v>
      </c>
      <c r="D10" s="248"/>
      <c r="E10" s="239">
        <f t="shared" si="0"/>
        <v>0</v>
      </c>
    </row>
    <row r="11" spans="1:5" ht="15.75">
      <c r="A11" s="11" t="s">
        <v>23</v>
      </c>
      <c r="B11" s="12" t="s">
        <v>24</v>
      </c>
      <c r="C11" s="13">
        <v>0.1</v>
      </c>
      <c r="D11" s="248"/>
      <c r="E11" s="239">
        <f t="shared" si="0"/>
        <v>0</v>
      </c>
    </row>
    <row r="12" spans="1:5" ht="15.75">
      <c r="A12" s="11" t="s">
        <v>78</v>
      </c>
      <c r="B12" s="12" t="s">
        <v>18</v>
      </c>
      <c r="C12" s="13">
        <v>0.5</v>
      </c>
      <c r="D12" s="248"/>
      <c r="E12" s="239">
        <f t="shared" si="0"/>
        <v>0</v>
      </c>
    </row>
    <row r="13" spans="1:5" ht="15.75">
      <c r="A13" s="11" t="s">
        <v>26</v>
      </c>
      <c r="B13" s="12" t="s">
        <v>24</v>
      </c>
      <c r="C13" s="13">
        <v>1.22</v>
      </c>
      <c r="D13" s="248"/>
      <c r="E13" s="239">
        <f t="shared" si="0"/>
        <v>0</v>
      </c>
    </row>
    <row r="14" spans="1:5" ht="15.75">
      <c r="A14" s="11" t="s">
        <v>81</v>
      </c>
      <c r="B14" s="12" t="s">
        <v>24</v>
      </c>
      <c r="C14" s="13">
        <v>0.1</v>
      </c>
      <c r="D14" s="248"/>
      <c r="E14" s="239">
        <f t="shared" si="0"/>
        <v>0</v>
      </c>
    </row>
    <row r="15" spans="1:5" ht="15.75">
      <c r="A15" s="11" t="s">
        <v>27</v>
      </c>
      <c r="B15" s="12" t="s">
        <v>24</v>
      </c>
      <c r="C15" s="13">
        <v>7.31</v>
      </c>
      <c r="D15" s="248"/>
      <c r="E15" s="239">
        <f t="shared" si="0"/>
        <v>0</v>
      </c>
    </row>
    <row r="16" spans="1:5" ht="15.75">
      <c r="A16" s="11" t="s">
        <v>28</v>
      </c>
      <c r="B16" s="12" t="s">
        <v>24</v>
      </c>
      <c r="C16" s="13">
        <v>5.09</v>
      </c>
      <c r="D16" s="248"/>
      <c r="E16" s="239">
        <f t="shared" ref="E16:E21" si="1">SUM(C16*D16)</f>
        <v>0</v>
      </c>
    </row>
    <row r="17" spans="1:5" ht="15.75">
      <c r="A17" s="11" t="s">
        <v>29</v>
      </c>
      <c r="B17" s="12" t="s">
        <v>16</v>
      </c>
      <c r="C17" s="14">
        <v>200</v>
      </c>
      <c r="D17" s="248"/>
      <c r="E17" s="239">
        <f t="shared" si="1"/>
        <v>0</v>
      </c>
    </row>
    <row r="18" spans="1:5" ht="15.75">
      <c r="A18" s="15" t="s">
        <v>30</v>
      </c>
      <c r="B18" s="16" t="s">
        <v>31</v>
      </c>
      <c r="C18" s="17">
        <v>400</v>
      </c>
      <c r="D18" s="249"/>
      <c r="E18" s="239">
        <f t="shared" si="1"/>
        <v>0</v>
      </c>
    </row>
    <row r="19" spans="1:5" ht="15.75">
      <c r="A19" s="11" t="s">
        <v>32</v>
      </c>
      <c r="B19" s="12" t="s">
        <v>31</v>
      </c>
      <c r="C19" s="14">
        <v>160</v>
      </c>
      <c r="D19" s="249"/>
      <c r="E19" s="239">
        <f t="shared" si="1"/>
        <v>0</v>
      </c>
    </row>
    <row r="20" spans="1:5" ht="15.75">
      <c r="A20" s="8" t="s">
        <v>33</v>
      </c>
      <c r="B20" s="9" t="s">
        <v>31</v>
      </c>
      <c r="C20" s="10">
        <v>5</v>
      </c>
      <c r="D20" s="250"/>
      <c r="E20" s="239">
        <f t="shared" si="1"/>
        <v>0</v>
      </c>
    </row>
    <row r="21" spans="1:5" ht="16.5" thickBot="1">
      <c r="A21" s="18" t="s">
        <v>34</v>
      </c>
      <c r="B21" s="19" t="s">
        <v>31</v>
      </c>
      <c r="C21" s="20">
        <v>5</v>
      </c>
      <c r="D21" s="251"/>
      <c r="E21" s="240">
        <f t="shared" si="1"/>
        <v>0</v>
      </c>
    </row>
    <row r="22" spans="1:5" ht="22.5" customHeight="1" thickBot="1">
      <c r="D22" s="241"/>
      <c r="E22" s="245">
        <f>SUM(E3:E21)</f>
        <v>0</v>
      </c>
    </row>
    <row r="23" spans="1:5">
      <c r="D23" s="242"/>
      <c r="E23" s="242"/>
    </row>
    <row r="24" spans="1:5" ht="15.75">
      <c r="D24" s="241"/>
      <c r="E24" s="241"/>
    </row>
  </sheetData>
  <mergeCells count="1">
    <mergeCell ref="A1:C1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="90" zoomScaleNormal="90" workbookViewId="0">
      <selection activeCell="I29" sqref="I29"/>
    </sheetView>
  </sheetViews>
  <sheetFormatPr defaultRowHeight="15"/>
  <cols>
    <col min="1" max="1" width="10.28515625" customWidth="1"/>
    <col min="2" max="1021" width="8.7109375" customWidth="1"/>
  </cols>
  <sheetData>
    <row r="1" spans="1:9" ht="20.25">
      <c r="A1" s="266" t="s">
        <v>97</v>
      </c>
      <c r="B1" s="266"/>
      <c r="C1" s="266"/>
      <c r="D1" s="266"/>
      <c r="E1" s="266"/>
      <c r="F1" s="266"/>
      <c r="G1" s="266"/>
      <c r="H1" s="266"/>
      <c r="I1" s="266"/>
    </row>
    <row r="2" spans="1:9" ht="25.5">
      <c r="A2" s="21"/>
      <c r="B2" s="22"/>
      <c r="C2" s="22"/>
      <c r="D2" s="22"/>
      <c r="E2" s="22"/>
      <c r="F2" s="22"/>
      <c r="G2" s="22"/>
      <c r="H2" s="22"/>
      <c r="I2" s="22"/>
    </row>
    <row r="3" spans="1:9" ht="16.5" thickBot="1">
      <c r="A3" s="267" t="s">
        <v>35</v>
      </c>
      <c r="B3" s="267"/>
      <c r="C3" s="267"/>
      <c r="D3" s="267"/>
      <c r="E3" s="267"/>
      <c r="F3" s="267"/>
      <c r="G3" s="267"/>
      <c r="H3" s="267"/>
      <c r="I3" s="267"/>
    </row>
    <row r="4" spans="1:9" ht="16.5" thickBot="1">
      <c r="A4" s="23" t="s">
        <v>36</v>
      </c>
      <c r="B4" s="24">
        <v>-0.09</v>
      </c>
      <c r="C4" s="25">
        <v>-0.14000000000000001</v>
      </c>
      <c r="D4" s="25">
        <v>-0.19</v>
      </c>
      <c r="E4" s="25">
        <v>-0.28999999999999998</v>
      </c>
      <c r="F4" s="25">
        <v>-0.49</v>
      </c>
      <c r="G4" s="25">
        <v>-0.69</v>
      </c>
      <c r="H4" s="25">
        <v>-0.99</v>
      </c>
      <c r="I4" s="26" t="s">
        <v>37</v>
      </c>
    </row>
    <row r="5" spans="1:9" ht="15.75">
      <c r="A5" s="27" t="s">
        <v>38</v>
      </c>
      <c r="B5" s="211">
        <v>53</v>
      </c>
      <c r="C5" s="213">
        <v>211</v>
      </c>
      <c r="D5" s="213">
        <v>422</v>
      </c>
      <c r="E5" s="213">
        <v>451</v>
      </c>
      <c r="F5" s="213">
        <v>215</v>
      </c>
      <c r="G5" s="213">
        <v>370</v>
      </c>
      <c r="H5" s="213">
        <v>554</v>
      </c>
      <c r="I5" s="210">
        <v>606</v>
      </c>
    </row>
    <row r="6" spans="1:9" ht="16.5" thickBot="1">
      <c r="A6" s="28" t="s">
        <v>39</v>
      </c>
      <c r="B6" s="212">
        <v>14</v>
      </c>
      <c r="C6" s="214">
        <v>10</v>
      </c>
      <c r="D6" s="214">
        <v>20</v>
      </c>
      <c r="E6" s="214">
        <v>14</v>
      </c>
      <c r="F6" s="214">
        <v>10</v>
      </c>
      <c r="G6" s="214">
        <v>11</v>
      </c>
      <c r="H6" s="214">
        <v>18</v>
      </c>
      <c r="I6" s="209">
        <v>28</v>
      </c>
    </row>
    <row r="7" spans="1:9" ht="16.5" thickBot="1">
      <c r="A7" s="29" t="s">
        <v>40</v>
      </c>
      <c r="B7" s="268">
        <f>SUM(B5:I6)</f>
        <v>3007</v>
      </c>
      <c r="C7" s="268"/>
      <c r="D7" s="268"/>
      <c r="E7" s="268"/>
      <c r="F7" s="268"/>
      <c r="G7" s="268"/>
      <c r="H7" s="268"/>
      <c r="I7" s="268"/>
    </row>
    <row r="8" spans="1:9" ht="15.75">
      <c r="A8" s="22"/>
      <c r="B8" s="22"/>
      <c r="C8" s="22"/>
      <c r="D8" s="22"/>
      <c r="E8" s="22"/>
      <c r="F8" s="22"/>
      <c r="G8" s="22"/>
      <c r="H8" s="22"/>
      <c r="I8" s="22"/>
    </row>
    <row r="10" spans="1:9" ht="16.5" thickBot="1">
      <c r="A10" s="22" t="s">
        <v>89</v>
      </c>
      <c r="B10" s="22"/>
      <c r="C10" s="22"/>
      <c r="D10" s="22"/>
      <c r="E10" s="22"/>
      <c r="F10" s="22"/>
      <c r="G10" s="22"/>
      <c r="H10" s="22"/>
      <c r="I10" s="22"/>
    </row>
    <row r="11" spans="1:9" ht="16.5" thickBot="1">
      <c r="A11" s="217" t="s">
        <v>36</v>
      </c>
      <c r="B11" s="24">
        <v>-0.09</v>
      </c>
      <c r="C11" s="25">
        <v>-0.14000000000000001</v>
      </c>
      <c r="D11" s="25">
        <v>-0.19</v>
      </c>
      <c r="E11" s="25">
        <v>-0.28999999999999998</v>
      </c>
      <c r="F11" s="25">
        <v>-0.49</v>
      </c>
      <c r="G11" s="25">
        <v>-0.69</v>
      </c>
      <c r="H11" s="25">
        <v>-0.99</v>
      </c>
      <c r="I11" s="26" t="s">
        <v>37</v>
      </c>
    </row>
    <row r="12" spans="1:9" ht="15.75">
      <c r="A12" s="216" t="s">
        <v>38</v>
      </c>
      <c r="B12" s="224"/>
      <c r="C12" s="225"/>
      <c r="D12" s="225"/>
      <c r="E12" s="225"/>
      <c r="F12" s="225"/>
      <c r="G12" s="225"/>
      <c r="H12" s="225"/>
      <c r="I12" s="226"/>
    </row>
    <row r="13" spans="1:9" ht="16.5" thickBot="1">
      <c r="A13" s="215" t="s">
        <v>39</v>
      </c>
      <c r="B13" s="227"/>
      <c r="C13" s="228"/>
      <c r="D13" s="228"/>
      <c r="E13" s="228"/>
      <c r="F13" s="228"/>
      <c r="G13" s="228"/>
      <c r="H13" s="228"/>
      <c r="I13" s="229"/>
    </row>
    <row r="14" spans="1:9" ht="16.5" thickBot="1">
      <c r="A14" s="30" t="s">
        <v>40</v>
      </c>
      <c r="B14" s="269">
        <f>SUM(B12:I13)</f>
        <v>0</v>
      </c>
      <c r="C14" s="269"/>
      <c r="D14" s="269"/>
      <c r="E14" s="269"/>
      <c r="F14" s="269"/>
      <c r="G14" s="269"/>
      <c r="H14" s="269"/>
      <c r="I14" s="269"/>
    </row>
    <row r="15" spans="1:9" ht="15.75">
      <c r="A15" s="22"/>
      <c r="B15" s="22"/>
      <c r="C15" s="22"/>
      <c r="D15" s="22"/>
      <c r="E15" s="22"/>
      <c r="F15" s="22"/>
      <c r="G15" s="22"/>
      <c r="H15" s="22"/>
      <c r="I15" s="22"/>
    </row>
    <row r="16" spans="1:9" ht="16.5" thickBot="1">
      <c r="A16" s="22" t="s">
        <v>41</v>
      </c>
      <c r="B16" s="22"/>
      <c r="C16" s="22"/>
      <c r="D16" s="22"/>
      <c r="E16" s="22"/>
      <c r="F16" s="22"/>
      <c r="G16" s="22"/>
      <c r="H16" s="22"/>
      <c r="I16" s="22"/>
    </row>
    <row r="17" spans="1:9" ht="16.5" thickBot="1">
      <c r="A17" s="217" t="s">
        <v>36</v>
      </c>
      <c r="B17" s="24">
        <v>-0.09</v>
      </c>
      <c r="C17" s="25">
        <v>-0.14000000000000001</v>
      </c>
      <c r="D17" s="25">
        <v>-0.19</v>
      </c>
      <c r="E17" s="25">
        <v>-0.28999999999999998</v>
      </c>
      <c r="F17" s="25">
        <v>-0.49</v>
      </c>
      <c r="G17" s="25">
        <v>-0.69</v>
      </c>
      <c r="H17" s="25">
        <v>-0.99</v>
      </c>
      <c r="I17" s="26" t="s">
        <v>37</v>
      </c>
    </row>
    <row r="18" spans="1:9" ht="15.75">
      <c r="A18" s="216" t="s">
        <v>38</v>
      </c>
      <c r="B18" s="218">
        <f t="shared" ref="B18:I19" si="0">B12*B5</f>
        <v>0</v>
      </c>
      <c r="C18" s="219">
        <f t="shared" si="0"/>
        <v>0</v>
      </c>
      <c r="D18" s="219">
        <f t="shared" si="0"/>
        <v>0</v>
      </c>
      <c r="E18" s="219">
        <f t="shared" si="0"/>
        <v>0</v>
      </c>
      <c r="F18" s="219">
        <f t="shared" si="0"/>
        <v>0</v>
      </c>
      <c r="G18" s="219">
        <f t="shared" si="0"/>
        <v>0</v>
      </c>
      <c r="H18" s="219">
        <f t="shared" si="0"/>
        <v>0</v>
      </c>
      <c r="I18" s="220">
        <f t="shared" si="0"/>
        <v>0</v>
      </c>
    </row>
    <row r="19" spans="1:9" ht="16.5" thickBot="1">
      <c r="A19" s="215" t="s">
        <v>39</v>
      </c>
      <c r="B19" s="221">
        <f t="shared" si="0"/>
        <v>0</v>
      </c>
      <c r="C19" s="222">
        <f t="shared" si="0"/>
        <v>0</v>
      </c>
      <c r="D19" s="222">
        <f t="shared" si="0"/>
        <v>0</v>
      </c>
      <c r="E19" s="222">
        <f t="shared" si="0"/>
        <v>0</v>
      </c>
      <c r="F19" s="222">
        <f t="shared" si="0"/>
        <v>0</v>
      </c>
      <c r="G19" s="222">
        <f t="shared" si="0"/>
        <v>0</v>
      </c>
      <c r="H19" s="222">
        <f t="shared" si="0"/>
        <v>0</v>
      </c>
      <c r="I19" s="223">
        <f t="shared" si="0"/>
        <v>0</v>
      </c>
    </row>
    <row r="20" spans="1:9" ht="21" thickBot="1">
      <c r="A20" s="30" t="s">
        <v>40</v>
      </c>
      <c r="B20" s="270">
        <f>SUM(B18:I19)</f>
        <v>0</v>
      </c>
      <c r="C20" s="270"/>
      <c r="D20" s="270"/>
      <c r="E20" s="270"/>
      <c r="F20" s="270"/>
      <c r="G20" s="270"/>
      <c r="H20" s="270"/>
      <c r="I20" s="270"/>
    </row>
  </sheetData>
  <mergeCells count="5">
    <mergeCell ref="A1:I1"/>
    <mergeCell ref="A3:I3"/>
    <mergeCell ref="B7:I7"/>
    <mergeCell ref="B14:I14"/>
    <mergeCell ref="B20:I20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="90" zoomScaleNormal="90" workbookViewId="0">
      <selection activeCell="D24" sqref="D24"/>
    </sheetView>
  </sheetViews>
  <sheetFormatPr defaultRowHeight="15"/>
  <cols>
    <col min="1" max="1" width="20.5703125" customWidth="1"/>
    <col min="2" max="2" width="13.140625" customWidth="1"/>
    <col min="3" max="3" width="14.5703125" customWidth="1"/>
    <col min="4" max="4" width="16.140625" customWidth="1"/>
    <col min="5" max="5" width="15.5703125" customWidth="1"/>
    <col min="6" max="6" width="15.28515625" customWidth="1"/>
    <col min="7" max="7" width="16.5703125" customWidth="1"/>
    <col min="8" max="8" width="27.85546875" customWidth="1"/>
    <col min="9" max="1025" width="8.7109375" customWidth="1"/>
  </cols>
  <sheetData>
    <row r="1" spans="1:8" ht="20.25">
      <c r="A1" s="266" t="s">
        <v>98</v>
      </c>
      <c r="B1" s="266"/>
      <c r="C1" s="266"/>
      <c r="D1" s="266"/>
      <c r="E1" s="84"/>
      <c r="F1" s="84"/>
    </row>
    <row r="2" spans="1:8" ht="19.5" thickBot="1">
      <c r="A2" s="31"/>
      <c r="B2" s="22"/>
      <c r="C2" s="22"/>
      <c r="G2" s="196"/>
    </row>
    <row r="3" spans="1:8" ht="16.5" thickBot="1">
      <c r="A3" s="187" t="s">
        <v>42</v>
      </c>
      <c r="B3" s="199" t="s">
        <v>75</v>
      </c>
      <c r="C3" s="188" t="s">
        <v>43</v>
      </c>
      <c r="D3" s="189" t="s">
        <v>76</v>
      </c>
      <c r="E3" s="189" t="s">
        <v>77</v>
      </c>
      <c r="F3" s="189" t="s">
        <v>25</v>
      </c>
      <c r="G3" s="194" t="s">
        <v>44</v>
      </c>
      <c r="H3" s="195" t="s">
        <v>70</v>
      </c>
    </row>
    <row r="4" spans="1:8" ht="15.75">
      <c r="A4" s="190" t="s">
        <v>45</v>
      </c>
      <c r="B4" s="198" t="s">
        <v>72</v>
      </c>
      <c r="C4" s="191">
        <v>6</v>
      </c>
      <c r="D4" s="192" t="s">
        <v>73</v>
      </c>
      <c r="E4" s="207" t="s">
        <v>74</v>
      </c>
      <c r="F4" s="207">
        <v>12200</v>
      </c>
      <c r="G4" s="193"/>
      <c r="H4" s="200">
        <f t="shared" ref="H4:H14" si="0">SUM(F4*G4)</f>
        <v>0</v>
      </c>
    </row>
    <row r="5" spans="1:8" ht="15.75">
      <c r="A5" s="32" t="s">
        <v>46</v>
      </c>
      <c r="B5" s="33" t="s">
        <v>72</v>
      </c>
      <c r="C5" s="34">
        <v>5</v>
      </c>
      <c r="D5" s="35" t="s">
        <v>73</v>
      </c>
      <c r="E5" s="35" t="s">
        <v>74</v>
      </c>
      <c r="F5" s="208">
        <v>1800</v>
      </c>
      <c r="G5" s="36"/>
      <c r="H5" s="201">
        <f t="shared" si="0"/>
        <v>0</v>
      </c>
    </row>
    <row r="6" spans="1:8" ht="15.75">
      <c r="A6" s="32" t="s">
        <v>47</v>
      </c>
      <c r="B6" s="33" t="s">
        <v>72</v>
      </c>
      <c r="C6" s="34">
        <v>5</v>
      </c>
      <c r="D6" s="35" t="s">
        <v>73</v>
      </c>
      <c r="E6" s="35" t="s">
        <v>74</v>
      </c>
      <c r="F6" s="208">
        <v>4100</v>
      </c>
      <c r="G6" s="36"/>
      <c r="H6" s="201">
        <f t="shared" si="0"/>
        <v>0</v>
      </c>
    </row>
    <row r="7" spans="1:8" ht="15.75">
      <c r="A7" s="32" t="s">
        <v>48</v>
      </c>
      <c r="B7" s="33" t="s">
        <v>72</v>
      </c>
      <c r="C7" s="34">
        <v>6</v>
      </c>
      <c r="D7" s="35" t="s">
        <v>73</v>
      </c>
      <c r="E7" s="35" t="s">
        <v>74</v>
      </c>
      <c r="F7" s="208">
        <v>4400</v>
      </c>
      <c r="G7" s="36"/>
      <c r="H7" s="201">
        <f t="shared" si="0"/>
        <v>0</v>
      </c>
    </row>
    <row r="8" spans="1:8" ht="15.75">
      <c r="A8" s="32" t="s">
        <v>82</v>
      </c>
      <c r="B8" s="33" t="s">
        <v>72</v>
      </c>
      <c r="C8" s="34">
        <v>6</v>
      </c>
      <c r="D8" s="35" t="s">
        <v>73</v>
      </c>
      <c r="E8" s="35" t="s">
        <v>74</v>
      </c>
      <c r="F8" s="208">
        <v>2500</v>
      </c>
      <c r="G8" s="235"/>
      <c r="H8" s="201">
        <f t="shared" si="0"/>
        <v>0</v>
      </c>
    </row>
    <row r="9" spans="1:8" ht="15.75">
      <c r="A9" s="32" t="s">
        <v>49</v>
      </c>
      <c r="B9" s="33" t="s">
        <v>72</v>
      </c>
      <c r="C9" s="34">
        <v>6</v>
      </c>
      <c r="D9" s="35" t="s">
        <v>73</v>
      </c>
      <c r="E9" s="35" t="s">
        <v>74</v>
      </c>
      <c r="F9" s="208">
        <v>59750</v>
      </c>
      <c r="G9" s="36"/>
      <c r="H9" s="201">
        <f t="shared" si="0"/>
        <v>0</v>
      </c>
    </row>
    <row r="10" spans="1:8" ht="15.75">
      <c r="A10" s="37" t="s">
        <v>50</v>
      </c>
      <c r="B10" s="33" t="s">
        <v>72</v>
      </c>
      <c r="C10" s="34">
        <v>6</v>
      </c>
      <c r="D10" s="35" t="s">
        <v>73</v>
      </c>
      <c r="E10" s="35" t="s">
        <v>74</v>
      </c>
      <c r="F10" s="208">
        <v>30050</v>
      </c>
      <c r="G10" s="36"/>
      <c r="H10" s="201">
        <f t="shared" si="0"/>
        <v>0</v>
      </c>
    </row>
    <row r="11" spans="1:8" ht="15.75">
      <c r="A11" s="37" t="s">
        <v>88</v>
      </c>
      <c r="B11" s="33" t="s">
        <v>72</v>
      </c>
      <c r="C11" s="34">
        <v>6</v>
      </c>
      <c r="D11" s="35" t="s">
        <v>73</v>
      </c>
      <c r="E11" s="35" t="s">
        <v>74</v>
      </c>
      <c r="F11" s="35">
        <v>2100</v>
      </c>
      <c r="G11" s="36"/>
      <c r="H11" s="201">
        <f t="shared" si="0"/>
        <v>0</v>
      </c>
    </row>
    <row r="12" spans="1:8" ht="15.75">
      <c r="A12" s="37" t="s">
        <v>87</v>
      </c>
      <c r="B12" s="33" t="s">
        <v>72</v>
      </c>
      <c r="C12" s="34">
        <v>6</v>
      </c>
      <c r="D12" s="35" t="s">
        <v>73</v>
      </c>
      <c r="E12" s="35" t="s">
        <v>74</v>
      </c>
      <c r="F12" s="208">
        <v>2950</v>
      </c>
      <c r="G12" s="36"/>
      <c r="H12" s="201">
        <f t="shared" si="0"/>
        <v>0</v>
      </c>
    </row>
    <row r="13" spans="1:8" ht="15.75">
      <c r="A13" s="37" t="s">
        <v>71</v>
      </c>
      <c r="B13" s="33" t="s">
        <v>72</v>
      </c>
      <c r="C13" s="34">
        <v>5</v>
      </c>
      <c r="D13" s="35" t="s">
        <v>73</v>
      </c>
      <c r="E13" s="35" t="s">
        <v>74</v>
      </c>
      <c r="F13" s="208">
        <v>3100</v>
      </c>
      <c r="G13" s="36"/>
      <c r="H13" s="201">
        <f t="shared" si="0"/>
        <v>0</v>
      </c>
    </row>
    <row r="14" spans="1:8" ht="16.5" thickBot="1">
      <c r="A14" s="230" t="s">
        <v>84</v>
      </c>
      <c r="B14" s="231" t="s">
        <v>72</v>
      </c>
      <c r="C14" s="232">
        <v>5</v>
      </c>
      <c r="D14" s="233" t="s">
        <v>73</v>
      </c>
      <c r="E14" s="233" t="s">
        <v>74</v>
      </c>
      <c r="F14" s="234">
        <v>800</v>
      </c>
      <c r="G14" s="236"/>
      <c r="H14" s="237">
        <f t="shared" si="0"/>
        <v>0</v>
      </c>
    </row>
    <row r="15" spans="1:8" ht="23.25" thickBot="1">
      <c r="A15" s="186" t="s">
        <v>51</v>
      </c>
      <c r="B15" s="202"/>
      <c r="C15" s="203"/>
      <c r="D15" s="204"/>
      <c r="E15" s="204"/>
      <c r="F15" s="206">
        <f>SUM(F4:F14)</f>
        <v>123750</v>
      </c>
      <c r="G15" s="205"/>
      <c r="H15" s="238">
        <f>SUM(H4:H14)</f>
        <v>0</v>
      </c>
    </row>
    <row r="17" spans="1:7" ht="15.75">
      <c r="A17" s="197" t="s">
        <v>83</v>
      </c>
      <c r="B17" s="38"/>
      <c r="C17" s="39"/>
      <c r="G17" s="39"/>
    </row>
    <row r="18" spans="1:7">
      <c r="B18" s="38"/>
    </row>
  </sheetData>
  <mergeCells count="1">
    <mergeCell ref="A1:D1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5"/>
  <sheetViews>
    <sheetView zoomScaleNormal="100" workbookViewId="0">
      <selection activeCell="N14" sqref="N14"/>
    </sheetView>
  </sheetViews>
  <sheetFormatPr defaultRowHeight="15"/>
  <cols>
    <col min="1" max="2" width="8.7109375" customWidth="1"/>
    <col min="3" max="3" width="12" customWidth="1"/>
    <col min="4" max="1025" width="8.7109375" customWidth="1"/>
  </cols>
  <sheetData>
    <row r="1" spans="1:22" ht="31.5">
      <c r="A1" s="280" t="s">
        <v>99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22" ht="23.25">
      <c r="A2" s="275" t="s">
        <v>85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22" ht="15.75">
      <c r="A3" s="274" t="s">
        <v>52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22" ht="24" thickBot="1">
      <c r="A4" s="272" t="s">
        <v>16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</row>
    <row r="5" spans="1:22" ht="16.5" thickBot="1">
      <c r="A5" s="40"/>
      <c r="B5" s="41"/>
      <c r="C5" s="42"/>
      <c r="D5" s="273" t="s">
        <v>53</v>
      </c>
      <c r="E5" s="273"/>
      <c r="F5" s="273"/>
      <c r="G5" s="273"/>
      <c r="H5" s="273"/>
      <c r="I5" s="273"/>
      <c r="J5" s="273"/>
      <c r="K5" s="273"/>
      <c r="N5" s="44"/>
      <c r="O5" s="44"/>
      <c r="P5" s="44"/>
      <c r="Q5" s="44"/>
      <c r="R5" s="44"/>
      <c r="S5" s="44"/>
      <c r="T5" s="44"/>
      <c r="U5" s="44"/>
      <c r="V5" s="44"/>
    </row>
    <row r="6" spans="1:22" ht="15.75" thickBot="1">
      <c r="A6" s="43" t="s">
        <v>36</v>
      </c>
      <c r="B6" s="45" t="s">
        <v>54</v>
      </c>
      <c r="C6" s="46" t="s">
        <v>55</v>
      </c>
      <c r="D6" s="86" t="s">
        <v>56</v>
      </c>
      <c r="E6" s="87" t="s">
        <v>57</v>
      </c>
      <c r="F6" s="87">
        <v>-0.19</v>
      </c>
      <c r="G6" s="87">
        <v>-0.28999999999999998</v>
      </c>
      <c r="H6" s="87">
        <v>-0.49</v>
      </c>
      <c r="I6" s="87">
        <v>-0.69</v>
      </c>
      <c r="J6" s="87">
        <v>-0.99</v>
      </c>
      <c r="K6" s="47" t="s">
        <v>37</v>
      </c>
      <c r="O6" s="44"/>
      <c r="P6" s="44"/>
      <c r="Q6" s="44"/>
      <c r="R6" s="44"/>
      <c r="S6" s="44"/>
      <c r="T6" s="44"/>
      <c r="U6" s="44"/>
      <c r="V6" s="44"/>
    </row>
    <row r="7" spans="1:22">
      <c r="A7" s="48" t="s">
        <v>38</v>
      </c>
      <c r="B7" s="49" t="s">
        <v>58</v>
      </c>
      <c r="C7" s="50" t="s">
        <v>59</v>
      </c>
      <c r="D7" s="122">
        <v>1</v>
      </c>
      <c r="E7" s="123">
        <v>19</v>
      </c>
      <c r="F7" s="123">
        <v>97</v>
      </c>
      <c r="G7" s="123">
        <v>104</v>
      </c>
      <c r="H7" s="123">
        <v>1</v>
      </c>
      <c r="I7" s="123">
        <v>1</v>
      </c>
      <c r="J7" s="123">
        <v>1</v>
      </c>
      <c r="K7" s="124">
        <v>1</v>
      </c>
      <c r="M7" s="85"/>
      <c r="N7" s="51"/>
      <c r="O7" s="44"/>
      <c r="P7" s="44"/>
      <c r="Q7" s="44"/>
      <c r="R7" s="44"/>
      <c r="S7" s="44"/>
      <c r="T7" s="44"/>
      <c r="U7" s="44"/>
      <c r="V7" s="44"/>
    </row>
    <row r="8" spans="1:22">
      <c r="A8" s="52" t="s">
        <v>38</v>
      </c>
      <c r="B8" s="53" t="s">
        <v>60</v>
      </c>
      <c r="C8" s="54" t="s">
        <v>59</v>
      </c>
      <c r="D8" s="125">
        <v>1</v>
      </c>
      <c r="E8" s="126">
        <v>1</v>
      </c>
      <c r="F8" s="126">
        <v>1</v>
      </c>
      <c r="G8" s="126">
        <v>1</v>
      </c>
      <c r="H8" s="126">
        <v>1</v>
      </c>
      <c r="I8" s="126">
        <v>1</v>
      </c>
      <c r="J8" s="126">
        <v>1</v>
      </c>
      <c r="K8" s="127">
        <v>1</v>
      </c>
      <c r="O8" s="44"/>
      <c r="P8" s="44"/>
      <c r="Q8" s="44"/>
      <c r="R8" s="44"/>
      <c r="S8" s="44"/>
      <c r="T8" s="44"/>
      <c r="U8" s="44"/>
      <c r="V8" s="44"/>
    </row>
    <row r="9" spans="1:22">
      <c r="A9" s="52" t="s">
        <v>38</v>
      </c>
      <c r="B9" s="53" t="s">
        <v>61</v>
      </c>
      <c r="C9" s="54" t="s">
        <v>62</v>
      </c>
      <c r="D9" s="125">
        <v>10</v>
      </c>
      <c r="E9" s="126">
        <v>50</v>
      </c>
      <c r="F9" s="126">
        <v>100</v>
      </c>
      <c r="G9" s="126">
        <v>100</v>
      </c>
      <c r="H9" s="126">
        <v>100</v>
      </c>
      <c r="I9" s="126">
        <v>150</v>
      </c>
      <c r="J9" s="126">
        <v>200</v>
      </c>
      <c r="K9" s="127">
        <v>200</v>
      </c>
      <c r="M9" s="85"/>
    </row>
    <row r="10" spans="1:22">
      <c r="A10" s="52" t="s">
        <v>38</v>
      </c>
      <c r="B10" s="53" t="s">
        <v>61</v>
      </c>
      <c r="C10" s="54" t="s">
        <v>63</v>
      </c>
      <c r="D10" s="125">
        <v>20</v>
      </c>
      <c r="E10" s="126">
        <v>100</v>
      </c>
      <c r="F10" s="126">
        <v>150</v>
      </c>
      <c r="G10" s="126">
        <v>150</v>
      </c>
      <c r="H10" s="126">
        <v>50</v>
      </c>
      <c r="I10" s="126">
        <v>90</v>
      </c>
      <c r="J10" s="126">
        <v>100</v>
      </c>
      <c r="K10" s="127">
        <v>100</v>
      </c>
      <c r="L10" s="85"/>
      <c r="M10" s="85"/>
    </row>
    <row r="11" spans="1:22">
      <c r="A11" s="52" t="s">
        <v>38</v>
      </c>
      <c r="B11" s="53" t="s">
        <v>61</v>
      </c>
      <c r="C11" s="54" t="s">
        <v>64</v>
      </c>
      <c r="D11" s="125"/>
      <c r="E11" s="126"/>
      <c r="F11" s="126"/>
      <c r="G11" s="126"/>
      <c r="H11" s="126"/>
      <c r="I11" s="126"/>
      <c r="J11" s="126"/>
      <c r="K11" s="127"/>
    </row>
    <row r="12" spans="1:22">
      <c r="A12" s="52" t="s">
        <v>38</v>
      </c>
      <c r="B12" s="53" t="s">
        <v>61</v>
      </c>
      <c r="C12" s="54" t="s">
        <v>65</v>
      </c>
      <c r="D12" s="125">
        <v>10</v>
      </c>
      <c r="E12" s="126">
        <v>30</v>
      </c>
      <c r="F12" s="128">
        <v>30</v>
      </c>
      <c r="G12" s="128">
        <v>30</v>
      </c>
      <c r="H12" s="128">
        <v>45</v>
      </c>
      <c r="I12" s="126">
        <v>90</v>
      </c>
      <c r="J12" s="126">
        <v>130</v>
      </c>
      <c r="K12" s="127">
        <v>120</v>
      </c>
      <c r="M12" s="85"/>
    </row>
    <row r="13" spans="1:22">
      <c r="A13" s="55" t="s">
        <v>38</v>
      </c>
      <c r="B13" s="53" t="s">
        <v>61</v>
      </c>
      <c r="C13" s="56" t="s">
        <v>66</v>
      </c>
      <c r="D13" s="129">
        <v>1</v>
      </c>
      <c r="E13" s="130">
        <v>1</v>
      </c>
      <c r="F13" s="131">
        <v>1</v>
      </c>
      <c r="G13" s="131">
        <v>1</v>
      </c>
      <c r="H13" s="131">
        <v>5</v>
      </c>
      <c r="I13" s="130">
        <v>10</v>
      </c>
      <c r="J13" s="130">
        <v>20</v>
      </c>
      <c r="K13" s="132">
        <v>30</v>
      </c>
      <c r="M13" s="85"/>
    </row>
    <row r="14" spans="1:22" ht="18.75">
      <c r="A14" s="57" t="s">
        <v>51</v>
      </c>
      <c r="B14" s="271">
        <f>SUM(D7:K13)</f>
        <v>2457</v>
      </c>
      <c r="C14" s="271"/>
      <c r="D14" s="271"/>
      <c r="E14" s="271"/>
      <c r="F14" s="271"/>
      <c r="G14" s="271"/>
      <c r="H14" s="271"/>
      <c r="I14" s="271"/>
      <c r="J14" s="271"/>
      <c r="K14" s="271"/>
    </row>
    <row r="15" spans="1:22" ht="24" thickBot="1">
      <c r="A15" s="272" t="s">
        <v>90</v>
      </c>
      <c r="B15" s="272"/>
      <c r="C15" s="272"/>
      <c r="D15" s="272"/>
      <c r="E15" s="272"/>
      <c r="F15" s="272"/>
      <c r="G15" s="272"/>
      <c r="H15" s="272"/>
      <c r="I15" s="272"/>
      <c r="J15" s="272"/>
      <c r="K15" s="272"/>
    </row>
    <row r="16" spans="1:22" ht="16.5" thickBot="1">
      <c r="A16" s="40"/>
      <c r="B16" s="41"/>
      <c r="C16" s="42"/>
      <c r="D16" s="273" t="s">
        <v>53</v>
      </c>
      <c r="E16" s="273"/>
      <c r="F16" s="273"/>
      <c r="G16" s="273"/>
      <c r="H16" s="273"/>
      <c r="I16" s="273"/>
      <c r="J16" s="273"/>
      <c r="K16" s="273"/>
    </row>
    <row r="17" spans="1:11" ht="15.75" thickBot="1">
      <c r="A17" s="43" t="s">
        <v>36</v>
      </c>
      <c r="B17" s="45" t="s">
        <v>54</v>
      </c>
      <c r="C17" s="46" t="s">
        <v>55</v>
      </c>
      <c r="D17" s="86" t="s">
        <v>56</v>
      </c>
      <c r="E17" s="87" t="s">
        <v>57</v>
      </c>
      <c r="F17" s="87">
        <v>-0.19</v>
      </c>
      <c r="G17" s="87">
        <v>-0.28999999999999998</v>
      </c>
      <c r="H17" s="87">
        <v>-0.49</v>
      </c>
      <c r="I17" s="87">
        <v>-0.69</v>
      </c>
      <c r="J17" s="87">
        <v>-0.99</v>
      </c>
      <c r="K17" s="47" t="s">
        <v>37</v>
      </c>
    </row>
    <row r="18" spans="1:11">
      <c r="A18" s="48" t="s">
        <v>38</v>
      </c>
      <c r="B18" s="49" t="s">
        <v>58</v>
      </c>
      <c r="C18" s="50" t="s">
        <v>59</v>
      </c>
      <c r="D18" s="143"/>
      <c r="E18" s="144"/>
      <c r="F18" s="144"/>
      <c r="G18" s="144"/>
      <c r="H18" s="144"/>
      <c r="I18" s="144"/>
      <c r="J18" s="144"/>
      <c r="K18" s="145"/>
    </row>
    <row r="19" spans="1:11">
      <c r="A19" s="52" t="s">
        <v>38</v>
      </c>
      <c r="B19" s="53" t="s">
        <v>60</v>
      </c>
      <c r="C19" s="54" t="s">
        <v>59</v>
      </c>
      <c r="D19" s="146"/>
      <c r="E19" s="147"/>
      <c r="F19" s="147"/>
      <c r="G19" s="147"/>
      <c r="H19" s="147"/>
      <c r="I19" s="147"/>
      <c r="J19" s="147"/>
      <c r="K19" s="148"/>
    </row>
    <row r="20" spans="1:11">
      <c r="A20" s="52" t="s">
        <v>38</v>
      </c>
      <c r="B20" s="53"/>
      <c r="C20" s="54" t="s">
        <v>62</v>
      </c>
      <c r="D20" s="146"/>
      <c r="E20" s="147"/>
      <c r="F20" s="147"/>
      <c r="G20" s="147"/>
      <c r="H20" s="147"/>
      <c r="I20" s="147"/>
      <c r="J20" s="147"/>
      <c r="K20" s="148"/>
    </row>
    <row r="21" spans="1:11">
      <c r="A21" s="52" t="s">
        <v>38</v>
      </c>
      <c r="B21" s="53" t="s">
        <v>67</v>
      </c>
      <c r="C21" s="54" t="s">
        <v>63</v>
      </c>
      <c r="D21" s="146"/>
      <c r="E21" s="147"/>
      <c r="F21" s="147"/>
      <c r="G21" s="147"/>
      <c r="H21" s="147"/>
      <c r="I21" s="147"/>
      <c r="J21" s="147"/>
      <c r="K21" s="148"/>
    </row>
    <row r="22" spans="1:11">
      <c r="A22" s="52" t="s">
        <v>38</v>
      </c>
      <c r="B22" s="53" t="s">
        <v>67</v>
      </c>
      <c r="C22" s="54" t="s">
        <v>64</v>
      </c>
      <c r="D22" s="146"/>
      <c r="E22" s="147"/>
      <c r="F22" s="147"/>
      <c r="G22" s="147"/>
      <c r="H22" s="147"/>
      <c r="I22" s="147"/>
      <c r="J22" s="147"/>
      <c r="K22" s="148"/>
    </row>
    <row r="23" spans="1:11">
      <c r="A23" s="52" t="s">
        <v>38</v>
      </c>
      <c r="B23" s="53" t="s">
        <v>67</v>
      </c>
      <c r="C23" s="54" t="s">
        <v>65</v>
      </c>
      <c r="D23" s="146"/>
      <c r="E23" s="147"/>
      <c r="F23" s="147"/>
      <c r="G23" s="147"/>
      <c r="H23" s="147"/>
      <c r="I23" s="147"/>
      <c r="J23" s="147"/>
      <c r="K23" s="148"/>
    </row>
    <row r="24" spans="1:11" ht="15.75" thickBot="1">
      <c r="A24" s="55" t="s">
        <v>38</v>
      </c>
      <c r="B24" s="58" t="s">
        <v>67</v>
      </c>
      <c r="C24" s="56" t="s">
        <v>66</v>
      </c>
      <c r="D24" s="149"/>
      <c r="E24" s="150"/>
      <c r="F24" s="151"/>
      <c r="G24" s="151"/>
      <c r="H24" s="151"/>
      <c r="I24" s="150"/>
      <c r="J24" s="150"/>
      <c r="K24" s="152"/>
    </row>
    <row r="25" spans="1:11" ht="24" thickBot="1">
      <c r="A25" s="272" t="s">
        <v>69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</row>
    <row r="26" spans="1:11" ht="16.5" thickBot="1">
      <c r="A26" s="40"/>
      <c r="B26" s="41"/>
      <c r="C26" s="42"/>
      <c r="D26" s="273" t="s">
        <v>53</v>
      </c>
      <c r="E26" s="273"/>
      <c r="F26" s="273"/>
      <c r="G26" s="273"/>
      <c r="H26" s="273"/>
      <c r="I26" s="273"/>
      <c r="J26" s="273"/>
      <c r="K26" s="273"/>
    </row>
    <row r="27" spans="1:11" ht="15.75" thickBot="1">
      <c r="A27" s="43" t="s">
        <v>36</v>
      </c>
      <c r="B27" s="45" t="s">
        <v>54</v>
      </c>
      <c r="C27" s="46" t="s">
        <v>55</v>
      </c>
      <c r="D27" s="86" t="s">
        <v>56</v>
      </c>
      <c r="E27" s="87" t="s">
        <v>57</v>
      </c>
      <c r="F27" s="87">
        <v>-0.19</v>
      </c>
      <c r="G27" s="87">
        <v>-0.28999999999999998</v>
      </c>
      <c r="H27" s="87">
        <v>-0.49</v>
      </c>
      <c r="I27" s="87">
        <v>-0.69</v>
      </c>
      <c r="J27" s="87">
        <v>-0.99</v>
      </c>
      <c r="K27" s="47" t="s">
        <v>37</v>
      </c>
    </row>
    <row r="28" spans="1:11">
      <c r="A28" s="48" t="s">
        <v>38</v>
      </c>
      <c r="B28" s="49" t="s">
        <v>58</v>
      </c>
      <c r="C28" s="50" t="s">
        <v>59</v>
      </c>
      <c r="D28" s="98">
        <f t="shared" ref="D28:K31" si="0">D7*D18</f>
        <v>0</v>
      </c>
      <c r="E28" s="99">
        <f t="shared" si="0"/>
        <v>0</v>
      </c>
      <c r="F28" s="99">
        <f t="shared" si="0"/>
        <v>0</v>
      </c>
      <c r="G28" s="99">
        <f t="shared" si="0"/>
        <v>0</v>
      </c>
      <c r="H28" s="99">
        <f t="shared" si="0"/>
        <v>0</v>
      </c>
      <c r="I28" s="99">
        <f t="shared" si="0"/>
        <v>0</v>
      </c>
      <c r="J28" s="99">
        <f t="shared" si="0"/>
        <v>0</v>
      </c>
      <c r="K28" s="100">
        <f t="shared" si="0"/>
        <v>0</v>
      </c>
    </row>
    <row r="29" spans="1:11" ht="15" customHeight="1">
      <c r="A29" s="52" t="s">
        <v>38</v>
      </c>
      <c r="B29" s="53" t="s">
        <v>60</v>
      </c>
      <c r="C29" s="54" t="s">
        <v>59</v>
      </c>
      <c r="D29" s="101">
        <f t="shared" si="0"/>
        <v>0</v>
      </c>
      <c r="E29" s="102">
        <f t="shared" si="0"/>
        <v>0</v>
      </c>
      <c r="F29" s="102">
        <f t="shared" si="0"/>
        <v>0</v>
      </c>
      <c r="G29" s="102">
        <f t="shared" si="0"/>
        <v>0</v>
      </c>
      <c r="H29" s="102">
        <f t="shared" si="0"/>
        <v>0</v>
      </c>
      <c r="I29" s="102">
        <f t="shared" si="0"/>
        <v>0</v>
      </c>
      <c r="J29" s="102">
        <f t="shared" si="0"/>
        <v>0</v>
      </c>
      <c r="K29" s="103">
        <f t="shared" si="0"/>
        <v>0</v>
      </c>
    </row>
    <row r="30" spans="1:11" ht="15" customHeight="1">
      <c r="A30" s="52" t="s">
        <v>38</v>
      </c>
      <c r="B30" s="53"/>
      <c r="C30" s="54" t="s">
        <v>62</v>
      </c>
      <c r="D30" s="101">
        <f t="shared" si="0"/>
        <v>0</v>
      </c>
      <c r="E30" s="102">
        <f t="shared" si="0"/>
        <v>0</v>
      </c>
      <c r="F30" s="102">
        <f t="shared" si="0"/>
        <v>0</v>
      </c>
      <c r="G30" s="102">
        <f t="shared" si="0"/>
        <v>0</v>
      </c>
      <c r="H30" s="102">
        <f t="shared" si="0"/>
        <v>0</v>
      </c>
      <c r="I30" s="102">
        <f t="shared" si="0"/>
        <v>0</v>
      </c>
      <c r="J30" s="102">
        <f t="shared" si="0"/>
        <v>0</v>
      </c>
      <c r="K30" s="103">
        <f t="shared" si="0"/>
        <v>0</v>
      </c>
    </row>
    <row r="31" spans="1:11">
      <c r="A31" s="52" t="s">
        <v>38</v>
      </c>
      <c r="B31" s="53" t="s">
        <v>67</v>
      </c>
      <c r="C31" s="54" t="s">
        <v>63</v>
      </c>
      <c r="D31" s="101">
        <f t="shared" si="0"/>
        <v>0</v>
      </c>
      <c r="E31" s="102">
        <f t="shared" si="0"/>
        <v>0</v>
      </c>
      <c r="F31" s="102">
        <f t="shared" si="0"/>
        <v>0</v>
      </c>
      <c r="G31" s="102">
        <f t="shared" si="0"/>
        <v>0</v>
      </c>
      <c r="H31" s="102">
        <f t="shared" si="0"/>
        <v>0</v>
      </c>
      <c r="I31" s="102">
        <f t="shared" si="0"/>
        <v>0</v>
      </c>
      <c r="J31" s="102">
        <f t="shared" si="0"/>
        <v>0</v>
      </c>
      <c r="K31" s="103">
        <f t="shared" si="0"/>
        <v>0</v>
      </c>
    </row>
    <row r="32" spans="1:11">
      <c r="A32" s="52" t="s">
        <v>38</v>
      </c>
      <c r="B32" s="53" t="s">
        <v>67</v>
      </c>
      <c r="C32" s="54" t="s">
        <v>64</v>
      </c>
      <c r="D32" s="101"/>
      <c r="E32" s="102"/>
      <c r="F32" s="102"/>
      <c r="G32" s="102">
        <f t="shared" ref="G32:K34" si="1">G11*G22</f>
        <v>0</v>
      </c>
      <c r="H32" s="102">
        <f t="shared" si="1"/>
        <v>0</v>
      </c>
      <c r="I32" s="102">
        <f t="shared" si="1"/>
        <v>0</v>
      </c>
      <c r="J32" s="102">
        <f t="shared" si="1"/>
        <v>0</v>
      </c>
      <c r="K32" s="103">
        <f t="shared" si="1"/>
        <v>0</v>
      </c>
    </row>
    <row r="33" spans="1:11">
      <c r="A33" s="52" t="s">
        <v>38</v>
      </c>
      <c r="B33" s="53" t="s">
        <v>67</v>
      </c>
      <c r="C33" s="54" t="s">
        <v>65</v>
      </c>
      <c r="D33" s="101">
        <f t="shared" ref="D33:F34" si="2">D12*D23</f>
        <v>0</v>
      </c>
      <c r="E33" s="102">
        <f t="shared" si="2"/>
        <v>0</v>
      </c>
      <c r="F33" s="102">
        <f t="shared" si="2"/>
        <v>0</v>
      </c>
      <c r="G33" s="102">
        <f t="shared" si="1"/>
        <v>0</v>
      </c>
      <c r="H33" s="102">
        <f t="shared" si="1"/>
        <v>0</v>
      </c>
      <c r="I33" s="102">
        <f t="shared" si="1"/>
        <v>0</v>
      </c>
      <c r="J33" s="102">
        <f t="shared" si="1"/>
        <v>0</v>
      </c>
      <c r="K33" s="103">
        <f t="shared" si="1"/>
        <v>0</v>
      </c>
    </row>
    <row r="34" spans="1:11">
      <c r="A34" s="55" t="s">
        <v>38</v>
      </c>
      <c r="B34" s="58" t="s">
        <v>67</v>
      </c>
      <c r="C34" s="56" t="s">
        <v>66</v>
      </c>
      <c r="D34" s="104">
        <f t="shared" si="2"/>
        <v>0</v>
      </c>
      <c r="E34" s="105">
        <f t="shared" si="2"/>
        <v>0</v>
      </c>
      <c r="F34" s="106">
        <f t="shared" si="2"/>
        <v>0</v>
      </c>
      <c r="G34" s="106">
        <f t="shared" si="1"/>
        <v>0</v>
      </c>
      <c r="H34" s="106">
        <f t="shared" si="1"/>
        <v>0</v>
      </c>
      <c r="I34" s="105">
        <f t="shared" si="1"/>
        <v>0</v>
      </c>
      <c r="J34" s="105">
        <f t="shared" si="1"/>
        <v>0</v>
      </c>
      <c r="K34" s="107">
        <f t="shared" si="1"/>
        <v>0</v>
      </c>
    </row>
    <row r="35" spans="1:11" ht="18.75">
      <c r="A35" s="57" t="s">
        <v>51</v>
      </c>
      <c r="B35" s="271">
        <f>SUM(D28:K34)</f>
        <v>0</v>
      </c>
      <c r="C35" s="271"/>
      <c r="D35" s="271"/>
      <c r="E35" s="271"/>
      <c r="F35" s="271"/>
      <c r="G35" s="271"/>
      <c r="H35" s="271"/>
      <c r="I35" s="271"/>
      <c r="J35" s="271"/>
      <c r="K35" s="271"/>
    </row>
  </sheetData>
  <mergeCells count="11">
    <mergeCell ref="A1:K1"/>
    <mergeCell ref="A3:K3"/>
    <mergeCell ref="A4:K4"/>
    <mergeCell ref="D5:K5"/>
    <mergeCell ref="B14:K14"/>
    <mergeCell ref="A2:K2"/>
    <mergeCell ref="B35:K35"/>
    <mergeCell ref="A15:K15"/>
    <mergeCell ref="D16:K16"/>
    <mergeCell ref="A25:K25"/>
    <mergeCell ref="D26:K26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 r:id="rId1"/>
  <ignoredErrors>
    <ignoredError sqref="D27:E27 D6:E6 D17:E1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33"/>
  <sheetViews>
    <sheetView zoomScaleNormal="100" workbookViewId="0">
      <selection activeCell="A4" sqref="A4:K4"/>
    </sheetView>
  </sheetViews>
  <sheetFormatPr defaultRowHeight="15"/>
  <cols>
    <col min="1" max="1025" width="8.7109375" customWidth="1"/>
  </cols>
  <sheetData>
    <row r="1" spans="1:13" ht="31.5">
      <c r="A1" s="281" t="s">
        <v>100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13" ht="23.25">
      <c r="A2" s="275" t="s">
        <v>85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3" ht="15.75">
      <c r="A3" s="274" t="s">
        <v>52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3" ht="24" thickBot="1">
      <c r="A4" s="272" t="s">
        <v>16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</row>
    <row r="5" spans="1:13" ht="16.5" thickBot="1">
      <c r="A5" s="40"/>
      <c r="B5" s="41"/>
      <c r="C5" s="42"/>
      <c r="D5" s="273" t="s">
        <v>53</v>
      </c>
      <c r="E5" s="273"/>
      <c r="F5" s="273"/>
      <c r="G5" s="273"/>
      <c r="H5" s="273"/>
      <c r="I5" s="273"/>
      <c r="J5" s="273"/>
      <c r="K5" s="273"/>
    </row>
    <row r="6" spans="1:13" ht="15.75" thickBot="1">
      <c r="A6" s="43" t="s">
        <v>36</v>
      </c>
      <c r="B6" s="45" t="s">
        <v>54</v>
      </c>
      <c r="C6" s="46" t="s">
        <v>55</v>
      </c>
      <c r="D6" s="86" t="s">
        <v>56</v>
      </c>
      <c r="E6" s="87" t="s">
        <v>57</v>
      </c>
      <c r="F6" s="87">
        <v>-0.19</v>
      </c>
      <c r="G6" s="87">
        <v>-0.28999999999999998</v>
      </c>
      <c r="H6" s="87">
        <v>-0.49</v>
      </c>
      <c r="I6" s="87">
        <v>-0.69</v>
      </c>
      <c r="J6" s="87">
        <v>-0.99</v>
      </c>
      <c r="K6" s="47" t="s">
        <v>37</v>
      </c>
    </row>
    <row r="7" spans="1:13">
      <c r="A7" s="59" t="s">
        <v>38</v>
      </c>
      <c r="B7" s="49" t="s">
        <v>58</v>
      </c>
      <c r="C7" s="60" t="s">
        <v>59</v>
      </c>
      <c r="D7" s="133">
        <v>1</v>
      </c>
      <c r="E7" s="134">
        <v>1</v>
      </c>
      <c r="F7" s="134">
        <v>34</v>
      </c>
      <c r="G7" s="134">
        <v>39</v>
      </c>
      <c r="H7" s="134">
        <v>1</v>
      </c>
      <c r="I7" s="134">
        <v>1</v>
      </c>
      <c r="J7" s="134">
        <v>1</v>
      </c>
      <c r="K7" s="135">
        <v>1</v>
      </c>
    </row>
    <row r="8" spans="1:13">
      <c r="A8" s="52" t="s">
        <v>38</v>
      </c>
      <c r="B8" s="53" t="s">
        <v>60</v>
      </c>
      <c r="C8" s="61" t="s">
        <v>59</v>
      </c>
      <c r="D8" s="136">
        <v>1</v>
      </c>
      <c r="E8" s="137">
        <v>1</v>
      </c>
      <c r="F8" s="137">
        <v>1</v>
      </c>
      <c r="G8" s="137">
        <v>1</v>
      </c>
      <c r="H8" s="137">
        <v>1</v>
      </c>
      <c r="I8" s="137">
        <v>1</v>
      </c>
      <c r="J8" s="138">
        <v>1</v>
      </c>
      <c r="K8" s="139">
        <v>1</v>
      </c>
    </row>
    <row r="9" spans="1:13">
      <c r="A9" s="52" t="s">
        <v>38</v>
      </c>
      <c r="B9" s="53" t="s">
        <v>67</v>
      </c>
      <c r="C9" s="61" t="s">
        <v>63</v>
      </c>
      <c r="D9" s="136">
        <v>1</v>
      </c>
      <c r="E9" s="137">
        <v>1</v>
      </c>
      <c r="F9" s="137">
        <v>1</v>
      </c>
      <c r="G9" s="137">
        <v>1</v>
      </c>
      <c r="H9" s="137">
        <v>3</v>
      </c>
      <c r="I9" s="137">
        <v>10</v>
      </c>
      <c r="J9" s="138">
        <v>25</v>
      </c>
      <c r="K9" s="139">
        <v>30</v>
      </c>
      <c r="M9" s="85"/>
    </row>
    <row r="10" spans="1:13">
      <c r="A10" s="52" t="s">
        <v>38</v>
      </c>
      <c r="B10" s="53" t="s">
        <v>67</v>
      </c>
      <c r="C10" s="61" t="s">
        <v>65</v>
      </c>
      <c r="D10" s="136">
        <v>1</v>
      </c>
      <c r="E10" s="137">
        <v>1</v>
      </c>
      <c r="F10" s="137">
        <v>1</v>
      </c>
      <c r="G10" s="137">
        <v>1</v>
      </c>
      <c r="H10" s="137">
        <v>2</v>
      </c>
      <c r="I10" s="137">
        <v>5</v>
      </c>
      <c r="J10" s="138">
        <v>40</v>
      </c>
      <c r="K10" s="139">
        <v>80</v>
      </c>
      <c r="M10" s="85"/>
    </row>
    <row r="11" spans="1:13">
      <c r="A11" s="55" t="s">
        <v>38</v>
      </c>
      <c r="B11" s="58" t="s">
        <v>67</v>
      </c>
      <c r="C11" s="62" t="s">
        <v>66</v>
      </c>
      <c r="D11" s="140">
        <v>1</v>
      </c>
      <c r="E11" s="141">
        <v>1</v>
      </c>
      <c r="F11" s="141">
        <v>1</v>
      </c>
      <c r="G11" s="141">
        <v>1</v>
      </c>
      <c r="H11" s="141">
        <v>1</v>
      </c>
      <c r="I11" s="141">
        <v>5</v>
      </c>
      <c r="J11" s="141">
        <v>20</v>
      </c>
      <c r="K11" s="142">
        <v>20</v>
      </c>
      <c r="M11" s="85"/>
    </row>
    <row r="12" spans="1:13" ht="18.75">
      <c r="A12" s="57" t="s">
        <v>51</v>
      </c>
      <c r="B12" s="276">
        <f>SUM(D7:K11)</f>
        <v>340</v>
      </c>
      <c r="C12" s="276"/>
      <c r="D12" s="276"/>
      <c r="E12" s="276"/>
      <c r="F12" s="276"/>
      <c r="G12" s="276"/>
      <c r="H12" s="276"/>
      <c r="I12" s="276"/>
      <c r="J12" s="276"/>
      <c r="K12" s="276"/>
    </row>
    <row r="13" spans="1:13" ht="24" thickBot="1">
      <c r="A13" s="272" t="s">
        <v>90</v>
      </c>
      <c r="B13" s="272"/>
      <c r="C13" s="272"/>
      <c r="D13" s="272"/>
      <c r="E13" s="272"/>
      <c r="F13" s="272"/>
      <c r="G13" s="272"/>
      <c r="H13" s="272"/>
      <c r="I13" s="272"/>
      <c r="J13" s="272"/>
      <c r="K13" s="272"/>
    </row>
    <row r="14" spans="1:13" ht="16.5" thickBot="1">
      <c r="A14" s="40"/>
      <c r="B14" s="41"/>
      <c r="C14" s="42"/>
      <c r="D14" s="277" t="s">
        <v>53</v>
      </c>
      <c r="E14" s="277"/>
      <c r="F14" s="277"/>
      <c r="G14" s="277"/>
      <c r="H14" s="277"/>
      <c r="I14" s="277"/>
      <c r="J14" s="277"/>
      <c r="K14" s="277"/>
    </row>
    <row r="15" spans="1:13" ht="15.75" thickBot="1">
      <c r="A15" s="43" t="s">
        <v>36</v>
      </c>
      <c r="B15" s="45" t="s">
        <v>54</v>
      </c>
      <c r="C15" s="46" t="s">
        <v>55</v>
      </c>
      <c r="D15" s="86" t="s">
        <v>56</v>
      </c>
      <c r="E15" s="87" t="s">
        <v>57</v>
      </c>
      <c r="F15" s="87">
        <v>-0.19</v>
      </c>
      <c r="G15" s="87">
        <v>-0.28999999999999998</v>
      </c>
      <c r="H15" s="87">
        <v>-0.49</v>
      </c>
      <c r="I15" s="87">
        <v>-0.69</v>
      </c>
      <c r="J15" s="87">
        <v>-0.99</v>
      </c>
      <c r="K15" s="47" t="s">
        <v>37</v>
      </c>
    </row>
    <row r="16" spans="1:13">
      <c r="A16" s="48" t="s">
        <v>38</v>
      </c>
      <c r="B16" s="49" t="s">
        <v>58</v>
      </c>
      <c r="C16" s="50" t="s">
        <v>59</v>
      </c>
      <c r="D16" s="153"/>
      <c r="E16" s="154"/>
      <c r="F16" s="154"/>
      <c r="G16" s="154"/>
      <c r="H16" s="154"/>
      <c r="I16" s="154"/>
      <c r="J16" s="155"/>
      <c r="K16" s="156"/>
    </row>
    <row r="17" spans="1:11">
      <c r="A17" s="52" t="s">
        <v>38</v>
      </c>
      <c r="B17" s="53" t="s">
        <v>60</v>
      </c>
      <c r="C17" s="54" t="s">
        <v>59</v>
      </c>
      <c r="D17" s="157"/>
      <c r="E17" s="158"/>
      <c r="F17" s="158"/>
      <c r="G17" s="158"/>
      <c r="H17" s="158"/>
      <c r="I17" s="158"/>
      <c r="J17" s="158"/>
      <c r="K17" s="159"/>
    </row>
    <row r="18" spans="1:11">
      <c r="A18" s="52" t="s">
        <v>38</v>
      </c>
      <c r="B18" s="53" t="s">
        <v>67</v>
      </c>
      <c r="C18" s="54" t="s">
        <v>63</v>
      </c>
      <c r="D18" s="157"/>
      <c r="E18" s="158"/>
      <c r="F18" s="158"/>
      <c r="G18" s="158"/>
      <c r="H18" s="158"/>
      <c r="I18" s="158"/>
      <c r="J18" s="160"/>
      <c r="K18" s="161"/>
    </row>
    <row r="19" spans="1:11">
      <c r="A19" s="52" t="s">
        <v>38</v>
      </c>
      <c r="B19" s="53" t="s">
        <v>67</v>
      </c>
      <c r="C19" s="54" t="s">
        <v>65</v>
      </c>
      <c r="D19" s="157"/>
      <c r="E19" s="158"/>
      <c r="F19" s="158"/>
      <c r="G19" s="158"/>
      <c r="H19" s="158"/>
      <c r="I19" s="158"/>
      <c r="J19" s="158"/>
      <c r="K19" s="159"/>
    </row>
    <row r="20" spans="1:11" ht="15.75" thickBot="1">
      <c r="A20" s="55" t="s">
        <v>38</v>
      </c>
      <c r="B20" s="58" t="s">
        <v>67</v>
      </c>
      <c r="C20" s="56" t="s">
        <v>66</v>
      </c>
      <c r="D20" s="162"/>
      <c r="E20" s="163"/>
      <c r="F20" s="163"/>
      <c r="G20" s="163"/>
      <c r="H20" s="163"/>
      <c r="I20" s="163"/>
      <c r="J20" s="163"/>
      <c r="K20" s="164"/>
    </row>
    <row r="21" spans="1:11" ht="24" thickBot="1">
      <c r="A21" s="272" t="s">
        <v>69</v>
      </c>
      <c r="B21" s="272"/>
      <c r="C21" s="272"/>
      <c r="D21" s="272"/>
      <c r="E21" s="272"/>
      <c r="F21" s="272"/>
      <c r="G21" s="272"/>
      <c r="H21" s="272"/>
      <c r="I21" s="272"/>
      <c r="J21" s="272"/>
      <c r="K21" s="272"/>
    </row>
    <row r="22" spans="1:11" ht="16.5" thickBot="1">
      <c r="A22" s="40"/>
      <c r="B22" s="41"/>
      <c r="C22" s="42"/>
      <c r="D22" s="277" t="s">
        <v>53</v>
      </c>
      <c r="E22" s="277"/>
      <c r="F22" s="277"/>
      <c r="G22" s="277"/>
      <c r="H22" s="277"/>
      <c r="I22" s="277"/>
      <c r="J22" s="277"/>
      <c r="K22" s="277"/>
    </row>
    <row r="23" spans="1:11" ht="15.75" thickBot="1">
      <c r="A23" s="43" t="s">
        <v>36</v>
      </c>
      <c r="B23" s="45" t="s">
        <v>54</v>
      </c>
      <c r="C23" s="46" t="s">
        <v>55</v>
      </c>
      <c r="D23" s="89" t="s">
        <v>56</v>
      </c>
      <c r="E23" s="90" t="s">
        <v>57</v>
      </c>
      <c r="F23" s="90">
        <v>-0.19</v>
      </c>
      <c r="G23" s="90">
        <v>-0.28999999999999998</v>
      </c>
      <c r="H23" s="90">
        <v>-0.49</v>
      </c>
      <c r="I23" s="90">
        <v>-0.69</v>
      </c>
      <c r="J23" s="90">
        <v>-0.99</v>
      </c>
      <c r="K23" s="88" t="s">
        <v>37</v>
      </c>
    </row>
    <row r="24" spans="1:11">
      <c r="A24" s="48" t="s">
        <v>38</v>
      </c>
      <c r="B24" s="49" t="s">
        <v>58</v>
      </c>
      <c r="C24" s="50" t="s">
        <v>59</v>
      </c>
      <c r="D24" s="108">
        <f t="shared" ref="D24:K28" si="0">D16*D7</f>
        <v>0</v>
      </c>
      <c r="E24" s="109">
        <f t="shared" si="0"/>
        <v>0</v>
      </c>
      <c r="F24" s="109">
        <f t="shared" si="0"/>
        <v>0</v>
      </c>
      <c r="G24" s="109">
        <f t="shared" si="0"/>
        <v>0</v>
      </c>
      <c r="H24" s="109">
        <f t="shared" si="0"/>
        <v>0</v>
      </c>
      <c r="I24" s="109">
        <f t="shared" si="0"/>
        <v>0</v>
      </c>
      <c r="J24" s="109">
        <f t="shared" si="0"/>
        <v>0</v>
      </c>
      <c r="K24" s="110">
        <f t="shared" si="0"/>
        <v>0</v>
      </c>
    </row>
    <row r="25" spans="1:11">
      <c r="A25" s="52" t="s">
        <v>38</v>
      </c>
      <c r="B25" s="53" t="s">
        <v>60</v>
      </c>
      <c r="C25" s="54" t="s">
        <v>59</v>
      </c>
      <c r="D25" s="111">
        <f t="shared" si="0"/>
        <v>0</v>
      </c>
      <c r="E25" s="112">
        <f t="shared" si="0"/>
        <v>0</v>
      </c>
      <c r="F25" s="112">
        <f t="shared" si="0"/>
        <v>0</v>
      </c>
      <c r="G25" s="112">
        <f t="shared" si="0"/>
        <v>0</v>
      </c>
      <c r="H25" s="112">
        <f t="shared" si="0"/>
        <v>0</v>
      </c>
      <c r="I25" s="112">
        <f t="shared" si="0"/>
        <v>0</v>
      </c>
      <c r="J25" s="112">
        <f t="shared" si="0"/>
        <v>0</v>
      </c>
      <c r="K25" s="113">
        <f t="shared" si="0"/>
        <v>0</v>
      </c>
    </row>
    <row r="26" spans="1:11">
      <c r="A26" s="52" t="s">
        <v>38</v>
      </c>
      <c r="B26" s="53" t="s">
        <v>67</v>
      </c>
      <c r="C26" s="54" t="s">
        <v>63</v>
      </c>
      <c r="D26" s="111">
        <f t="shared" si="0"/>
        <v>0</v>
      </c>
      <c r="E26" s="112">
        <f t="shared" si="0"/>
        <v>0</v>
      </c>
      <c r="F26" s="112">
        <f t="shared" si="0"/>
        <v>0</v>
      </c>
      <c r="G26" s="112">
        <f t="shared" si="0"/>
        <v>0</v>
      </c>
      <c r="H26" s="112">
        <f t="shared" si="0"/>
        <v>0</v>
      </c>
      <c r="I26" s="112">
        <f t="shared" si="0"/>
        <v>0</v>
      </c>
      <c r="J26" s="112">
        <f t="shared" si="0"/>
        <v>0</v>
      </c>
      <c r="K26" s="114">
        <f t="shared" si="0"/>
        <v>0</v>
      </c>
    </row>
    <row r="27" spans="1:11">
      <c r="A27" s="52" t="s">
        <v>38</v>
      </c>
      <c r="B27" s="53" t="s">
        <v>67</v>
      </c>
      <c r="C27" s="54" t="s">
        <v>65</v>
      </c>
      <c r="D27" s="111">
        <f t="shared" si="0"/>
        <v>0</v>
      </c>
      <c r="E27" s="112">
        <f t="shared" si="0"/>
        <v>0</v>
      </c>
      <c r="F27" s="112">
        <f t="shared" si="0"/>
        <v>0</v>
      </c>
      <c r="G27" s="112">
        <f t="shared" si="0"/>
        <v>0</v>
      </c>
      <c r="H27" s="112">
        <f t="shared" si="0"/>
        <v>0</v>
      </c>
      <c r="I27" s="112">
        <f t="shared" si="0"/>
        <v>0</v>
      </c>
      <c r="J27" s="112">
        <f t="shared" si="0"/>
        <v>0</v>
      </c>
      <c r="K27" s="114">
        <f t="shared" si="0"/>
        <v>0</v>
      </c>
    </row>
    <row r="28" spans="1:11" ht="15.75" thickBot="1">
      <c r="A28" s="55" t="s">
        <v>38</v>
      </c>
      <c r="B28" s="58" t="s">
        <v>67</v>
      </c>
      <c r="C28" s="56" t="s">
        <v>66</v>
      </c>
      <c r="D28" s="115">
        <f t="shared" si="0"/>
        <v>0</v>
      </c>
      <c r="E28" s="116">
        <f t="shared" si="0"/>
        <v>0</v>
      </c>
      <c r="F28" s="116">
        <f t="shared" si="0"/>
        <v>0</v>
      </c>
      <c r="G28" s="116">
        <f t="shared" si="0"/>
        <v>0</v>
      </c>
      <c r="H28" s="116">
        <f t="shared" si="0"/>
        <v>0</v>
      </c>
      <c r="I28" s="116">
        <f t="shared" si="0"/>
        <v>0</v>
      </c>
      <c r="J28" s="116">
        <f t="shared" si="0"/>
        <v>0</v>
      </c>
      <c r="K28" s="117">
        <f t="shared" si="0"/>
        <v>0</v>
      </c>
    </row>
    <row r="29" spans="1:11" ht="19.5" thickBot="1">
      <c r="A29" s="57" t="s">
        <v>51</v>
      </c>
      <c r="B29" s="276">
        <f>SUM(D24:K28)</f>
        <v>0</v>
      </c>
      <c r="C29" s="276"/>
      <c r="D29" s="276"/>
      <c r="E29" s="276"/>
      <c r="F29" s="276"/>
      <c r="G29" s="276"/>
      <c r="H29" s="276"/>
      <c r="I29" s="276"/>
      <c r="J29" s="276"/>
      <c r="K29" s="276"/>
    </row>
    <row r="33" spans="6:6">
      <c r="F33" t="s">
        <v>68</v>
      </c>
    </row>
  </sheetData>
  <mergeCells count="11">
    <mergeCell ref="A1:K1"/>
    <mergeCell ref="D5:K5"/>
    <mergeCell ref="B12:K12"/>
    <mergeCell ref="A3:K3"/>
    <mergeCell ref="A4:K4"/>
    <mergeCell ref="A2:K2"/>
    <mergeCell ref="B29:K29"/>
    <mergeCell ref="A13:K13"/>
    <mergeCell ref="D14:K14"/>
    <mergeCell ref="A21:K21"/>
    <mergeCell ref="D22:K22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/>
  <ignoredErrors>
    <ignoredError sqref="D6:E6 D15:E15 D23:E2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M31"/>
  <sheetViews>
    <sheetView zoomScaleNormal="100" workbookViewId="0">
      <selection activeCell="A4" sqref="A4:K4"/>
    </sheetView>
  </sheetViews>
  <sheetFormatPr defaultRowHeight="15"/>
  <cols>
    <col min="1" max="1025" width="8.7109375" customWidth="1"/>
  </cols>
  <sheetData>
    <row r="1" spans="1:13" ht="31.5">
      <c r="A1" s="280" t="s">
        <v>101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3" ht="23.25">
      <c r="A2" s="275" t="s">
        <v>85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3" ht="15.75">
      <c r="A3" s="274" t="s">
        <v>52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3" ht="24" thickBot="1">
      <c r="A4" s="272" t="s">
        <v>16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</row>
    <row r="5" spans="1:13" ht="16.5" thickBot="1">
      <c r="A5" s="40"/>
      <c r="B5" s="41"/>
      <c r="C5" s="42"/>
      <c r="D5" s="273" t="s">
        <v>53</v>
      </c>
      <c r="E5" s="273"/>
      <c r="F5" s="273"/>
      <c r="G5" s="273"/>
      <c r="H5" s="273"/>
      <c r="I5" s="273"/>
      <c r="J5" s="273"/>
      <c r="K5" s="273"/>
    </row>
    <row r="6" spans="1:13" ht="15.75" thickBot="1">
      <c r="A6" s="43" t="s">
        <v>36</v>
      </c>
      <c r="B6" s="45" t="s">
        <v>54</v>
      </c>
      <c r="C6" s="46" t="s">
        <v>55</v>
      </c>
      <c r="D6" s="86" t="s">
        <v>56</v>
      </c>
      <c r="E6" s="87" t="s">
        <v>57</v>
      </c>
      <c r="F6" s="87">
        <v>-0.19</v>
      </c>
      <c r="G6" s="87">
        <v>-0.28999999999999998</v>
      </c>
      <c r="H6" s="87">
        <v>-0.49</v>
      </c>
      <c r="I6" s="87">
        <v>-0.69</v>
      </c>
      <c r="J6" s="87">
        <v>-0.99</v>
      </c>
      <c r="K6" s="47" t="s">
        <v>37</v>
      </c>
    </row>
    <row r="7" spans="1:13">
      <c r="A7" s="59" t="s">
        <v>38</v>
      </c>
      <c r="B7" s="49" t="s">
        <v>58</v>
      </c>
      <c r="C7" s="60" t="s">
        <v>59</v>
      </c>
      <c r="D7" s="91">
        <v>1</v>
      </c>
      <c r="E7" s="92">
        <v>1</v>
      </c>
      <c r="F7" s="92">
        <v>1</v>
      </c>
      <c r="G7" s="92">
        <v>18</v>
      </c>
      <c r="H7" s="92">
        <v>1</v>
      </c>
      <c r="I7" s="92">
        <v>1</v>
      </c>
      <c r="J7" s="92">
        <v>1</v>
      </c>
      <c r="K7" s="93">
        <v>1</v>
      </c>
    </row>
    <row r="8" spans="1:13">
      <c r="A8" s="52" t="s">
        <v>38</v>
      </c>
      <c r="B8" s="53" t="s">
        <v>60</v>
      </c>
      <c r="C8" s="61" t="s">
        <v>59</v>
      </c>
      <c r="D8" s="78">
        <v>1</v>
      </c>
      <c r="E8" s="79">
        <v>1</v>
      </c>
      <c r="F8" s="79">
        <v>1</v>
      </c>
      <c r="G8" s="79">
        <v>1</v>
      </c>
      <c r="H8" s="79">
        <v>1</v>
      </c>
      <c r="I8" s="79">
        <v>1</v>
      </c>
      <c r="J8" s="79">
        <v>1</v>
      </c>
      <c r="K8" s="80">
        <v>1</v>
      </c>
    </row>
    <row r="9" spans="1:13">
      <c r="A9" s="52" t="s">
        <v>38</v>
      </c>
      <c r="B9" s="53" t="s">
        <v>67</v>
      </c>
      <c r="C9" s="61" t="s">
        <v>63</v>
      </c>
      <c r="D9" s="119">
        <v>1</v>
      </c>
      <c r="E9" s="120">
        <v>1</v>
      </c>
      <c r="F9" s="120">
        <v>1</v>
      </c>
      <c r="G9" s="120">
        <v>1</v>
      </c>
      <c r="H9" s="120">
        <v>1</v>
      </c>
      <c r="I9" s="120">
        <v>1</v>
      </c>
      <c r="J9" s="120">
        <v>3</v>
      </c>
      <c r="K9" s="121">
        <v>5</v>
      </c>
      <c r="M9" s="85"/>
    </row>
    <row r="10" spans="1:13">
      <c r="A10" s="52" t="s">
        <v>38</v>
      </c>
      <c r="B10" s="53" t="s">
        <v>67</v>
      </c>
      <c r="C10" s="61" t="s">
        <v>65</v>
      </c>
      <c r="D10" s="78">
        <v>1</v>
      </c>
      <c r="E10" s="79">
        <v>1</v>
      </c>
      <c r="F10" s="79">
        <v>1</v>
      </c>
      <c r="G10" s="79">
        <v>1</v>
      </c>
      <c r="H10" s="79">
        <v>1</v>
      </c>
      <c r="I10" s="79">
        <v>2</v>
      </c>
      <c r="J10" s="79">
        <v>5</v>
      </c>
      <c r="K10" s="80">
        <v>10</v>
      </c>
    </row>
    <row r="11" spans="1:13">
      <c r="A11" s="55" t="s">
        <v>38</v>
      </c>
      <c r="B11" s="58" t="s">
        <v>67</v>
      </c>
      <c r="C11" s="62" t="s">
        <v>66</v>
      </c>
      <c r="D11" s="81">
        <v>1</v>
      </c>
      <c r="E11" s="82">
        <v>1</v>
      </c>
      <c r="F11" s="82">
        <v>1</v>
      </c>
      <c r="G11" s="82">
        <v>1</v>
      </c>
      <c r="H11" s="82">
        <v>1</v>
      </c>
      <c r="I11" s="82">
        <v>1</v>
      </c>
      <c r="J11" s="82">
        <v>5</v>
      </c>
      <c r="K11" s="83">
        <v>5</v>
      </c>
    </row>
    <row r="12" spans="1:13" ht="18.75">
      <c r="A12" s="57" t="s">
        <v>51</v>
      </c>
      <c r="B12" s="271">
        <f>SUM(D7:K11)</f>
        <v>85</v>
      </c>
      <c r="C12" s="271"/>
      <c r="D12" s="271"/>
      <c r="E12" s="271"/>
      <c r="F12" s="271"/>
      <c r="G12" s="271"/>
      <c r="H12" s="271"/>
      <c r="I12" s="271"/>
      <c r="J12" s="271"/>
      <c r="K12" s="271"/>
    </row>
    <row r="13" spans="1:13" ht="24" thickBot="1">
      <c r="A13" s="272" t="s">
        <v>90</v>
      </c>
      <c r="B13" s="272"/>
      <c r="C13" s="272"/>
      <c r="D13" s="272"/>
      <c r="E13" s="272"/>
      <c r="F13" s="272"/>
      <c r="G13" s="272"/>
      <c r="H13" s="272"/>
      <c r="I13" s="272"/>
      <c r="J13" s="272"/>
      <c r="K13" s="272"/>
    </row>
    <row r="14" spans="1:13" ht="16.5" thickBot="1">
      <c r="A14" s="40"/>
      <c r="B14" s="41"/>
      <c r="C14" s="42"/>
      <c r="D14" s="273" t="s">
        <v>53</v>
      </c>
      <c r="E14" s="273"/>
      <c r="F14" s="273"/>
      <c r="G14" s="273"/>
      <c r="H14" s="273"/>
      <c r="I14" s="273"/>
      <c r="J14" s="273"/>
      <c r="K14" s="273"/>
    </row>
    <row r="15" spans="1:13" ht="15.75" thickBot="1">
      <c r="A15" s="43" t="s">
        <v>36</v>
      </c>
      <c r="B15" s="45" t="s">
        <v>54</v>
      </c>
      <c r="C15" s="46" t="s">
        <v>55</v>
      </c>
      <c r="D15" s="86" t="s">
        <v>56</v>
      </c>
      <c r="E15" s="87" t="s">
        <v>57</v>
      </c>
      <c r="F15" s="87">
        <v>-0.19</v>
      </c>
      <c r="G15" s="87">
        <v>-0.28999999999999998</v>
      </c>
      <c r="H15" s="87">
        <v>-0.49</v>
      </c>
      <c r="I15" s="87">
        <v>-0.69</v>
      </c>
      <c r="J15" s="87">
        <v>-0.99</v>
      </c>
      <c r="K15" s="47" t="s">
        <v>37</v>
      </c>
    </row>
    <row r="16" spans="1:13">
      <c r="A16" s="48" t="s">
        <v>38</v>
      </c>
      <c r="B16" s="49" t="s">
        <v>58</v>
      </c>
      <c r="C16" s="50" t="s">
        <v>59</v>
      </c>
      <c r="D16" s="165"/>
      <c r="E16" s="166"/>
      <c r="F16" s="166"/>
      <c r="G16" s="166"/>
      <c r="H16" s="166"/>
      <c r="I16" s="166"/>
      <c r="J16" s="166"/>
      <c r="K16" s="167"/>
    </row>
    <row r="17" spans="1:11">
      <c r="A17" s="52" t="s">
        <v>38</v>
      </c>
      <c r="B17" s="53" t="s">
        <v>60</v>
      </c>
      <c r="C17" s="54" t="s">
        <v>59</v>
      </c>
      <c r="D17" s="168"/>
      <c r="E17" s="169"/>
      <c r="F17" s="169"/>
      <c r="G17" s="169"/>
      <c r="H17" s="169"/>
      <c r="I17" s="169"/>
      <c r="J17" s="169"/>
      <c r="K17" s="170"/>
    </row>
    <row r="18" spans="1:11">
      <c r="A18" s="52" t="s">
        <v>38</v>
      </c>
      <c r="B18" s="53" t="s">
        <v>67</v>
      </c>
      <c r="C18" s="54" t="s">
        <v>63</v>
      </c>
      <c r="D18" s="168"/>
      <c r="E18" s="169"/>
      <c r="F18" s="169"/>
      <c r="G18" s="169"/>
      <c r="H18" s="169"/>
      <c r="I18" s="169"/>
      <c r="J18" s="169"/>
      <c r="K18" s="170"/>
    </row>
    <row r="19" spans="1:11">
      <c r="A19" s="52" t="s">
        <v>38</v>
      </c>
      <c r="B19" s="53" t="s">
        <v>67</v>
      </c>
      <c r="C19" s="54" t="s">
        <v>65</v>
      </c>
      <c r="D19" s="168"/>
      <c r="E19" s="169"/>
      <c r="F19" s="169"/>
      <c r="G19" s="169"/>
      <c r="H19" s="169"/>
      <c r="I19" s="169"/>
      <c r="J19" s="169"/>
      <c r="K19" s="170"/>
    </row>
    <row r="20" spans="1:11" ht="15.75" thickBot="1">
      <c r="A20" s="55" t="s">
        <v>38</v>
      </c>
      <c r="B20" s="58" t="s">
        <v>67</v>
      </c>
      <c r="C20" s="56" t="s">
        <v>66</v>
      </c>
      <c r="D20" s="171"/>
      <c r="E20" s="172"/>
      <c r="F20" s="172"/>
      <c r="G20" s="172"/>
      <c r="H20" s="172"/>
      <c r="I20" s="172"/>
      <c r="J20" s="172"/>
      <c r="K20" s="173"/>
    </row>
    <row r="21" spans="1:11" ht="24" thickBot="1">
      <c r="A21" s="272" t="s">
        <v>69</v>
      </c>
      <c r="B21" s="272"/>
      <c r="C21" s="272"/>
      <c r="D21" s="272"/>
      <c r="E21" s="272"/>
      <c r="F21" s="272"/>
      <c r="G21" s="272"/>
      <c r="H21" s="272"/>
      <c r="I21" s="272"/>
      <c r="J21" s="272"/>
      <c r="K21" s="272"/>
    </row>
    <row r="22" spans="1:11" ht="16.5" thickBot="1">
      <c r="A22" s="40"/>
      <c r="B22" s="41"/>
      <c r="C22" s="42"/>
      <c r="D22" s="273" t="s">
        <v>53</v>
      </c>
      <c r="E22" s="273"/>
      <c r="F22" s="273"/>
      <c r="G22" s="273"/>
      <c r="H22" s="273"/>
      <c r="I22" s="273"/>
      <c r="J22" s="273"/>
      <c r="K22" s="273"/>
    </row>
    <row r="23" spans="1:11" ht="15.75" thickBot="1">
      <c r="A23" s="43" t="s">
        <v>36</v>
      </c>
      <c r="B23" s="45" t="s">
        <v>54</v>
      </c>
      <c r="C23" s="46" t="s">
        <v>55</v>
      </c>
      <c r="D23" s="86" t="s">
        <v>56</v>
      </c>
      <c r="E23" s="87" t="s">
        <v>57</v>
      </c>
      <c r="F23" s="87">
        <v>-0.19</v>
      </c>
      <c r="G23" s="87">
        <v>-0.28999999999999998</v>
      </c>
      <c r="H23" s="87">
        <v>-0.49</v>
      </c>
      <c r="I23" s="87">
        <v>-0.69</v>
      </c>
      <c r="J23" s="87">
        <v>-0.99</v>
      </c>
      <c r="K23" s="47" t="s">
        <v>37</v>
      </c>
    </row>
    <row r="24" spans="1:11">
      <c r="A24" s="48" t="s">
        <v>38</v>
      </c>
      <c r="B24" s="49" t="s">
        <v>58</v>
      </c>
      <c r="C24" s="50" t="s">
        <v>59</v>
      </c>
      <c r="D24" s="108">
        <f t="shared" ref="D24:K26" si="0">D16*D7</f>
        <v>0</v>
      </c>
      <c r="E24" s="109">
        <f t="shared" si="0"/>
        <v>0</v>
      </c>
      <c r="F24" s="109">
        <f t="shared" si="0"/>
        <v>0</v>
      </c>
      <c r="G24" s="109">
        <f t="shared" si="0"/>
        <v>0</v>
      </c>
      <c r="H24" s="109">
        <f t="shared" si="0"/>
        <v>0</v>
      </c>
      <c r="I24" s="109">
        <f t="shared" si="0"/>
        <v>0</v>
      </c>
      <c r="J24" s="109">
        <f t="shared" si="0"/>
        <v>0</v>
      </c>
      <c r="K24" s="110">
        <f t="shared" si="0"/>
        <v>0</v>
      </c>
    </row>
    <row r="25" spans="1:11">
      <c r="A25" s="52" t="s">
        <v>38</v>
      </c>
      <c r="B25" s="53" t="s">
        <v>60</v>
      </c>
      <c r="C25" s="54" t="s">
        <v>59</v>
      </c>
      <c r="D25" s="111">
        <f t="shared" si="0"/>
        <v>0</v>
      </c>
      <c r="E25" s="112">
        <f t="shared" si="0"/>
        <v>0</v>
      </c>
      <c r="F25" s="112">
        <f t="shared" si="0"/>
        <v>0</v>
      </c>
      <c r="G25" s="112">
        <f t="shared" si="0"/>
        <v>0</v>
      </c>
      <c r="H25" s="112">
        <f t="shared" si="0"/>
        <v>0</v>
      </c>
      <c r="I25" s="112">
        <f t="shared" si="0"/>
        <v>0</v>
      </c>
      <c r="J25" s="112">
        <f t="shared" si="0"/>
        <v>0</v>
      </c>
      <c r="K25" s="118">
        <f t="shared" si="0"/>
        <v>0</v>
      </c>
    </row>
    <row r="26" spans="1:11">
      <c r="A26" s="52" t="s">
        <v>38</v>
      </c>
      <c r="B26" s="53" t="s">
        <v>67</v>
      </c>
      <c r="C26" s="54" t="s">
        <v>63</v>
      </c>
      <c r="D26" s="111">
        <f t="shared" si="0"/>
        <v>0</v>
      </c>
      <c r="E26" s="112">
        <f t="shared" si="0"/>
        <v>0</v>
      </c>
      <c r="F26" s="112">
        <f t="shared" si="0"/>
        <v>0</v>
      </c>
      <c r="G26" s="112">
        <f t="shared" si="0"/>
        <v>0</v>
      </c>
      <c r="H26" s="112">
        <f t="shared" si="0"/>
        <v>0</v>
      </c>
      <c r="I26" s="112">
        <f t="shared" si="0"/>
        <v>0</v>
      </c>
      <c r="J26" s="112">
        <f t="shared" si="0"/>
        <v>0</v>
      </c>
      <c r="K26" s="118">
        <f t="shared" si="0"/>
        <v>0</v>
      </c>
    </row>
    <row r="27" spans="1:11">
      <c r="A27" s="52" t="s">
        <v>38</v>
      </c>
      <c r="B27" s="53" t="s">
        <v>67</v>
      </c>
      <c r="C27" s="54" t="s">
        <v>65</v>
      </c>
      <c r="D27" s="111">
        <f t="shared" ref="D27:K28" si="1">D19*D10</f>
        <v>0</v>
      </c>
      <c r="E27" s="112">
        <f t="shared" si="1"/>
        <v>0</v>
      </c>
      <c r="F27" s="112">
        <f t="shared" si="1"/>
        <v>0</v>
      </c>
      <c r="G27" s="112">
        <f t="shared" si="1"/>
        <v>0</v>
      </c>
      <c r="H27" s="112">
        <f t="shared" si="1"/>
        <v>0</v>
      </c>
      <c r="I27" s="112">
        <f t="shared" si="1"/>
        <v>0</v>
      </c>
      <c r="J27" s="112">
        <f t="shared" si="1"/>
        <v>0</v>
      </c>
      <c r="K27" s="114">
        <f t="shared" si="1"/>
        <v>0</v>
      </c>
    </row>
    <row r="28" spans="1:11" ht="15.75" thickBot="1">
      <c r="A28" s="55" t="s">
        <v>38</v>
      </c>
      <c r="B28" s="58" t="s">
        <v>67</v>
      </c>
      <c r="C28" s="56" t="s">
        <v>66</v>
      </c>
      <c r="D28" s="115">
        <f t="shared" si="1"/>
        <v>0</v>
      </c>
      <c r="E28" s="116">
        <f t="shared" si="1"/>
        <v>0</v>
      </c>
      <c r="F28" s="116">
        <f t="shared" si="1"/>
        <v>0</v>
      </c>
      <c r="G28" s="116">
        <f t="shared" si="1"/>
        <v>0</v>
      </c>
      <c r="H28" s="116">
        <f t="shared" si="1"/>
        <v>0</v>
      </c>
      <c r="I28" s="116">
        <f t="shared" si="1"/>
        <v>0</v>
      </c>
      <c r="J28" s="116">
        <f t="shared" si="1"/>
        <v>0</v>
      </c>
      <c r="K28" s="117">
        <f t="shared" si="1"/>
        <v>0</v>
      </c>
    </row>
    <row r="29" spans="1:11" ht="19.5" thickBot="1">
      <c r="A29" s="57" t="s">
        <v>51</v>
      </c>
      <c r="B29" s="276">
        <f>SUM(D24:K28)</f>
        <v>0</v>
      </c>
      <c r="C29" s="276"/>
      <c r="D29" s="276"/>
      <c r="E29" s="276"/>
      <c r="F29" s="276"/>
      <c r="G29" s="276"/>
      <c r="H29" s="276"/>
      <c r="I29" s="276"/>
      <c r="J29" s="276"/>
      <c r="K29" s="276"/>
    </row>
    <row r="31" spans="1:11">
      <c r="D31" s="85"/>
    </row>
  </sheetData>
  <mergeCells count="11">
    <mergeCell ref="D14:K14"/>
    <mergeCell ref="A21:K21"/>
    <mergeCell ref="D22:K22"/>
    <mergeCell ref="B29:K29"/>
    <mergeCell ref="A1:K1"/>
    <mergeCell ref="A3:K3"/>
    <mergeCell ref="D5:K5"/>
    <mergeCell ref="B12:K12"/>
    <mergeCell ref="A13:K13"/>
    <mergeCell ref="A4:K4"/>
    <mergeCell ref="A2:K2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/>
  <ignoredErrors>
    <ignoredError sqref="D6:E6 D15:E15 D23:E2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Normal="100" workbookViewId="0">
      <selection activeCell="A2" sqref="A2:K2"/>
    </sheetView>
  </sheetViews>
  <sheetFormatPr defaultRowHeight="15"/>
  <cols>
    <col min="1" max="1025" width="8.7109375" customWidth="1"/>
  </cols>
  <sheetData>
    <row r="1" spans="1:11" ht="31.5">
      <c r="A1" s="280" t="s">
        <v>102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1" ht="23.25">
      <c r="A2" s="275" t="s">
        <v>85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ht="15.75">
      <c r="A3" s="274" t="s">
        <v>52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24" thickBot="1">
      <c r="A4" s="272" t="s">
        <v>16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</row>
    <row r="5" spans="1:11" ht="16.5" thickBot="1">
      <c r="A5" s="40"/>
      <c r="B5" s="63"/>
      <c r="C5" s="64"/>
      <c r="D5" s="273" t="s">
        <v>53</v>
      </c>
      <c r="E5" s="273"/>
      <c r="F5" s="273"/>
      <c r="G5" s="273"/>
      <c r="H5" s="273"/>
      <c r="I5" s="273"/>
      <c r="J5" s="273"/>
      <c r="K5" s="273"/>
    </row>
    <row r="6" spans="1:11" ht="15.75" thickBot="1">
      <c r="A6" s="65" t="s">
        <v>36</v>
      </c>
      <c r="B6" s="66" t="s">
        <v>54</v>
      </c>
      <c r="C6" s="67" t="s">
        <v>55</v>
      </c>
      <c r="D6" s="86" t="s">
        <v>56</v>
      </c>
      <c r="E6" s="87" t="s">
        <v>57</v>
      </c>
      <c r="F6" s="87">
        <v>-0.19</v>
      </c>
      <c r="G6" s="87">
        <v>-0.28999999999999998</v>
      </c>
      <c r="H6" s="87">
        <v>-0.49</v>
      </c>
      <c r="I6" s="87">
        <v>-0.69</v>
      </c>
      <c r="J6" s="87">
        <v>-0.99</v>
      </c>
      <c r="K6" s="47" t="s">
        <v>37</v>
      </c>
    </row>
    <row r="7" spans="1:11">
      <c r="A7" s="52" t="s">
        <v>39</v>
      </c>
      <c r="B7" s="53" t="s">
        <v>58</v>
      </c>
      <c r="C7" s="61" t="s">
        <v>59</v>
      </c>
      <c r="D7" s="91">
        <v>1</v>
      </c>
      <c r="E7" s="92">
        <v>1</v>
      </c>
      <c r="F7" s="92">
        <v>11</v>
      </c>
      <c r="G7" s="92">
        <v>1</v>
      </c>
      <c r="H7" s="92">
        <v>1</v>
      </c>
      <c r="I7" s="92">
        <v>1</v>
      </c>
      <c r="J7" s="92">
        <v>1</v>
      </c>
      <c r="K7" s="93">
        <v>1</v>
      </c>
    </row>
    <row r="8" spans="1:11">
      <c r="A8" s="52" t="s">
        <v>39</v>
      </c>
      <c r="B8" s="53" t="s">
        <v>60</v>
      </c>
      <c r="C8" s="61" t="s">
        <v>59</v>
      </c>
      <c r="D8" s="78">
        <v>1</v>
      </c>
      <c r="E8" s="79">
        <v>1</v>
      </c>
      <c r="F8" s="79">
        <v>1</v>
      </c>
      <c r="G8" s="79">
        <v>1</v>
      </c>
      <c r="H8" s="79">
        <v>1</v>
      </c>
      <c r="I8" s="79">
        <v>1</v>
      </c>
      <c r="J8" s="79">
        <v>1</v>
      </c>
      <c r="K8" s="80">
        <v>1</v>
      </c>
    </row>
    <row r="9" spans="1:11">
      <c r="A9" s="52" t="s">
        <v>39</v>
      </c>
      <c r="B9" s="53" t="s">
        <v>67</v>
      </c>
      <c r="C9" s="61" t="s">
        <v>63</v>
      </c>
      <c r="D9" s="78">
        <v>1</v>
      </c>
      <c r="E9" s="79">
        <v>1</v>
      </c>
      <c r="F9" s="79">
        <v>1</v>
      </c>
      <c r="G9" s="79">
        <v>1</v>
      </c>
      <c r="H9" s="79">
        <v>1</v>
      </c>
      <c r="I9" s="79">
        <v>1</v>
      </c>
      <c r="J9" s="79">
        <v>1</v>
      </c>
      <c r="K9" s="80">
        <v>1</v>
      </c>
    </row>
    <row r="10" spans="1:11">
      <c r="A10" s="52" t="s">
        <v>39</v>
      </c>
      <c r="B10" s="53" t="s">
        <v>67</v>
      </c>
      <c r="C10" s="61" t="s">
        <v>65</v>
      </c>
      <c r="D10" s="78">
        <v>1</v>
      </c>
      <c r="E10" s="79">
        <v>1</v>
      </c>
      <c r="F10" s="79">
        <v>1</v>
      </c>
      <c r="G10" s="79">
        <v>1</v>
      </c>
      <c r="H10" s="79">
        <v>1</v>
      </c>
      <c r="I10" s="79">
        <v>2</v>
      </c>
      <c r="J10" s="79">
        <v>5</v>
      </c>
      <c r="K10" s="80">
        <v>10</v>
      </c>
    </row>
    <row r="11" spans="1:11" ht="15.75" thickBot="1">
      <c r="A11" s="55" t="s">
        <v>39</v>
      </c>
      <c r="B11" s="58" t="s">
        <v>67</v>
      </c>
      <c r="C11" s="62" t="s">
        <v>66</v>
      </c>
      <c r="D11" s="81">
        <v>1</v>
      </c>
      <c r="E11" s="82">
        <v>1</v>
      </c>
      <c r="F11" s="82">
        <v>1</v>
      </c>
      <c r="G11" s="82">
        <v>1</v>
      </c>
      <c r="H11" s="82">
        <v>1</v>
      </c>
      <c r="I11" s="82">
        <v>1</v>
      </c>
      <c r="J11" s="82">
        <v>3</v>
      </c>
      <c r="K11" s="83">
        <v>5</v>
      </c>
    </row>
    <row r="12" spans="1:11" ht="19.5" thickBot="1">
      <c r="A12" s="68" t="s">
        <v>51</v>
      </c>
      <c r="B12" s="271">
        <f>SUM(D7:K11)</f>
        <v>70</v>
      </c>
      <c r="C12" s="271"/>
      <c r="D12" s="271"/>
      <c r="E12" s="271"/>
      <c r="F12" s="271"/>
      <c r="G12" s="271"/>
      <c r="H12" s="271"/>
      <c r="I12" s="271"/>
      <c r="J12" s="271"/>
      <c r="K12" s="271"/>
    </row>
    <row r="13" spans="1:11" ht="24" thickBot="1">
      <c r="A13" s="272" t="s">
        <v>90</v>
      </c>
      <c r="B13" s="272"/>
      <c r="C13" s="272"/>
      <c r="D13" s="272"/>
      <c r="E13" s="272"/>
      <c r="F13" s="272"/>
      <c r="G13" s="272"/>
      <c r="H13" s="272"/>
      <c r="I13" s="272"/>
      <c r="J13" s="272"/>
      <c r="K13" s="272"/>
    </row>
    <row r="14" spans="1:11" ht="16.5" thickBot="1">
      <c r="A14" s="40"/>
      <c r="B14" s="41"/>
      <c r="C14" s="42"/>
      <c r="D14" s="273" t="s">
        <v>53</v>
      </c>
      <c r="E14" s="273"/>
      <c r="F14" s="273"/>
      <c r="G14" s="273"/>
      <c r="H14" s="273"/>
      <c r="I14" s="273"/>
      <c r="J14" s="273"/>
      <c r="K14" s="273"/>
    </row>
    <row r="15" spans="1:11" ht="15.75" thickBot="1">
      <c r="A15" s="43" t="s">
        <v>36</v>
      </c>
      <c r="B15" s="45" t="s">
        <v>54</v>
      </c>
      <c r="C15" s="46" t="s">
        <v>55</v>
      </c>
      <c r="D15" s="86" t="s">
        <v>56</v>
      </c>
      <c r="E15" s="87" t="s">
        <v>57</v>
      </c>
      <c r="F15" s="87">
        <v>-0.19</v>
      </c>
      <c r="G15" s="87">
        <v>-0.28999999999999998</v>
      </c>
      <c r="H15" s="87">
        <v>-0.49</v>
      </c>
      <c r="I15" s="87">
        <v>-0.69</v>
      </c>
      <c r="J15" s="87">
        <v>-0.99</v>
      </c>
      <c r="K15" s="47" t="s">
        <v>37</v>
      </c>
    </row>
    <row r="16" spans="1:11">
      <c r="A16" s="69" t="s">
        <v>39</v>
      </c>
      <c r="B16" s="49" t="s">
        <v>58</v>
      </c>
      <c r="C16" s="50" t="s">
        <v>59</v>
      </c>
      <c r="D16" s="174"/>
      <c r="E16" s="175"/>
      <c r="F16" s="175"/>
      <c r="G16" s="175"/>
      <c r="H16" s="175"/>
      <c r="I16" s="175"/>
      <c r="J16" s="175"/>
      <c r="K16" s="176"/>
    </row>
    <row r="17" spans="1:11">
      <c r="A17" s="52" t="s">
        <v>39</v>
      </c>
      <c r="B17" s="53" t="s">
        <v>60</v>
      </c>
      <c r="C17" s="54" t="s">
        <v>59</v>
      </c>
      <c r="D17" s="177"/>
      <c r="E17" s="178"/>
      <c r="F17" s="178"/>
      <c r="G17" s="178"/>
      <c r="H17" s="178"/>
      <c r="I17" s="178"/>
      <c r="J17" s="178"/>
      <c r="K17" s="179"/>
    </row>
    <row r="18" spans="1:11">
      <c r="A18" s="52" t="s">
        <v>39</v>
      </c>
      <c r="B18" s="53" t="s">
        <v>67</v>
      </c>
      <c r="C18" s="54" t="s">
        <v>63</v>
      </c>
      <c r="D18" s="168"/>
      <c r="E18" s="169"/>
      <c r="F18" s="169"/>
      <c r="G18" s="169"/>
      <c r="H18" s="169"/>
      <c r="I18" s="169"/>
      <c r="J18" s="169"/>
      <c r="K18" s="170"/>
    </row>
    <row r="19" spans="1:11">
      <c r="A19" s="52" t="s">
        <v>39</v>
      </c>
      <c r="B19" s="53" t="s">
        <v>67</v>
      </c>
      <c r="C19" s="54" t="s">
        <v>65</v>
      </c>
      <c r="D19" s="180"/>
      <c r="E19" s="181"/>
      <c r="F19" s="181"/>
      <c r="G19" s="181"/>
      <c r="H19" s="181"/>
      <c r="I19" s="181"/>
      <c r="J19" s="181"/>
      <c r="K19" s="182"/>
    </row>
    <row r="20" spans="1:11" ht="15.75" thickBot="1">
      <c r="A20" s="70" t="s">
        <v>39</v>
      </c>
      <c r="B20" s="58" t="s">
        <v>67</v>
      </c>
      <c r="C20" s="56" t="s">
        <v>66</v>
      </c>
      <c r="D20" s="171"/>
      <c r="E20" s="172"/>
      <c r="F20" s="172"/>
      <c r="G20" s="172"/>
      <c r="H20" s="172"/>
      <c r="I20" s="172"/>
      <c r="J20" s="172"/>
      <c r="K20" s="173"/>
    </row>
    <row r="21" spans="1:11" ht="24" thickBot="1">
      <c r="A21" s="272" t="s">
        <v>69</v>
      </c>
      <c r="B21" s="272"/>
      <c r="C21" s="272"/>
      <c r="D21" s="272"/>
      <c r="E21" s="272"/>
      <c r="F21" s="272"/>
      <c r="G21" s="272"/>
      <c r="H21" s="272"/>
      <c r="I21" s="272"/>
      <c r="J21" s="272"/>
      <c r="K21" s="272"/>
    </row>
    <row r="22" spans="1:11" ht="16.5" thickBot="1">
      <c r="A22" s="40"/>
      <c r="B22" s="41"/>
      <c r="C22" s="42"/>
      <c r="D22" s="273" t="s">
        <v>53</v>
      </c>
      <c r="E22" s="273"/>
      <c r="F22" s="273"/>
      <c r="G22" s="273"/>
      <c r="H22" s="273"/>
      <c r="I22" s="273"/>
      <c r="J22" s="273"/>
      <c r="K22" s="273"/>
    </row>
    <row r="23" spans="1:11" ht="15.75" thickBot="1">
      <c r="A23" s="43" t="s">
        <v>36</v>
      </c>
      <c r="B23" s="45" t="s">
        <v>54</v>
      </c>
      <c r="C23" s="46" t="s">
        <v>55</v>
      </c>
      <c r="D23" s="86" t="s">
        <v>56</v>
      </c>
      <c r="E23" s="87" t="s">
        <v>57</v>
      </c>
      <c r="F23" s="87">
        <v>-0.19</v>
      </c>
      <c r="G23" s="87">
        <v>-0.28999999999999998</v>
      </c>
      <c r="H23" s="87">
        <v>-0.49</v>
      </c>
      <c r="I23" s="87">
        <v>-0.69</v>
      </c>
      <c r="J23" s="87">
        <v>-0.99</v>
      </c>
      <c r="K23" s="47" t="s">
        <v>37</v>
      </c>
    </row>
    <row r="24" spans="1:11">
      <c r="A24" s="69" t="s">
        <v>39</v>
      </c>
      <c r="B24" s="49" t="s">
        <v>58</v>
      </c>
      <c r="C24" s="50" t="s">
        <v>59</v>
      </c>
      <c r="D24" s="108">
        <f t="shared" ref="D24:K28" si="0">D16*D7</f>
        <v>0</v>
      </c>
      <c r="E24" s="109">
        <f t="shared" si="0"/>
        <v>0</v>
      </c>
      <c r="F24" s="109">
        <f t="shared" si="0"/>
        <v>0</v>
      </c>
      <c r="G24" s="109">
        <f t="shared" si="0"/>
        <v>0</v>
      </c>
      <c r="H24" s="109">
        <f t="shared" si="0"/>
        <v>0</v>
      </c>
      <c r="I24" s="109">
        <f t="shared" si="0"/>
        <v>0</v>
      </c>
      <c r="J24" s="109">
        <f t="shared" si="0"/>
        <v>0</v>
      </c>
      <c r="K24" s="110">
        <f t="shared" si="0"/>
        <v>0</v>
      </c>
    </row>
    <row r="25" spans="1:11">
      <c r="A25" s="52" t="s">
        <v>39</v>
      </c>
      <c r="B25" s="53" t="s">
        <v>60</v>
      </c>
      <c r="C25" s="54" t="s">
        <v>59</v>
      </c>
      <c r="D25" s="111">
        <f t="shared" si="0"/>
        <v>0</v>
      </c>
      <c r="E25" s="112">
        <f t="shared" si="0"/>
        <v>0</v>
      </c>
      <c r="F25" s="112">
        <f t="shared" si="0"/>
        <v>0</v>
      </c>
      <c r="G25" s="112">
        <f t="shared" si="0"/>
        <v>0</v>
      </c>
      <c r="H25" s="112">
        <f t="shared" si="0"/>
        <v>0</v>
      </c>
      <c r="I25" s="112">
        <f t="shared" si="0"/>
        <v>0</v>
      </c>
      <c r="J25" s="112">
        <f t="shared" si="0"/>
        <v>0</v>
      </c>
      <c r="K25" s="118">
        <f t="shared" si="0"/>
        <v>0</v>
      </c>
    </row>
    <row r="26" spans="1:11">
      <c r="A26" s="52" t="s">
        <v>39</v>
      </c>
      <c r="B26" s="53" t="s">
        <v>67</v>
      </c>
      <c r="C26" s="54" t="s">
        <v>63</v>
      </c>
      <c r="D26" s="111">
        <f t="shared" si="0"/>
        <v>0</v>
      </c>
      <c r="E26" s="112">
        <f t="shared" si="0"/>
        <v>0</v>
      </c>
      <c r="F26" s="112">
        <f t="shared" si="0"/>
        <v>0</v>
      </c>
      <c r="G26" s="112">
        <f t="shared" si="0"/>
        <v>0</v>
      </c>
      <c r="H26" s="112">
        <f t="shared" si="0"/>
        <v>0</v>
      </c>
      <c r="I26" s="112">
        <f t="shared" si="0"/>
        <v>0</v>
      </c>
      <c r="J26" s="112">
        <f t="shared" si="0"/>
        <v>0</v>
      </c>
      <c r="K26" s="114">
        <f t="shared" si="0"/>
        <v>0</v>
      </c>
    </row>
    <row r="27" spans="1:11">
      <c r="A27" s="52" t="s">
        <v>39</v>
      </c>
      <c r="B27" s="53" t="s">
        <v>67</v>
      </c>
      <c r="C27" s="54" t="s">
        <v>65</v>
      </c>
      <c r="D27" s="111">
        <f t="shared" si="0"/>
        <v>0</v>
      </c>
      <c r="E27" s="112">
        <f t="shared" si="0"/>
        <v>0</v>
      </c>
      <c r="F27" s="112">
        <f t="shared" si="0"/>
        <v>0</v>
      </c>
      <c r="G27" s="112">
        <f t="shared" si="0"/>
        <v>0</v>
      </c>
      <c r="H27" s="112">
        <f t="shared" si="0"/>
        <v>0</v>
      </c>
      <c r="I27" s="112">
        <f t="shared" si="0"/>
        <v>0</v>
      </c>
      <c r="J27" s="112">
        <f t="shared" si="0"/>
        <v>0</v>
      </c>
      <c r="K27" s="114">
        <f t="shared" si="0"/>
        <v>0</v>
      </c>
    </row>
    <row r="28" spans="1:11" ht="15.75" thickBot="1">
      <c r="A28" s="71" t="s">
        <v>39</v>
      </c>
      <c r="B28" s="58" t="s">
        <v>67</v>
      </c>
      <c r="C28" s="56" t="s">
        <v>66</v>
      </c>
      <c r="D28" s="115">
        <f t="shared" si="0"/>
        <v>0</v>
      </c>
      <c r="E28" s="116">
        <f t="shared" si="0"/>
        <v>0</v>
      </c>
      <c r="F28" s="116">
        <f t="shared" si="0"/>
        <v>0</v>
      </c>
      <c r="G28" s="116">
        <f t="shared" si="0"/>
        <v>0</v>
      </c>
      <c r="H28" s="116">
        <f t="shared" si="0"/>
        <v>0</v>
      </c>
      <c r="I28" s="116">
        <f t="shared" si="0"/>
        <v>0</v>
      </c>
      <c r="J28" s="116">
        <f t="shared" si="0"/>
        <v>0</v>
      </c>
      <c r="K28" s="117">
        <f t="shared" si="0"/>
        <v>0</v>
      </c>
    </row>
    <row r="29" spans="1:11" ht="19.5" thickBot="1">
      <c r="A29" s="57" t="s">
        <v>51</v>
      </c>
      <c r="B29" s="278">
        <f>SUM(D24:K28)</f>
        <v>0</v>
      </c>
      <c r="C29" s="278"/>
      <c r="D29" s="278"/>
      <c r="E29" s="278"/>
      <c r="F29" s="278"/>
      <c r="G29" s="278"/>
      <c r="H29" s="278"/>
      <c r="I29" s="278"/>
      <c r="J29" s="278"/>
      <c r="K29" s="278"/>
    </row>
  </sheetData>
  <mergeCells count="11">
    <mergeCell ref="D14:K14"/>
    <mergeCell ref="A21:K21"/>
    <mergeCell ref="D22:K22"/>
    <mergeCell ref="B29:K29"/>
    <mergeCell ref="A1:K1"/>
    <mergeCell ref="A3:K3"/>
    <mergeCell ref="D5:K5"/>
    <mergeCell ref="B12:K12"/>
    <mergeCell ref="A13:K13"/>
    <mergeCell ref="A4:K4"/>
    <mergeCell ref="A2:K2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/>
  <ignoredErrors>
    <ignoredError sqref="D6:E6 D15:E15 D23:E2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K29"/>
  <sheetViews>
    <sheetView zoomScaleNormal="100" workbookViewId="0">
      <selection activeCell="L8" sqref="L8"/>
    </sheetView>
  </sheetViews>
  <sheetFormatPr defaultRowHeight="15"/>
  <cols>
    <col min="1" max="1025" width="8.7109375" customWidth="1"/>
  </cols>
  <sheetData>
    <row r="1" spans="1:11" ht="31.5">
      <c r="A1" s="280" t="s">
        <v>103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1" ht="23.25">
      <c r="A2" s="275" t="s">
        <v>85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ht="15.75">
      <c r="A3" s="274" t="s">
        <v>52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24" thickBot="1">
      <c r="A4" s="272" t="s">
        <v>16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</row>
    <row r="5" spans="1:11" ht="16.5" thickBot="1">
      <c r="A5" s="40"/>
      <c r="B5" s="41"/>
      <c r="C5" s="42"/>
      <c r="D5" s="273" t="s">
        <v>53</v>
      </c>
      <c r="E5" s="273"/>
      <c r="F5" s="273"/>
      <c r="G5" s="273"/>
      <c r="H5" s="273"/>
      <c r="I5" s="273"/>
      <c r="J5" s="273"/>
      <c r="K5" s="273"/>
    </row>
    <row r="6" spans="1:11" ht="15.75" thickBot="1">
      <c r="A6" s="43" t="s">
        <v>36</v>
      </c>
      <c r="B6" s="45" t="s">
        <v>54</v>
      </c>
      <c r="C6" s="46" t="s">
        <v>55</v>
      </c>
      <c r="D6" s="95" t="s">
        <v>56</v>
      </c>
      <c r="E6" s="96" t="s">
        <v>57</v>
      </c>
      <c r="F6" s="96">
        <v>-0.19</v>
      </c>
      <c r="G6" s="96">
        <v>-0.28999999999999998</v>
      </c>
      <c r="H6" s="96">
        <v>-0.49</v>
      </c>
      <c r="I6" s="96">
        <v>-0.69</v>
      </c>
      <c r="J6" s="96">
        <v>-0.99</v>
      </c>
      <c r="K6" s="97" t="s">
        <v>37</v>
      </c>
    </row>
    <row r="7" spans="1:11">
      <c r="A7" s="74" t="s">
        <v>39</v>
      </c>
      <c r="B7" s="49" t="s">
        <v>58</v>
      </c>
      <c r="C7" s="50" t="s">
        <v>59</v>
      </c>
      <c r="D7" s="91">
        <v>5</v>
      </c>
      <c r="E7" s="92">
        <v>1</v>
      </c>
      <c r="F7" s="92">
        <v>1</v>
      </c>
      <c r="G7" s="92">
        <v>5</v>
      </c>
      <c r="H7" s="92">
        <v>1</v>
      </c>
      <c r="I7" s="92">
        <v>1</v>
      </c>
      <c r="J7" s="92">
        <v>1</v>
      </c>
      <c r="K7" s="93">
        <v>1</v>
      </c>
    </row>
    <row r="8" spans="1:11">
      <c r="A8" s="75" t="s">
        <v>39</v>
      </c>
      <c r="B8" s="53" t="s">
        <v>60</v>
      </c>
      <c r="C8" s="54" t="s">
        <v>59</v>
      </c>
      <c r="D8" s="78">
        <v>1</v>
      </c>
      <c r="E8" s="79">
        <v>1</v>
      </c>
      <c r="F8" s="79">
        <v>1</v>
      </c>
      <c r="G8" s="79">
        <v>1</v>
      </c>
      <c r="H8" s="79">
        <v>1</v>
      </c>
      <c r="I8" s="79">
        <v>1</v>
      </c>
      <c r="J8" s="79">
        <v>1</v>
      </c>
      <c r="K8" s="80">
        <v>1</v>
      </c>
    </row>
    <row r="9" spans="1:11">
      <c r="A9" s="75" t="s">
        <v>39</v>
      </c>
      <c r="B9" s="53" t="s">
        <v>67</v>
      </c>
      <c r="C9" s="54" t="s">
        <v>63</v>
      </c>
      <c r="D9" s="78">
        <v>1</v>
      </c>
      <c r="E9" s="79">
        <v>1</v>
      </c>
      <c r="F9" s="79">
        <v>1</v>
      </c>
      <c r="G9" s="79">
        <v>1</v>
      </c>
      <c r="H9" s="79">
        <v>1</v>
      </c>
      <c r="I9" s="79">
        <v>1</v>
      </c>
      <c r="J9" s="79">
        <v>1</v>
      </c>
      <c r="K9" s="80">
        <v>1</v>
      </c>
    </row>
    <row r="10" spans="1:11">
      <c r="A10" s="75" t="s">
        <v>39</v>
      </c>
      <c r="B10" s="53" t="s">
        <v>67</v>
      </c>
      <c r="C10" s="54" t="s">
        <v>65</v>
      </c>
      <c r="D10" s="78">
        <v>1</v>
      </c>
      <c r="E10" s="79">
        <v>1</v>
      </c>
      <c r="F10" s="79">
        <v>1</v>
      </c>
      <c r="G10" s="79">
        <v>1</v>
      </c>
      <c r="H10" s="79">
        <v>1</v>
      </c>
      <c r="I10" s="79">
        <v>1</v>
      </c>
      <c r="J10" s="79">
        <v>2</v>
      </c>
      <c r="K10" s="80">
        <v>5</v>
      </c>
    </row>
    <row r="11" spans="1:11" ht="15.75" thickBot="1">
      <c r="A11" s="76" t="s">
        <v>39</v>
      </c>
      <c r="B11" s="58" t="s">
        <v>67</v>
      </c>
      <c r="C11" s="56" t="s">
        <v>66</v>
      </c>
      <c r="D11" s="81">
        <v>1</v>
      </c>
      <c r="E11" s="82">
        <v>1</v>
      </c>
      <c r="F11" s="82">
        <v>1</v>
      </c>
      <c r="G11" s="82">
        <v>1</v>
      </c>
      <c r="H11" s="82">
        <v>1</v>
      </c>
      <c r="I11" s="82">
        <v>1</v>
      </c>
      <c r="J11" s="82">
        <v>2</v>
      </c>
      <c r="K11" s="83">
        <v>2</v>
      </c>
    </row>
    <row r="12" spans="1:11" ht="19.5" thickBot="1">
      <c r="A12" s="57" t="s">
        <v>51</v>
      </c>
      <c r="B12" s="271">
        <f>SUM(D7:K11)</f>
        <v>55</v>
      </c>
      <c r="C12" s="271"/>
      <c r="D12" s="278"/>
      <c r="E12" s="278"/>
      <c r="F12" s="278"/>
      <c r="G12" s="278"/>
      <c r="H12" s="278"/>
      <c r="I12" s="278"/>
      <c r="J12" s="278"/>
      <c r="K12" s="278"/>
    </row>
    <row r="13" spans="1:11" ht="24" thickBot="1">
      <c r="A13" s="272" t="s">
        <v>90</v>
      </c>
      <c r="B13" s="272"/>
      <c r="C13" s="272"/>
      <c r="D13" s="272"/>
      <c r="E13" s="272"/>
      <c r="F13" s="272"/>
      <c r="G13" s="272"/>
      <c r="H13" s="272"/>
      <c r="I13" s="272"/>
      <c r="J13" s="272"/>
      <c r="K13" s="272"/>
    </row>
    <row r="14" spans="1:11" ht="16.5" thickBot="1">
      <c r="A14" s="40"/>
      <c r="B14" s="41"/>
      <c r="C14" s="42"/>
      <c r="D14" s="273" t="s">
        <v>53</v>
      </c>
      <c r="E14" s="273"/>
      <c r="F14" s="273"/>
      <c r="G14" s="273"/>
      <c r="H14" s="273"/>
      <c r="I14" s="273"/>
      <c r="J14" s="273"/>
      <c r="K14" s="273"/>
    </row>
    <row r="15" spans="1:11" ht="15.75" thickBot="1">
      <c r="A15" s="43" t="s">
        <v>36</v>
      </c>
      <c r="B15" s="45" t="s">
        <v>54</v>
      </c>
      <c r="C15" s="77" t="s">
        <v>55</v>
      </c>
      <c r="D15" s="86" t="s">
        <v>56</v>
      </c>
      <c r="E15" s="87" t="s">
        <v>57</v>
      </c>
      <c r="F15" s="87">
        <v>-0.19</v>
      </c>
      <c r="G15" s="87">
        <v>-0.28999999999999998</v>
      </c>
      <c r="H15" s="87">
        <v>-0.49</v>
      </c>
      <c r="I15" s="87">
        <v>-0.69</v>
      </c>
      <c r="J15" s="87">
        <v>-0.99</v>
      </c>
      <c r="K15" s="94" t="s">
        <v>37</v>
      </c>
    </row>
    <row r="16" spans="1:11">
      <c r="A16" s="69" t="s">
        <v>39</v>
      </c>
      <c r="B16" s="49" t="s">
        <v>58</v>
      </c>
      <c r="C16" s="50" t="s">
        <v>59</v>
      </c>
      <c r="D16" s="165"/>
      <c r="E16" s="183"/>
      <c r="F16" s="183"/>
      <c r="G16" s="183"/>
      <c r="H16" s="166"/>
      <c r="I16" s="166"/>
      <c r="J16" s="166"/>
      <c r="K16" s="167"/>
    </row>
    <row r="17" spans="1:11">
      <c r="A17" s="52" t="s">
        <v>39</v>
      </c>
      <c r="B17" s="53" t="s">
        <v>60</v>
      </c>
      <c r="C17" s="54" t="s">
        <v>59</v>
      </c>
      <c r="D17" s="168"/>
      <c r="E17" s="184"/>
      <c r="F17" s="184"/>
      <c r="G17" s="184"/>
      <c r="H17" s="169"/>
      <c r="I17" s="169"/>
      <c r="J17" s="169"/>
      <c r="K17" s="170"/>
    </row>
    <row r="18" spans="1:11">
      <c r="A18" s="52" t="s">
        <v>39</v>
      </c>
      <c r="B18" s="53" t="s">
        <v>67</v>
      </c>
      <c r="C18" s="54" t="s">
        <v>63</v>
      </c>
      <c r="D18" s="168"/>
      <c r="E18" s="184"/>
      <c r="F18" s="184"/>
      <c r="G18" s="184"/>
      <c r="H18" s="169"/>
      <c r="I18" s="169"/>
      <c r="J18" s="169"/>
      <c r="K18" s="170"/>
    </row>
    <row r="19" spans="1:11">
      <c r="A19" s="52" t="s">
        <v>39</v>
      </c>
      <c r="B19" s="53" t="s">
        <v>67</v>
      </c>
      <c r="C19" s="54" t="s">
        <v>65</v>
      </c>
      <c r="D19" s="168"/>
      <c r="E19" s="184"/>
      <c r="F19" s="184"/>
      <c r="G19" s="184"/>
      <c r="H19" s="169"/>
      <c r="I19" s="169"/>
      <c r="J19" s="169"/>
      <c r="K19" s="170"/>
    </row>
    <row r="20" spans="1:11" ht="15.75" thickBot="1">
      <c r="A20" s="70" t="s">
        <v>39</v>
      </c>
      <c r="B20" s="58" t="s">
        <v>67</v>
      </c>
      <c r="C20" s="56" t="s">
        <v>66</v>
      </c>
      <c r="D20" s="171"/>
      <c r="E20" s="185"/>
      <c r="F20" s="185"/>
      <c r="G20" s="185"/>
      <c r="H20" s="172"/>
      <c r="I20" s="172"/>
      <c r="J20" s="172"/>
      <c r="K20" s="173"/>
    </row>
    <row r="21" spans="1:11" ht="24" thickBot="1">
      <c r="A21" s="272" t="s">
        <v>69</v>
      </c>
      <c r="B21" s="272"/>
      <c r="C21" s="272"/>
      <c r="D21" s="272"/>
      <c r="E21" s="272"/>
      <c r="F21" s="272"/>
      <c r="G21" s="272"/>
      <c r="H21" s="272"/>
      <c r="I21" s="272"/>
      <c r="J21" s="272"/>
      <c r="K21" s="272"/>
    </row>
    <row r="22" spans="1:11" ht="16.5" thickBot="1">
      <c r="A22" s="40"/>
      <c r="B22" s="41"/>
      <c r="C22" s="42"/>
      <c r="D22" s="273" t="s">
        <v>53</v>
      </c>
      <c r="E22" s="273"/>
      <c r="F22" s="273"/>
      <c r="G22" s="273"/>
      <c r="H22" s="273"/>
      <c r="I22" s="273"/>
      <c r="J22" s="273"/>
      <c r="K22" s="273"/>
    </row>
    <row r="23" spans="1:11" ht="15.75" thickBot="1">
      <c r="A23" s="43" t="s">
        <v>36</v>
      </c>
      <c r="B23" s="45" t="s">
        <v>54</v>
      </c>
      <c r="C23" s="46" t="s">
        <v>55</v>
      </c>
      <c r="D23" s="86" t="s">
        <v>56</v>
      </c>
      <c r="E23" s="87" t="s">
        <v>57</v>
      </c>
      <c r="F23" s="87">
        <v>-0.19</v>
      </c>
      <c r="G23" s="87">
        <v>-0.28999999999999998</v>
      </c>
      <c r="H23" s="87">
        <v>-0.49</v>
      </c>
      <c r="I23" s="87">
        <v>-0.69</v>
      </c>
      <c r="J23" s="87">
        <v>-0.99</v>
      </c>
      <c r="K23" s="47" t="s">
        <v>37</v>
      </c>
    </row>
    <row r="24" spans="1:11">
      <c r="A24" s="69" t="s">
        <v>39</v>
      </c>
      <c r="B24" s="49" t="s">
        <v>58</v>
      </c>
      <c r="C24" s="50" t="s">
        <v>59</v>
      </c>
      <c r="D24" s="108">
        <f t="shared" ref="D24:K28" si="0">D16*D7</f>
        <v>0</v>
      </c>
      <c r="E24" s="109">
        <f t="shared" si="0"/>
        <v>0</v>
      </c>
      <c r="F24" s="109">
        <f t="shared" si="0"/>
        <v>0</v>
      </c>
      <c r="G24" s="109">
        <f t="shared" si="0"/>
        <v>0</v>
      </c>
      <c r="H24" s="109">
        <f t="shared" si="0"/>
        <v>0</v>
      </c>
      <c r="I24" s="109">
        <f t="shared" si="0"/>
        <v>0</v>
      </c>
      <c r="J24" s="109">
        <f t="shared" si="0"/>
        <v>0</v>
      </c>
      <c r="K24" s="110">
        <f t="shared" si="0"/>
        <v>0</v>
      </c>
    </row>
    <row r="25" spans="1:11">
      <c r="A25" s="52" t="s">
        <v>39</v>
      </c>
      <c r="B25" s="53" t="s">
        <v>60</v>
      </c>
      <c r="C25" s="54" t="s">
        <v>59</v>
      </c>
      <c r="D25" s="111">
        <f t="shared" si="0"/>
        <v>0</v>
      </c>
      <c r="E25" s="112">
        <f t="shared" si="0"/>
        <v>0</v>
      </c>
      <c r="F25" s="112">
        <f t="shared" si="0"/>
        <v>0</v>
      </c>
      <c r="G25" s="112">
        <f t="shared" si="0"/>
        <v>0</v>
      </c>
      <c r="H25" s="112">
        <f t="shared" si="0"/>
        <v>0</v>
      </c>
      <c r="I25" s="112">
        <f t="shared" si="0"/>
        <v>0</v>
      </c>
      <c r="J25" s="112">
        <f t="shared" si="0"/>
        <v>0</v>
      </c>
      <c r="K25" s="118">
        <f t="shared" si="0"/>
        <v>0</v>
      </c>
    </row>
    <row r="26" spans="1:11">
      <c r="A26" s="52" t="s">
        <v>39</v>
      </c>
      <c r="B26" s="53" t="s">
        <v>67</v>
      </c>
      <c r="C26" s="54" t="s">
        <v>63</v>
      </c>
      <c r="D26" s="111">
        <f t="shared" si="0"/>
        <v>0</v>
      </c>
      <c r="E26" s="112">
        <f t="shared" si="0"/>
        <v>0</v>
      </c>
      <c r="F26" s="112">
        <f t="shared" si="0"/>
        <v>0</v>
      </c>
      <c r="G26" s="112">
        <f t="shared" si="0"/>
        <v>0</v>
      </c>
      <c r="H26" s="112">
        <f t="shared" si="0"/>
        <v>0</v>
      </c>
      <c r="I26" s="112">
        <f t="shared" si="0"/>
        <v>0</v>
      </c>
      <c r="J26" s="112">
        <f t="shared" si="0"/>
        <v>0</v>
      </c>
      <c r="K26" s="114">
        <f t="shared" si="0"/>
        <v>0</v>
      </c>
    </row>
    <row r="27" spans="1:11">
      <c r="A27" s="52" t="s">
        <v>39</v>
      </c>
      <c r="B27" s="53" t="s">
        <v>67</v>
      </c>
      <c r="C27" s="54" t="s">
        <v>65</v>
      </c>
      <c r="D27" s="111">
        <f t="shared" si="0"/>
        <v>0</v>
      </c>
      <c r="E27" s="112">
        <f t="shared" si="0"/>
        <v>0</v>
      </c>
      <c r="F27" s="112">
        <f t="shared" si="0"/>
        <v>0</v>
      </c>
      <c r="G27" s="112">
        <f t="shared" si="0"/>
        <v>0</v>
      </c>
      <c r="H27" s="112">
        <f t="shared" si="0"/>
        <v>0</v>
      </c>
      <c r="I27" s="112">
        <f t="shared" si="0"/>
        <v>0</v>
      </c>
      <c r="J27" s="112">
        <f t="shared" si="0"/>
        <v>0</v>
      </c>
      <c r="K27" s="114">
        <f t="shared" si="0"/>
        <v>0</v>
      </c>
    </row>
    <row r="28" spans="1:11" ht="15.75" thickBot="1">
      <c r="A28" s="71" t="s">
        <v>39</v>
      </c>
      <c r="B28" s="72" t="s">
        <v>67</v>
      </c>
      <c r="C28" s="73" t="s">
        <v>66</v>
      </c>
      <c r="D28" s="115">
        <f t="shared" si="0"/>
        <v>0</v>
      </c>
      <c r="E28" s="116">
        <f t="shared" si="0"/>
        <v>0</v>
      </c>
      <c r="F28" s="116">
        <f t="shared" si="0"/>
        <v>0</v>
      </c>
      <c r="G28" s="116">
        <f t="shared" si="0"/>
        <v>0</v>
      </c>
      <c r="H28" s="116">
        <f t="shared" si="0"/>
        <v>0</v>
      </c>
      <c r="I28" s="116">
        <f t="shared" si="0"/>
        <v>0</v>
      </c>
      <c r="J28" s="116">
        <f t="shared" si="0"/>
        <v>0</v>
      </c>
      <c r="K28" s="117">
        <f t="shared" si="0"/>
        <v>0</v>
      </c>
    </row>
    <row r="29" spans="1:11" ht="19.5" thickBot="1">
      <c r="A29" s="57" t="s">
        <v>51</v>
      </c>
      <c r="B29" s="271">
        <f>SUM(D24:K28)</f>
        <v>0</v>
      </c>
      <c r="C29" s="271"/>
      <c r="D29" s="271"/>
      <c r="E29" s="271"/>
      <c r="F29" s="271"/>
      <c r="G29" s="271"/>
      <c r="H29" s="271"/>
      <c r="I29" s="271"/>
      <c r="J29" s="271"/>
      <c r="K29" s="271"/>
    </row>
  </sheetData>
  <mergeCells count="11">
    <mergeCell ref="A1:K1"/>
    <mergeCell ref="A3:K3"/>
    <mergeCell ref="A4:K4"/>
    <mergeCell ref="D5:K5"/>
    <mergeCell ref="B12:K12"/>
    <mergeCell ref="A2:K2"/>
    <mergeCell ref="B29:K29"/>
    <mergeCell ref="A13:K13"/>
    <mergeCell ref="D14:K14"/>
    <mergeCell ref="A21:K21"/>
    <mergeCell ref="D22:K22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/>
  <ignoredErrors>
    <ignoredError sqref="D6:E6 D15:E15 D23:E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72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KRYCÍ LIST</vt:lpstr>
      <vt:lpstr>PP</vt:lpstr>
      <vt:lpstr>TP</vt:lpstr>
      <vt:lpstr>SAZ</vt:lpstr>
      <vt:lpstr>J1</vt:lpstr>
      <vt:lpstr>J2</vt:lpstr>
      <vt:lpstr>J3</vt:lpstr>
      <vt:lpstr>L1</vt:lpstr>
      <vt:lpstr>L4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Jirásek</dc:creator>
  <dc:description/>
  <cp:lastModifiedBy>technik</cp:lastModifiedBy>
  <cp:revision>10</cp:revision>
  <cp:lastPrinted>2018-09-21T08:03:02Z</cp:lastPrinted>
  <dcterms:created xsi:type="dcterms:W3CDTF">2018-09-20T14:07:25Z</dcterms:created>
  <dcterms:modified xsi:type="dcterms:W3CDTF">2020-10-01T12:52:54Z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