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64" windowWidth="16872" windowHeight="11640" tabRatio="324" activeTab="0"/>
  </bookViews>
  <sheets>
    <sheet name="List 1" sheetId="1" r:id="rId1"/>
  </sheets>
  <definedNames>
    <definedName name="_xlnm.Print_Titles" localSheetId="0">'List 1'!$1:$5</definedName>
    <definedName name="_xlnm.Print_Area" localSheetId="0">'List 1'!$A$1:$D$145</definedName>
  </definedNames>
  <calcPr fullCalcOnLoad="1"/>
</workbook>
</file>

<file path=xl/sharedStrings.xml><?xml version="1.0" encoding="utf-8"?>
<sst xmlns="http://schemas.openxmlformats.org/spreadsheetml/2006/main" count="128" uniqueCount="128">
  <si>
    <t>Položka</t>
  </si>
  <si>
    <t>Cena za jednotku (Kč)</t>
  </si>
  <si>
    <t>Jednotek</t>
  </si>
  <si>
    <t>Cena celkem (Kč)</t>
  </si>
  <si>
    <t>Materiál</t>
  </si>
  <si>
    <t>Rostlinný materiál</t>
  </si>
  <si>
    <t>Listnaté stromy, alejové s balem, obv. km. 12 – 14cm</t>
  </si>
  <si>
    <t>Acer ginalla(A.tataricum)</t>
  </si>
  <si>
    <t>Acer platanoides</t>
  </si>
  <si>
    <t>Acer pseudoplatanus</t>
  </si>
  <si>
    <t>Carpinus betulus</t>
  </si>
  <si>
    <t>Crataegus crus-galli</t>
  </si>
  <si>
    <t>Fagus sylvatica´Pendula´</t>
  </si>
  <si>
    <t>Quercus robur</t>
  </si>
  <si>
    <t>Quercu rubra</t>
  </si>
  <si>
    <t>Salix alba Tristis</t>
  </si>
  <si>
    <t>Ulmus laevis</t>
  </si>
  <si>
    <t>Celkem listnaté alejové stromy s balem</t>
  </si>
  <si>
    <t>Strom jehličnatý s balem, výška 80-100 cm (ks)</t>
  </si>
  <si>
    <t>Celkem jehličnaté stromy s balem</t>
  </si>
  <si>
    <t>Listnaté keře kontejnerované, vel. 40 – 80cm</t>
  </si>
  <si>
    <t>Amelanchier ovalis (0,7ks/m2; 100m2)</t>
  </si>
  <si>
    <t>Cornus mas, soliterně</t>
  </si>
  <si>
    <t>Deutzia x magnifica , soliterně</t>
  </si>
  <si>
    <t>Euonymus europaeus (2ks/m2; 44m2)</t>
  </si>
  <si>
    <t xml:space="preserve">Hydrangea aspera´Macrophylla </t>
  </si>
  <si>
    <t>Hydrangea paniculata</t>
  </si>
  <si>
    <t>Philadelphus coronarius (0,5ks/m2; 204m2)</t>
  </si>
  <si>
    <t>Physocarpus opulifolius (0,5ks/m2; 83m2)</t>
  </si>
  <si>
    <t>Rosa rugosa (4ks/m2;108m2))</t>
  </si>
  <si>
    <t>Symphoricarpost orbiculatus (1,5ks/m2;307m2))</t>
  </si>
  <si>
    <t>Symphoricarpos x chenaultii ´Hancock´ (4ks/m2; 112m2))</t>
  </si>
  <si>
    <t>Syringa vulgaris (soliterně)</t>
  </si>
  <si>
    <t>Viburnum farreri, soliterně</t>
  </si>
  <si>
    <t>Viburnum opulus(soliterně a ve skupině 1ks/3m2; 15ks+62m2)</t>
  </si>
  <si>
    <t>Viburnum 'Pragense', soliterně</t>
  </si>
  <si>
    <t>Celkem listnaté keře</t>
  </si>
  <si>
    <t>Keř jehličnatý kontejnerovaný</t>
  </si>
  <si>
    <t>Taxus baccata (600m2; 2ks/m2)</t>
  </si>
  <si>
    <t>Celkem jehličnaté keře</t>
  </si>
  <si>
    <t>Osivo</t>
  </si>
  <si>
    <t>Travní parková směs, 2,5kg/100m2 (kg)(pro regeneraci ploch po kácení)</t>
  </si>
  <si>
    <t>Celkem osivo</t>
  </si>
  <si>
    <t xml:space="preserve">DPH </t>
  </si>
  <si>
    <t>Chemikálie</t>
  </si>
  <si>
    <t>Pomocný materiál</t>
  </si>
  <si>
    <t>Kůl ke stromu frézovaný, 2,5 m, pr. 7-10 cm (ks)</t>
  </si>
  <si>
    <t>Příčka z půlené kulatiny, délka 65 cm, prům. 5cm (ks)</t>
  </si>
  <si>
    <t>Textilie netkaná jutová (m2)</t>
  </si>
  <si>
    <t>Úvazek šíře 2,5 cm , 3 m/1strom (m)</t>
  </si>
  <si>
    <t>Substráty</t>
  </si>
  <si>
    <t>Kůra na mulčování drcená volně ložená (m3);vrstva 0,1m</t>
  </si>
  <si>
    <t xml:space="preserve">Rašelina (m3) </t>
  </si>
  <si>
    <t>Ostatní materiál celkem bez DPH</t>
  </si>
  <si>
    <t>Práce</t>
  </si>
  <si>
    <t>Kácení dřevin, dobývání pařezů *</t>
  </si>
  <si>
    <t xml:space="preserve">Postupné pokácení stromu v rovině, pr. 11-20 cm (ks) </t>
  </si>
  <si>
    <t>Postupné pokácení stromu v rovině, pr. 21-30 cm (ks)</t>
  </si>
  <si>
    <t>Postupné pokácení stromu v rovině, pr. 31-40 cm (ks)</t>
  </si>
  <si>
    <t xml:space="preserve">Postupné pokácení stromu v rovině, pr. 41-50 cm (ks) </t>
  </si>
  <si>
    <t xml:space="preserve">Postupné pokácení stromu v rovině, pr. 51-60 cm (ks) </t>
  </si>
  <si>
    <t xml:space="preserve">Postupné pokácení stromu v rovině, pr. 61-70 cm (ks) </t>
  </si>
  <si>
    <t xml:space="preserve">Postupné pokácení stromu v rovině, pr. 71-80 cm (ks) </t>
  </si>
  <si>
    <t>Postupné pokácení stromu v rovině, pr. 81-90 cm (ks)</t>
  </si>
  <si>
    <t>Postupné pokácení stromu v rovině, pr.90- 100 cm (ks)</t>
  </si>
  <si>
    <t xml:space="preserve">Postupné pokácení stromu v rovině, pr. 100 cm a více (ks) </t>
  </si>
  <si>
    <t>Kácení celkem</t>
  </si>
  <si>
    <t>Ošetření stávajících stromů</t>
  </si>
  <si>
    <t>**Odborný řez listnatého stromu I. Kategorie</t>
  </si>
  <si>
    <t>**Odborný řez listnatého stromu II. Kategorie</t>
  </si>
  <si>
    <t>**Odborný řez listnatého stromu III. Kategorie</t>
  </si>
  <si>
    <t>Zmlazovací řez keřů</t>
  </si>
  <si>
    <t>Ošetření stávajících stromů celkem</t>
  </si>
  <si>
    <t>Probírka náletu stromů do 10 cm průměru kmene na řezné ploše pařezu (m2)</t>
  </si>
  <si>
    <t>Odstranění keřových skupin do výšky 4m (m2)</t>
  </si>
  <si>
    <t>Probírka náletových a nárostových skupin (m2)</t>
  </si>
  <si>
    <t>Odstranění náletů celkem</t>
  </si>
  <si>
    <t>Příprava půdy</t>
  </si>
  <si>
    <t>Chemické odplevelení před založením kultury (m2), včetně materiálu</t>
  </si>
  <si>
    <t>Doplnění rašeliny (0,07m3/m3ks)´)</t>
  </si>
  <si>
    <t>Výsadby</t>
  </si>
  <si>
    <t>Rozmístění dřevin (ks)</t>
  </si>
  <si>
    <t>Hloubení jamek pro alejové stromy s vým. 50%, do 1m3, v rovině</t>
  </si>
  <si>
    <t>Výsadba vzrostlého stromu, s balem do 60 cm, v rovině</t>
  </si>
  <si>
    <t>Zhotovení obalu kmene z juty</t>
  </si>
  <si>
    <t>Ukotvení alejového stromu 3-mi kůly délky nad 2 m</t>
  </si>
  <si>
    <t>Hloubení jamek pro jehličnaté stromy s vým. 50%, do 0,4 m3, v rovině a ve svahu 1:5</t>
  </si>
  <si>
    <t>Výsadba jehličnatého stromu, s balem do 40 cm, v rovině a v svahu 1“5</t>
  </si>
  <si>
    <t>Ukotvení jehličnatého stromu 1 kůlem délky nad 2 m</t>
  </si>
  <si>
    <t>Hloubení jamek pro keře s vým. 50%, do 0,125 m3, v rovině</t>
  </si>
  <si>
    <t>Výsadba keřů s balem do 20 cm, v rovině</t>
  </si>
  <si>
    <t>Dokončovací práce</t>
  </si>
  <si>
    <t>Mulčování kůrou v rovině (m2)</t>
  </si>
  <si>
    <t>Položení textilie v rovině (m2), včetně materiálu</t>
  </si>
  <si>
    <t>Zálivka vysázených rostlin (0,05m3/strom;0,02m3/m2 keřů) (m3)</t>
  </si>
  <si>
    <t>Výsadby a související práce celkem</t>
  </si>
  <si>
    <t>Ostatní</t>
  </si>
  <si>
    <t>Ostatní celkem</t>
  </si>
  <si>
    <t>Následná péče o výsadby</t>
  </si>
  <si>
    <t>Práce celkem bez DPH:</t>
  </si>
  <si>
    <t>Práce - DPH:</t>
  </si>
  <si>
    <t>Práce celkem včetně DPH:</t>
  </si>
  <si>
    <t>Celkové náklady:</t>
  </si>
  <si>
    <t>Celkem DPH:</t>
  </si>
  <si>
    <t>Celkové náklady včetně DPH:</t>
  </si>
  <si>
    <t xml:space="preserve">Poznámky: </t>
  </si>
  <si>
    <t>** Kácení a odstranění náletu se provádí včetně odstranění pařezů a likvidace dřevní hmoty.</t>
  </si>
  <si>
    <t>Položkový rozpočet - výkaz výměr</t>
  </si>
  <si>
    <t>Odstranění pařezů frézováním , pr. P. na řezné ploše 1-1,5m (staré pařezy mimo kácení)</t>
  </si>
  <si>
    <t xml:space="preserve">Revitalizace zámeckého parku ve Štěkni </t>
  </si>
  <si>
    <t xml:space="preserve">Ostatní materiál </t>
  </si>
  <si>
    <t>Materiál celkem bez DPH</t>
  </si>
  <si>
    <t>Materiál  celkem včetně DPH:</t>
  </si>
  <si>
    <t>Rostlinný materiál celkem bez DPH:</t>
  </si>
  <si>
    <r>
      <t>Tabletové hnojivo, 2</t>
    </r>
    <r>
      <rPr>
        <i/>
        <sz val="10"/>
        <color indexed="8"/>
        <rFont val="Arial"/>
        <family val="2"/>
      </rPr>
      <t>0ks/1strom, 4ks/1 keř</t>
    </r>
    <r>
      <rPr>
        <sz val="10"/>
        <color indexed="8"/>
        <rFont val="Arial"/>
        <family val="2"/>
      </rPr>
      <t xml:space="preserve"> (ks)</t>
    </r>
  </si>
  <si>
    <r>
      <t xml:space="preserve">Juta š 0,15m na obalení kmene (m)   </t>
    </r>
    <r>
      <rPr>
        <i/>
        <sz val="10"/>
        <color indexed="8"/>
        <rFont val="Arial"/>
        <family val="2"/>
      </rPr>
      <t>10 m /1 strom</t>
    </r>
  </si>
  <si>
    <t>Příprava půdy pro travnaté plochy a výsadbu keřů (rotavátor, vysbírání odpadu, hrábě) (m2)</t>
  </si>
  <si>
    <t>Příprava půdy celkem</t>
  </si>
  <si>
    <t xml:space="preserve">   </t>
  </si>
  <si>
    <t>* Odborný řez listnatého stromu - podrobnosti arboristických opatření k jednotlivým stromům jsou uvedeny v tabulce "Evidence a vyhodnocení zdravotního stavu dřevin" a v textu projektové dokumentace.</t>
  </si>
  <si>
    <t>o skupiny</t>
  </si>
  <si>
    <t>Osazení dřevěného bezpečnostního ohrazení včetně přípravy  materiálu (tři kulatiny na dvojitých sloupcích bez proutěné výpně) bm</t>
  </si>
  <si>
    <t>Osazení dřevěného bezpečnostního ohrazení včetně přípravy materiálu (tři kulatiny na dvojitých sloupcích s proutěnou výpní) bm</t>
  </si>
  <si>
    <t>Instalace bezpečnostní vazby včetně materiálu (ks)</t>
  </si>
  <si>
    <t>Následná péče o výsadby celkem</t>
  </si>
  <si>
    <t xml:space="preserve">Zahradnický substrát 70 l pytle (ks) (0,5m3/strom; vrstva 0,1m2 + 10% na slehnutí) </t>
  </si>
  <si>
    <t xml:space="preserve">Odstranění náletů </t>
  </si>
  <si>
    <t>Doplnění ornice vč. nákupu zeminy (m3)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</si>
</sst>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51"/>
      <name val="Times New Roman"/>
      <family val="1"/>
    </font>
    <font>
      <sz val="11"/>
      <color indexed="8"/>
      <name val="Times New Roman"/>
      <family val="1"/>
    </font>
    <font>
      <sz val="10"/>
      <color indexed="5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b/>
      <sz val="20"/>
      <color indexed="8"/>
      <name val="Tahoma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60"/>
      <name val="Arial"/>
      <family val="2"/>
    </font>
    <font>
      <sz val="12"/>
      <color indexed="8"/>
      <name val="Times New Roman"/>
      <family val="1"/>
    </font>
    <font>
      <b/>
      <sz val="12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0" borderId="0" applyNumberFormat="0" applyBorder="0" applyAlignment="0" applyProtection="0"/>
    <xf numFmtId="0" fontId="23" fillId="11" borderId="2" applyNumberFormat="0" applyAlignment="0" applyProtection="0"/>
    <xf numFmtId="44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1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3" borderId="8" applyNumberFormat="0" applyAlignment="0" applyProtection="0"/>
    <xf numFmtId="0" fontId="21" fillId="2" borderId="8" applyNumberFormat="0" applyAlignment="0" applyProtection="0"/>
    <xf numFmtId="0" fontId="20" fillId="2" borderId="9" applyNumberFormat="0" applyAlignment="0" applyProtection="0"/>
    <xf numFmtId="0" fontId="2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</cellStyleXfs>
  <cellXfs count="247">
    <xf numFmtId="0" fontId="0" fillId="0" borderId="0" xfId="0" applyAlignment="1">
      <alignment/>
    </xf>
    <xf numFmtId="4" fontId="6" fillId="17" borderId="10" xfId="0" applyNumberFormat="1" applyFont="1" applyFill="1" applyBorder="1" applyAlignment="1" applyProtection="1">
      <alignment horizontal="right" vertical="center"/>
      <protection/>
    </xf>
    <xf numFmtId="4" fontId="6" fillId="17" borderId="11" xfId="0" applyNumberFormat="1" applyFont="1" applyFill="1" applyBorder="1" applyAlignment="1" applyProtection="1">
      <alignment horizontal="right" vertical="center"/>
      <protection/>
    </xf>
    <xf numFmtId="0" fontId="0" fillId="18" borderId="0" xfId="0" applyFill="1" applyAlignment="1">
      <alignment/>
    </xf>
    <xf numFmtId="0" fontId="6" fillId="17" borderId="12" xfId="0" applyNumberFormat="1" applyFont="1" applyFill="1" applyBorder="1" applyAlignment="1" applyProtection="1">
      <alignment horizontal="left" vertical="center" wrapText="1"/>
      <protection/>
    </xf>
    <xf numFmtId="0" fontId="6" fillId="17" borderId="13" xfId="0" applyNumberFormat="1" applyFont="1" applyFill="1" applyBorder="1" applyAlignment="1" applyProtection="1">
      <alignment horizontal="left" vertical="center" wrapText="1"/>
      <protection/>
    </xf>
    <xf numFmtId="0" fontId="1" fillId="19" borderId="0" xfId="0" applyFont="1" applyFill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6" fillId="17" borderId="14" xfId="0" applyNumberFormat="1" applyFont="1" applyFill="1" applyBorder="1" applyAlignment="1" applyProtection="1">
      <alignment horizontal="right" vertical="center"/>
      <protection/>
    </xf>
    <xf numFmtId="0" fontId="6" fillId="17" borderId="15" xfId="0" applyNumberFormat="1" applyFont="1" applyFill="1" applyBorder="1" applyAlignment="1" applyProtection="1">
      <alignment horizontal="right" vertical="center"/>
      <protection/>
    </xf>
    <xf numFmtId="0" fontId="0" fillId="18" borderId="0" xfId="0" applyFont="1" applyFill="1" applyAlignment="1">
      <alignment horizontal="right" indent="1"/>
    </xf>
    <xf numFmtId="0" fontId="0" fillId="0" borderId="0" xfId="0" applyFont="1" applyAlignment="1">
      <alignment horizontal="right" indent="1"/>
    </xf>
    <xf numFmtId="2" fontId="6" fillId="17" borderId="14" xfId="0" applyNumberFormat="1" applyFont="1" applyFill="1" applyBorder="1" applyAlignment="1" applyProtection="1">
      <alignment horizontal="right" vertical="center"/>
      <protection/>
    </xf>
    <xf numFmtId="2" fontId="6" fillId="17" borderId="15" xfId="0" applyNumberFormat="1" applyFont="1" applyFill="1" applyBorder="1" applyAlignment="1" applyProtection="1">
      <alignment horizontal="right" vertical="center"/>
      <protection/>
    </xf>
    <xf numFmtId="4" fontId="0" fillId="18" borderId="0" xfId="0" applyNumberFormat="1" applyFont="1" applyFill="1" applyAlignment="1">
      <alignment horizontal="right" indent="1"/>
    </xf>
    <xf numFmtId="4" fontId="0" fillId="0" borderId="0" xfId="0" applyNumberFormat="1" applyFont="1" applyAlignment="1">
      <alignment horizontal="right" indent="1"/>
    </xf>
    <xf numFmtId="2" fontId="0" fillId="18" borderId="0" xfId="0" applyNumberFormat="1" applyFont="1" applyFill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0" fillId="2" borderId="1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18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0" fontId="4" fillId="0" borderId="17" xfId="0" applyNumberFormat="1" applyFont="1" applyBorder="1" applyAlignment="1" applyProtection="1">
      <alignment horizontal="left" vertical="center" wrapText="1"/>
      <protection/>
    </xf>
    <xf numFmtId="0" fontId="4" fillId="0" borderId="17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31" fillId="20" borderId="18" xfId="0" applyNumberFormat="1" applyFont="1" applyFill="1" applyBorder="1" applyAlignment="1" applyProtection="1">
      <alignment horizontal="left" vertical="center" wrapText="1"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31" fillId="0" borderId="20" xfId="0" applyNumberFormat="1" applyFont="1" applyBorder="1" applyAlignment="1" applyProtection="1">
      <alignment horizontal="left" vertical="center" wrapText="1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0" fontId="32" fillId="0" borderId="18" xfId="0" applyFont="1" applyBorder="1" applyAlignment="1">
      <alignment horizontal="left" vertical="center" wrapText="1"/>
    </xf>
    <xf numFmtId="2" fontId="4" fillId="20" borderId="16" xfId="0" applyNumberFormat="1" applyFont="1" applyFill="1" applyBorder="1" applyAlignment="1" applyProtection="1">
      <alignment horizontal="right" vertical="center"/>
      <protection/>
    </xf>
    <xf numFmtId="0" fontId="0" fillId="18" borderId="22" xfId="0" applyFont="1" applyFill="1" applyBorder="1" applyAlignment="1">
      <alignment horizontal="left" vertical="center" wrapText="1"/>
    </xf>
    <xf numFmtId="2" fontId="4" fillId="20" borderId="22" xfId="0" applyNumberFormat="1" applyFont="1" applyFill="1" applyBorder="1" applyAlignment="1" applyProtection="1">
      <alignment horizontal="right" vertical="center"/>
      <protection/>
    </xf>
    <xf numFmtId="0" fontId="0" fillId="18" borderId="23" xfId="0" applyFont="1" applyFill="1" applyBorder="1" applyAlignment="1">
      <alignment horizontal="left" vertical="center" wrapText="1"/>
    </xf>
    <xf numFmtId="2" fontId="4" fillId="20" borderId="23" xfId="0" applyNumberFormat="1" applyFont="1" applyFill="1" applyBorder="1" applyAlignment="1" applyProtection="1">
      <alignment horizontal="right"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0" fillId="0" borderId="0" xfId="0" applyNumberFormat="1" applyBorder="1" applyAlignment="1">
      <alignment vertical="center"/>
    </xf>
    <xf numFmtId="0" fontId="0" fillId="21" borderId="23" xfId="0" applyFont="1" applyFill="1" applyBorder="1" applyAlignment="1">
      <alignment horizontal="left" vertical="center" wrapText="1"/>
    </xf>
    <xf numFmtId="2" fontId="4" fillId="21" borderId="23" xfId="0" applyNumberFormat="1" applyFont="1" applyFill="1" applyBorder="1" applyAlignment="1" applyProtection="1">
      <alignment horizontal="right" vertical="center"/>
      <protection/>
    </xf>
    <xf numFmtId="0" fontId="0" fillId="18" borderId="17" xfId="0" applyFont="1" applyFill="1" applyBorder="1" applyAlignment="1">
      <alignment horizontal="left" vertical="center" wrapText="1"/>
    </xf>
    <xf numFmtId="2" fontId="4" fillId="2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0" fontId="32" fillId="17" borderId="24" xfId="0" applyFont="1" applyFill="1" applyBorder="1" applyAlignment="1">
      <alignment horizontal="left" vertical="center" wrapText="1"/>
    </xf>
    <xf numFmtId="2" fontId="0" fillId="17" borderId="25" xfId="0" applyNumberFormat="1" applyFont="1" applyFill="1" applyBorder="1" applyAlignment="1">
      <alignment horizontal="right" vertical="center"/>
    </xf>
    <xf numFmtId="0" fontId="31" fillId="17" borderId="25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32" fillId="0" borderId="2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18" xfId="0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right" vertic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6" xfId="0" applyNumberFormat="1" applyFont="1" applyBorder="1" applyAlignment="1">
      <alignment horizontal="left" vertical="center" wrapText="1"/>
    </xf>
    <xf numFmtId="2" fontId="4" fillId="20" borderId="26" xfId="0" applyNumberFormat="1" applyFont="1" applyFill="1" applyBorder="1" applyAlignment="1" applyProtection="1">
      <alignment horizontal="right" vertical="center"/>
      <protection/>
    </xf>
    <xf numFmtId="0" fontId="0" fillId="21" borderId="22" xfId="0" applyFont="1" applyFill="1" applyBorder="1" applyAlignment="1">
      <alignment horizontal="left" vertical="center" wrapText="1"/>
    </xf>
    <xf numFmtId="2" fontId="4" fillId="21" borderId="22" xfId="0" applyNumberFormat="1" applyFont="1" applyFill="1" applyBorder="1" applyAlignment="1" applyProtection="1">
      <alignment horizontal="right" vertical="center"/>
      <protection/>
    </xf>
    <xf numFmtId="0" fontId="11" fillId="18" borderId="0" xfId="0" applyNumberFormat="1" applyFont="1" applyFill="1" applyAlignment="1" applyProtection="1">
      <alignment vertical="center"/>
      <protection/>
    </xf>
    <xf numFmtId="0" fontId="33" fillId="21" borderId="23" xfId="0" applyFont="1" applyFill="1" applyBorder="1" applyAlignment="1">
      <alignment horizontal="left" vertical="center" wrapText="1"/>
    </xf>
    <xf numFmtId="0" fontId="34" fillId="21" borderId="23" xfId="0" applyFont="1" applyFill="1" applyBorder="1" applyAlignment="1">
      <alignment horizontal="left" vertical="center" wrapText="1"/>
    </xf>
    <xf numFmtId="0" fontId="0" fillId="21" borderId="17" xfId="0" applyFont="1" applyFill="1" applyBorder="1" applyAlignment="1">
      <alignment horizontal="left" vertical="center" wrapText="1"/>
    </xf>
    <xf numFmtId="2" fontId="4" fillId="21" borderId="17" xfId="0" applyNumberFormat="1" applyFont="1" applyFill="1" applyBorder="1" applyAlignment="1" applyProtection="1">
      <alignment horizontal="right" vertical="center"/>
      <protection/>
    </xf>
    <xf numFmtId="0" fontId="32" fillId="0" borderId="24" xfId="0" applyFont="1" applyBorder="1" applyAlignment="1">
      <alignment horizontal="left" vertical="center" wrapText="1"/>
    </xf>
    <xf numFmtId="2" fontId="4" fillId="20" borderId="2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Border="1" applyAlignment="1" applyProtection="1">
      <alignment horizontal="right" vertical="center"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right" vertical="center"/>
    </xf>
    <xf numFmtId="0" fontId="35" fillId="0" borderId="18" xfId="0" applyNumberFormat="1" applyFont="1" applyBorder="1" applyAlignment="1" applyProtection="1">
      <alignment horizontal="left" vertical="center" wrapText="1"/>
      <protection/>
    </xf>
    <xf numFmtId="0" fontId="4" fillId="0" borderId="26" xfId="0" applyNumberFormat="1" applyFont="1" applyBorder="1" applyAlignment="1" applyProtection="1">
      <alignment horizontal="left" vertical="center" wrapText="1"/>
      <protection/>
    </xf>
    <xf numFmtId="0" fontId="4" fillId="0" borderId="26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1" fillId="17" borderId="18" xfId="0" applyNumberFormat="1" applyFont="1" applyFill="1" applyBorder="1" applyAlignment="1" applyProtection="1">
      <alignment horizontal="left" vertical="center" wrapText="1"/>
      <protection/>
    </xf>
    <xf numFmtId="2" fontId="31" fillId="17" borderId="16" xfId="0" applyNumberFormat="1" applyFont="1" applyFill="1" applyBorder="1" applyAlignment="1" applyProtection="1">
      <alignment horizontal="right" vertical="center"/>
      <protection/>
    </xf>
    <xf numFmtId="0" fontId="31" fillId="17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 vertical="center"/>
    </xf>
    <xf numFmtId="0" fontId="31" fillId="22" borderId="27" xfId="0" applyNumberFormat="1" applyFont="1" applyFill="1" applyBorder="1" applyAlignment="1" applyProtection="1">
      <alignment horizontal="left" vertical="center" wrapText="1"/>
      <protection/>
    </xf>
    <xf numFmtId="2" fontId="31" fillId="18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31" fillId="0" borderId="18" xfId="0" applyNumberFormat="1" applyFont="1" applyFill="1" applyBorder="1" applyAlignment="1" applyProtection="1">
      <alignment horizontal="left" vertical="center" wrapText="1"/>
      <protection/>
    </xf>
    <xf numFmtId="2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4" fillId="0" borderId="23" xfId="0" applyNumberFormat="1" applyFont="1" applyBorder="1" applyAlignment="1" applyProtection="1">
      <alignment horizontal="left" vertical="center" wrapText="1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0" fontId="4" fillId="0" borderId="22" xfId="0" applyNumberFormat="1" applyFont="1" applyBorder="1" applyAlignment="1" applyProtection="1">
      <alignment horizontal="right" vertical="center"/>
      <protection/>
    </xf>
    <xf numFmtId="0" fontId="31" fillId="20" borderId="20" xfId="0" applyNumberFormat="1" applyFont="1" applyFill="1" applyBorder="1" applyAlignment="1" applyProtection="1">
      <alignment horizontal="left" vertical="center" wrapText="1"/>
      <protection/>
    </xf>
    <xf numFmtId="0" fontId="4" fillId="20" borderId="23" xfId="0" applyNumberFormat="1" applyFont="1" applyFill="1" applyBorder="1" applyAlignment="1" applyProtection="1">
      <alignment horizontal="left" vertical="center" wrapText="1"/>
      <protection/>
    </xf>
    <xf numFmtId="2" fontId="4" fillId="0" borderId="23" xfId="0" applyNumberFormat="1" applyFont="1" applyBorder="1" applyAlignment="1" applyProtection="1">
      <alignment horizontal="right" vertical="center"/>
      <protection/>
    </xf>
    <xf numFmtId="0" fontId="4" fillId="0" borderId="23" xfId="0" applyNumberFormat="1" applyFont="1" applyBorder="1" applyAlignment="1" applyProtection="1">
      <alignment horizontal="right" vertical="center"/>
      <protection/>
    </xf>
    <xf numFmtId="2" fontId="4" fillId="20" borderId="23" xfId="0" applyNumberFormat="1" applyFont="1" applyFill="1" applyBorder="1" applyAlignment="1" applyProtection="1">
      <alignment horizontal="right" vertical="center"/>
      <protection/>
    </xf>
    <xf numFmtId="0" fontId="4" fillId="21" borderId="23" xfId="0" applyNumberFormat="1" applyFont="1" applyFill="1" applyBorder="1" applyAlignment="1" applyProtection="1">
      <alignment horizontal="left" vertical="center" wrapText="1"/>
      <protection/>
    </xf>
    <xf numFmtId="2" fontId="4" fillId="18" borderId="23" xfId="0" applyNumberFormat="1" applyFont="1" applyFill="1" applyBorder="1" applyAlignment="1" applyProtection="1">
      <alignment horizontal="right" vertical="center"/>
      <protection/>
    </xf>
    <xf numFmtId="10" fontId="3" fillId="18" borderId="0" xfId="0" applyNumberFormat="1" applyFont="1" applyFill="1" applyAlignment="1" applyProtection="1">
      <alignment vertical="center"/>
      <protection/>
    </xf>
    <xf numFmtId="0" fontId="31" fillId="17" borderId="20" xfId="0" applyNumberFormat="1" applyFont="1" applyFill="1" applyBorder="1" applyAlignment="1" applyProtection="1">
      <alignment horizontal="left" vertical="center" wrapText="1"/>
      <protection/>
    </xf>
    <xf numFmtId="2" fontId="31" fillId="17" borderId="0" xfId="0" applyNumberFormat="1" applyFont="1" applyFill="1" applyBorder="1" applyAlignment="1" applyProtection="1">
      <alignment horizontal="right" vertical="center"/>
      <protection/>
    </xf>
    <xf numFmtId="0" fontId="31" fillId="17" borderId="0" xfId="0" applyNumberFormat="1" applyFont="1" applyFill="1" applyBorder="1" applyAlignment="1" applyProtection="1">
      <alignment horizontal="right" vertical="center"/>
      <protection/>
    </xf>
    <xf numFmtId="4" fontId="31" fillId="17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0" fontId="4" fillId="0" borderId="20" xfId="0" applyNumberFormat="1" applyFont="1" applyBorder="1" applyAlignment="1" applyProtection="1">
      <alignment horizontal="left" vertical="center" wrapText="1"/>
      <protection/>
    </xf>
    <xf numFmtId="2" fontId="4" fillId="2" borderId="16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Border="1" applyAlignment="1" applyProtection="1">
      <alignment horizontal="left" vertical="center" wrapText="1"/>
      <protection/>
    </xf>
    <xf numFmtId="0" fontId="31" fillId="0" borderId="18" xfId="0" applyNumberFormat="1" applyFont="1" applyBorder="1" applyAlignment="1" applyProtection="1">
      <alignment horizontal="left" vertical="center" wrapText="1"/>
      <protection/>
    </xf>
    <xf numFmtId="0" fontId="0" fillId="18" borderId="0" xfId="0" applyFill="1" applyAlignment="1">
      <alignment vertical="center"/>
    </xf>
    <xf numFmtId="4" fontId="4" fillId="0" borderId="22" xfId="0" applyNumberFormat="1" applyFont="1" applyBorder="1" applyAlignment="1" applyProtection="1">
      <alignment horizontal="left" vertical="center" wrapText="1"/>
      <protection/>
    </xf>
    <xf numFmtId="3" fontId="4" fillId="0" borderId="22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left" vertical="center" wrapText="1"/>
      <protection/>
    </xf>
    <xf numFmtId="3" fontId="4" fillId="0" borderId="23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31" fillId="17" borderId="24" xfId="0" applyNumberFormat="1" applyFont="1" applyFill="1" applyBorder="1" applyAlignment="1" applyProtection="1">
      <alignment horizontal="left" vertical="center" wrapText="1"/>
      <protection/>
    </xf>
    <xf numFmtId="2" fontId="31" fillId="17" borderId="25" xfId="0" applyNumberFormat="1" applyFont="1" applyFill="1" applyBorder="1" applyAlignment="1" applyProtection="1">
      <alignment horizontal="right" vertical="center"/>
      <protection/>
    </xf>
    <xf numFmtId="4" fontId="37" fillId="17" borderId="28" xfId="0" applyNumberFormat="1" applyFont="1" applyFill="1" applyBorder="1" applyAlignment="1" applyProtection="1">
      <alignment horizontal="right" vertical="center"/>
      <protection/>
    </xf>
    <xf numFmtId="0" fontId="31" fillId="22" borderId="0" xfId="0" applyNumberFormat="1" applyFont="1" applyFill="1" applyBorder="1" applyAlignment="1" applyProtection="1">
      <alignment horizontal="left" vertical="center" wrapText="1"/>
      <protection/>
    </xf>
    <xf numFmtId="2" fontId="31" fillId="22" borderId="26" xfId="0" applyNumberFormat="1" applyFont="1" applyFill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vertical="center"/>
    </xf>
    <xf numFmtId="2" fontId="4" fillId="0" borderId="23" xfId="0" applyNumberFormat="1" applyFont="1" applyFill="1" applyBorder="1" applyAlignment="1" applyProtection="1">
      <alignment horizontal="right" vertical="center"/>
      <protection/>
    </xf>
    <xf numFmtId="4" fontId="31" fillId="17" borderId="24" xfId="0" applyNumberFormat="1" applyFont="1" applyFill="1" applyBorder="1" applyAlignment="1" applyProtection="1">
      <alignment horizontal="left" vertical="center" wrapText="1"/>
      <protection/>
    </xf>
    <xf numFmtId="3" fontId="31" fillId="17" borderId="25" xfId="0" applyNumberFormat="1" applyFont="1" applyFill="1" applyBorder="1" applyAlignment="1" applyProtection="1">
      <alignment horizontal="right" vertical="center"/>
      <protection/>
    </xf>
    <xf numFmtId="4" fontId="31" fillId="0" borderId="20" xfId="0" applyNumberFormat="1" applyFont="1" applyFill="1" applyBorder="1" applyAlignment="1" applyProtection="1">
      <alignment horizontal="left" vertical="center" wrapText="1"/>
      <protection/>
    </xf>
    <xf numFmtId="2" fontId="31" fillId="0" borderId="0" xfId="0" applyNumberFormat="1" applyFont="1" applyFill="1" applyBorder="1" applyAlignment="1" applyProtection="1">
      <alignment horizontal="right" vertical="center"/>
      <protection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4" fontId="4" fillId="2" borderId="22" xfId="0" applyNumberFormat="1" applyFont="1" applyFill="1" applyBorder="1" applyAlignment="1" applyProtection="1">
      <alignment horizontal="left" vertical="center" wrapText="1"/>
      <protection/>
    </xf>
    <xf numFmtId="2" fontId="4" fillId="23" borderId="22" xfId="0" applyNumberFormat="1" applyFont="1" applyFill="1" applyBorder="1" applyAlignment="1" applyProtection="1">
      <alignment horizontal="right" vertical="center"/>
      <protection/>
    </xf>
    <xf numFmtId="4" fontId="4" fillId="23" borderId="23" xfId="0" applyNumberFormat="1" applyFont="1" applyFill="1" applyBorder="1" applyAlignment="1" applyProtection="1">
      <alignment horizontal="left" vertical="center" wrapText="1"/>
      <protection/>
    </xf>
    <xf numFmtId="2" fontId="4" fillId="23" borderId="23" xfId="0" applyNumberFormat="1" applyFont="1" applyFill="1" applyBorder="1" applyAlignment="1" applyProtection="1">
      <alignment horizontal="right" vertical="center"/>
      <protection/>
    </xf>
    <xf numFmtId="4" fontId="4" fillId="23" borderId="17" xfId="0" applyNumberFormat="1" applyFont="1" applyFill="1" applyBorder="1" applyAlignment="1" applyProtection="1">
      <alignment horizontal="left" vertical="center" wrapText="1"/>
      <protection/>
    </xf>
    <xf numFmtId="2" fontId="4" fillId="23" borderId="1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>
      <alignment vertical="center"/>
    </xf>
    <xf numFmtId="4" fontId="31" fillId="17" borderId="25" xfId="0" applyNumberFormat="1" applyFont="1" applyFill="1" applyBorder="1" applyAlignment="1" applyProtection="1">
      <alignment horizontal="right" vertical="center"/>
      <protection/>
    </xf>
    <xf numFmtId="0" fontId="4" fillId="23" borderId="22" xfId="0" applyNumberFormat="1" applyFont="1" applyFill="1" applyBorder="1" applyAlignment="1" applyProtection="1">
      <alignment horizontal="left" vertical="center" wrapText="1"/>
      <protection/>
    </xf>
    <xf numFmtId="2" fontId="4" fillId="2" borderId="22" xfId="0" applyNumberFormat="1" applyFont="1" applyFill="1" applyBorder="1" applyAlignment="1" applyProtection="1">
      <alignment horizontal="right" vertical="center"/>
      <protection/>
    </xf>
    <xf numFmtId="0" fontId="4" fillId="2" borderId="23" xfId="0" applyNumberFormat="1" applyFont="1" applyFill="1" applyBorder="1" applyAlignment="1" applyProtection="1">
      <alignment horizontal="left" vertical="center" wrapText="1"/>
      <protection/>
    </xf>
    <xf numFmtId="2" fontId="4" fillId="2" borderId="23" xfId="0" applyNumberFormat="1" applyFont="1" applyFill="1" applyBorder="1" applyAlignment="1" applyProtection="1">
      <alignment horizontal="right" vertical="center"/>
      <protection/>
    </xf>
    <xf numFmtId="0" fontId="4" fillId="23" borderId="23" xfId="0" applyNumberFormat="1" applyFont="1" applyFill="1" applyBorder="1" applyAlignment="1" applyProtection="1">
      <alignment horizontal="left" vertical="center" wrapText="1"/>
      <protection/>
    </xf>
    <xf numFmtId="0" fontId="4" fillId="2" borderId="18" xfId="0" applyNumberFormat="1" applyFont="1" applyFill="1" applyBorder="1" applyAlignment="1" applyProtection="1">
      <alignment horizontal="left" vertical="center" wrapText="1"/>
      <protection/>
    </xf>
    <xf numFmtId="0" fontId="4" fillId="20" borderId="22" xfId="0" applyNumberFormat="1" applyFont="1" applyFill="1" applyBorder="1" applyAlignment="1" applyProtection="1">
      <alignment horizontal="left" vertical="center" wrapText="1"/>
      <protection/>
    </xf>
    <xf numFmtId="2" fontId="4" fillId="0" borderId="22" xfId="0" applyNumberFormat="1" applyFont="1" applyFill="1" applyBorder="1" applyAlignment="1" applyProtection="1">
      <alignment horizontal="right" vertical="center"/>
      <protection/>
    </xf>
    <xf numFmtId="0" fontId="4" fillId="20" borderId="0" xfId="0" applyNumberFormat="1" applyFont="1" applyFill="1" applyBorder="1" applyAlignment="1" applyProtection="1">
      <alignment horizontal="right" vertical="center"/>
      <protection/>
    </xf>
    <xf numFmtId="0" fontId="3" fillId="19" borderId="0" xfId="0" applyNumberFormat="1" applyFont="1" applyFill="1" applyAlignment="1" applyProtection="1">
      <alignment vertical="center"/>
      <protection/>
    </xf>
    <xf numFmtId="0" fontId="4" fillId="23" borderId="17" xfId="0" applyNumberFormat="1" applyFont="1" applyFill="1" applyBorder="1" applyAlignment="1" applyProtection="1">
      <alignment horizontal="left" vertical="center" wrapText="1"/>
      <protection/>
    </xf>
    <xf numFmtId="2" fontId="4" fillId="2" borderId="17" xfId="0" applyNumberFormat="1" applyFont="1" applyFill="1" applyBorder="1" applyAlignment="1" applyProtection="1">
      <alignment horizontal="right" vertical="center"/>
      <protection/>
    </xf>
    <xf numFmtId="4" fontId="31" fillId="0" borderId="29" xfId="0" applyNumberFormat="1" applyFont="1" applyFill="1" applyBorder="1" applyAlignment="1" applyProtection="1">
      <alignment horizontal="left" vertical="center" wrapText="1"/>
      <protection/>
    </xf>
    <xf numFmtId="2" fontId="31" fillId="0" borderId="30" xfId="0" applyNumberFormat="1" applyFont="1" applyFill="1" applyBorder="1" applyAlignment="1" applyProtection="1">
      <alignment horizontal="right" vertical="center"/>
      <protection/>
    </xf>
    <xf numFmtId="4" fontId="31" fillId="0" borderId="30" xfId="0" applyNumberFormat="1" applyFont="1" applyFill="1" applyBorder="1" applyAlignment="1" applyProtection="1">
      <alignment horizontal="right" vertical="center"/>
      <protection/>
    </xf>
    <xf numFmtId="0" fontId="31" fillId="17" borderId="24" xfId="0" applyNumberFormat="1" applyFont="1" applyFill="1" applyBorder="1" applyAlignment="1" applyProtection="1">
      <alignment horizontal="left" vertical="center" wrapText="1"/>
      <protection/>
    </xf>
    <xf numFmtId="2" fontId="4" fillId="24" borderId="16" xfId="0" applyNumberFormat="1" applyFont="1" applyFill="1" applyBorder="1" applyAlignment="1" applyProtection="1">
      <alignment horizontal="right" vertical="center"/>
      <protection/>
    </xf>
    <xf numFmtId="0" fontId="4" fillId="18" borderId="20" xfId="0" applyNumberFormat="1" applyFont="1" applyFill="1" applyBorder="1" applyAlignment="1" applyProtection="1">
      <alignment horizontal="left" vertical="center" wrapText="1"/>
      <protection/>
    </xf>
    <xf numFmtId="2" fontId="4" fillId="20" borderId="0" xfId="0" applyNumberFormat="1" applyFont="1" applyFill="1" applyBorder="1" applyAlignment="1" applyProtection="1">
      <alignment horizontal="right" vertical="center"/>
      <protection/>
    </xf>
    <xf numFmtId="2" fontId="4" fillId="17" borderId="25" xfId="0" applyNumberFormat="1" applyFont="1" applyFill="1" applyBorder="1" applyAlignment="1" applyProtection="1">
      <alignment horizontal="right" vertical="center"/>
      <protection/>
    </xf>
    <xf numFmtId="0" fontId="4" fillId="17" borderId="25" xfId="0" applyNumberFormat="1" applyFont="1" applyFill="1" applyBorder="1" applyAlignment="1" applyProtection="1">
      <alignment horizontal="right" vertical="center"/>
      <protection/>
    </xf>
    <xf numFmtId="0" fontId="38" fillId="18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4" fillId="20" borderId="0" xfId="0" applyNumberFormat="1" applyFont="1" applyFill="1" applyAlignment="1" applyProtection="1">
      <alignment horizontal="left" vertical="center" wrapText="1"/>
      <protection/>
    </xf>
    <xf numFmtId="0" fontId="36" fillId="0" borderId="31" xfId="0" applyNumberFormat="1" applyFont="1" applyBorder="1" applyAlignment="1" applyProtection="1">
      <alignment horizontal="left" vertical="center" wrapText="1"/>
      <protection/>
    </xf>
    <xf numFmtId="2" fontId="36" fillId="0" borderId="32" xfId="0" applyNumberFormat="1" applyFont="1" applyBorder="1" applyAlignment="1" applyProtection="1">
      <alignment horizontal="right" vertical="center"/>
      <protection/>
    </xf>
    <xf numFmtId="0" fontId="36" fillId="0" borderId="32" xfId="0" applyNumberFormat="1" applyFont="1" applyBorder="1" applyAlignment="1" applyProtection="1">
      <alignment horizontal="right" vertical="center"/>
      <protection/>
    </xf>
    <xf numFmtId="4" fontId="36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2" fontId="4" fillId="0" borderId="17" xfId="0" applyNumberFormat="1" applyFont="1" applyBorder="1" applyAlignment="1" applyProtection="1">
      <alignment horizontal="center" vertical="center" wrapText="1"/>
      <protection/>
    </xf>
    <xf numFmtId="0" fontId="6" fillId="2" borderId="18" xfId="0" applyNumberFormat="1" applyFont="1" applyFill="1" applyBorder="1" applyAlignment="1" applyProtection="1">
      <alignment horizontal="left" vertical="center" wrapText="1"/>
      <protection/>
    </xf>
    <xf numFmtId="2" fontId="5" fillId="2" borderId="16" xfId="0" applyNumberFormat="1" applyFont="1" applyFill="1" applyBorder="1" applyAlignment="1" applyProtection="1">
      <alignment horizontal="right" vertical="center"/>
      <protection/>
    </xf>
    <xf numFmtId="0" fontId="6" fillId="17" borderId="18" xfId="0" applyNumberFormat="1" applyFont="1" applyFill="1" applyBorder="1" applyAlignment="1" applyProtection="1">
      <alignment horizontal="left" vertical="center" wrapText="1"/>
      <protection/>
    </xf>
    <xf numFmtId="2" fontId="6" fillId="17" borderId="16" xfId="0" applyNumberFormat="1" applyFont="1" applyFill="1" applyBorder="1" applyAlignment="1" applyProtection="1">
      <alignment horizontal="right" vertical="center"/>
      <protection/>
    </xf>
    <xf numFmtId="0" fontId="6" fillId="17" borderId="16" xfId="0" applyNumberFormat="1" applyFont="1" applyFill="1" applyBorder="1" applyAlignment="1" applyProtection="1">
      <alignment horizontal="right" vertical="center"/>
      <protection/>
    </xf>
    <xf numFmtId="4" fontId="39" fillId="17" borderId="19" xfId="0" applyNumberFormat="1" applyFont="1" applyFill="1" applyBorder="1" applyAlignment="1" applyProtection="1">
      <alignment horizontal="right" vertical="center"/>
      <protection/>
    </xf>
    <xf numFmtId="0" fontId="6" fillId="17" borderId="18" xfId="0" applyNumberFormat="1" applyFont="1" applyFill="1" applyBorder="1" applyAlignment="1" applyProtection="1">
      <alignment horizontal="left" vertical="center" wrapText="1"/>
      <protection/>
    </xf>
    <xf numFmtId="2" fontId="7" fillId="2" borderId="16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4" fontId="39" fillId="2" borderId="19" xfId="0" applyNumberFormat="1" applyFont="1" applyFill="1" applyBorder="1" applyAlignment="1">
      <alignment horizontal="right" vertical="center"/>
    </xf>
    <xf numFmtId="0" fontId="31" fillId="17" borderId="34" xfId="0" applyNumberFormat="1" applyFont="1" applyFill="1" applyBorder="1" applyAlignment="1" applyProtection="1">
      <alignment horizontal="left" vertical="center" wrapText="1"/>
      <protection/>
    </xf>
    <xf numFmtId="2" fontId="31" fillId="17" borderId="35" xfId="0" applyNumberFormat="1" applyFont="1" applyFill="1" applyBorder="1" applyAlignment="1" applyProtection="1">
      <alignment horizontal="right" vertical="center"/>
      <protection/>
    </xf>
    <xf numFmtId="0" fontId="31" fillId="17" borderId="35" xfId="0" applyNumberFormat="1" applyFont="1" applyFill="1" applyBorder="1" applyAlignment="1" applyProtection="1">
      <alignment horizontal="right" vertical="center"/>
      <protection/>
    </xf>
    <xf numFmtId="4" fontId="31" fillId="17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4" fillId="21" borderId="22" xfId="0" applyNumberFormat="1" applyFont="1" applyFill="1" applyBorder="1" applyAlignment="1" applyProtection="1">
      <alignment horizontal="right" vertical="center"/>
      <protection/>
    </xf>
    <xf numFmtId="0" fontId="0" fillId="21" borderId="23" xfId="0" applyFont="1" applyFill="1" applyBorder="1" applyAlignment="1">
      <alignment horizontal="right" vertical="center"/>
    </xf>
    <xf numFmtId="0" fontId="0" fillId="21" borderId="17" xfId="0" applyFont="1" applyFill="1" applyBorder="1" applyAlignment="1">
      <alignment horizontal="right" vertical="center"/>
    </xf>
    <xf numFmtId="0" fontId="0" fillId="21" borderId="26" xfId="0" applyNumberFormat="1" applyFont="1" applyFill="1" applyBorder="1" applyAlignment="1">
      <alignment horizontal="right" vertical="center"/>
    </xf>
    <xf numFmtId="0" fontId="0" fillId="21" borderId="22" xfId="0" applyFont="1" applyFill="1" applyBorder="1" applyAlignment="1">
      <alignment horizontal="right" vertical="center"/>
    </xf>
    <xf numFmtId="0" fontId="31" fillId="18" borderId="0" xfId="0" applyNumberFormat="1" applyFont="1" applyFill="1" applyBorder="1" applyAlignment="1" applyProtection="1">
      <alignment horizontal="right" vertical="center"/>
      <protection/>
    </xf>
    <xf numFmtId="0" fontId="4" fillId="21" borderId="23" xfId="0" applyNumberFormat="1" applyFont="1" applyFill="1" applyBorder="1" applyAlignment="1" applyProtection="1">
      <alignment horizontal="right" vertical="center"/>
      <protection/>
    </xf>
    <xf numFmtId="0" fontId="5" fillId="2" borderId="16" xfId="0" applyNumberFormat="1" applyFont="1" applyFill="1" applyBorder="1" applyAlignment="1" applyProtection="1">
      <alignment horizontal="right" vertical="center"/>
      <protection/>
    </xf>
    <xf numFmtId="0" fontId="31" fillId="22" borderId="26" xfId="0" applyNumberFormat="1" applyFont="1" applyFill="1" applyBorder="1" applyAlignment="1" applyProtection="1">
      <alignment horizontal="right" vertical="center"/>
      <protection/>
    </xf>
    <xf numFmtId="0" fontId="31" fillId="2" borderId="22" xfId="0" applyNumberFormat="1" applyFont="1" applyFill="1" applyBorder="1" applyAlignment="1" applyProtection="1">
      <alignment horizontal="right" vertical="center"/>
      <protection/>
    </xf>
    <xf numFmtId="0" fontId="31" fillId="23" borderId="23" xfId="0" applyNumberFormat="1" applyFont="1" applyFill="1" applyBorder="1" applyAlignment="1" applyProtection="1">
      <alignment horizontal="right" vertical="center"/>
      <protection/>
    </xf>
    <xf numFmtId="0" fontId="31" fillId="23" borderId="17" xfId="0" applyNumberFormat="1" applyFont="1" applyFill="1" applyBorder="1" applyAlignment="1" applyProtection="1">
      <alignment horizontal="right" vertical="center"/>
      <protection/>
    </xf>
    <xf numFmtId="0" fontId="4" fillId="2" borderId="22" xfId="0" applyNumberFormat="1" applyFont="1" applyFill="1" applyBorder="1" applyAlignment="1" applyProtection="1">
      <alignment horizontal="right" vertical="center"/>
      <protection/>
    </xf>
    <xf numFmtId="0" fontId="4" fillId="2" borderId="23" xfId="0" applyNumberFormat="1" applyFont="1" applyFill="1" applyBorder="1" applyAlignment="1" applyProtection="1">
      <alignment horizontal="right" vertical="center"/>
      <protection/>
    </xf>
    <xf numFmtId="0" fontId="4" fillId="23" borderId="23" xfId="0" applyNumberFormat="1" applyFont="1" applyFill="1" applyBorder="1" applyAlignment="1" applyProtection="1">
      <alignment horizontal="right" vertical="center"/>
      <protection/>
    </xf>
    <xf numFmtId="0" fontId="4" fillId="2" borderId="16" xfId="0" applyNumberFormat="1" applyFont="1" applyFill="1" applyBorder="1" applyAlignment="1" applyProtection="1">
      <alignment horizontal="right" vertical="center"/>
      <protection/>
    </xf>
    <xf numFmtId="0" fontId="4" fillId="23" borderId="17" xfId="0" applyNumberFormat="1" applyFont="1" applyFill="1" applyBorder="1" applyAlignment="1" applyProtection="1">
      <alignment horizontal="right" vertical="center"/>
      <protection/>
    </xf>
    <xf numFmtId="0" fontId="0" fillId="2" borderId="16" xfId="0" applyFont="1" applyFill="1" applyBorder="1" applyAlignment="1">
      <alignment horizontal="right" vertical="center"/>
    </xf>
    <xf numFmtId="0" fontId="4" fillId="20" borderId="22" xfId="0" applyNumberFormat="1" applyFont="1" applyFill="1" applyBorder="1" applyAlignment="1" applyProtection="1">
      <alignment horizontal="right" vertical="center"/>
      <protection/>
    </xf>
    <xf numFmtId="0" fontId="0" fillId="20" borderId="23" xfId="0" applyFont="1" applyFill="1" applyBorder="1" applyAlignment="1">
      <alignment horizontal="right" vertical="center"/>
    </xf>
    <xf numFmtId="0" fontId="0" fillId="20" borderId="17" xfId="0" applyFont="1" applyFill="1" applyBorder="1" applyAlignment="1">
      <alignment horizontal="right" vertical="center"/>
    </xf>
    <xf numFmtId="0" fontId="31" fillId="17" borderId="37" xfId="0" applyNumberFormat="1" applyFont="1" applyFill="1" applyBorder="1" applyAlignment="1" applyProtection="1">
      <alignment horizontal="right" vertical="center"/>
      <protection/>
    </xf>
    <xf numFmtId="0" fontId="31" fillId="0" borderId="38" xfId="0" applyNumberFormat="1" applyFont="1" applyFill="1" applyBorder="1" applyAlignment="1" applyProtection="1">
      <alignment horizontal="right" vertical="center"/>
      <protection/>
    </xf>
    <xf numFmtId="0" fontId="0" fillId="20" borderId="26" xfId="0" applyNumberFormat="1" applyFont="1" applyFill="1" applyBorder="1" applyAlignment="1">
      <alignment horizontal="right" vertical="center"/>
    </xf>
    <xf numFmtId="0" fontId="4" fillId="0" borderId="38" xfId="0" applyNumberFormat="1" applyFont="1" applyBorder="1" applyAlignment="1" applyProtection="1">
      <alignment horizontal="right" vertical="center"/>
      <protection/>
    </xf>
    <xf numFmtId="0" fontId="0" fillId="20" borderId="22" xfId="0" applyFont="1" applyFill="1" applyBorder="1" applyAlignment="1">
      <alignment horizontal="right" vertical="center"/>
    </xf>
    <xf numFmtId="0" fontId="4" fillId="0" borderId="37" xfId="0" applyNumberFormat="1" applyFont="1" applyBorder="1" applyAlignment="1" applyProtection="1">
      <alignment horizontal="right" vertical="center"/>
      <protection/>
    </xf>
    <xf numFmtId="0" fontId="31" fillId="17" borderId="38" xfId="0" applyNumberFormat="1" applyFont="1" applyFill="1" applyBorder="1" applyAlignment="1" applyProtection="1">
      <alignment horizontal="right" vertical="center"/>
      <protection/>
    </xf>
    <xf numFmtId="0" fontId="31" fillId="2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Border="1" applyAlignment="1">
      <alignment horizontal="right" vertical="center"/>
    </xf>
    <xf numFmtId="0" fontId="4" fillId="20" borderId="23" xfId="0" applyNumberFormat="1" applyFont="1" applyFill="1" applyBorder="1" applyAlignment="1" applyProtection="1">
      <alignment horizontal="right" vertical="center"/>
      <protection/>
    </xf>
    <xf numFmtId="0" fontId="6" fillId="17" borderId="38" xfId="0" applyNumberFormat="1" applyFont="1" applyFill="1" applyBorder="1" applyAlignment="1" applyProtection="1">
      <alignment horizontal="right" vertical="center"/>
      <protection/>
    </xf>
    <xf numFmtId="2" fontId="6" fillId="17" borderId="38" xfId="0" applyNumberFormat="1" applyFont="1" applyFill="1" applyBorder="1" applyAlignment="1" applyProtection="1">
      <alignment horizontal="right" vertical="center"/>
      <protection/>
    </xf>
    <xf numFmtId="0" fontId="5" fillId="17" borderId="38" xfId="0" applyNumberFormat="1" applyFont="1" applyFill="1" applyBorder="1" applyAlignment="1" applyProtection="1">
      <alignment horizontal="right" vertical="center"/>
      <protection/>
    </xf>
    <xf numFmtId="0" fontId="31" fillId="20" borderId="26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vertical="center"/>
    </xf>
    <xf numFmtId="3" fontId="31" fillId="17" borderId="37" xfId="0" applyNumberFormat="1" applyFont="1" applyFill="1" applyBorder="1" applyAlignment="1" applyProtection="1">
      <alignment horizontal="right" vertical="center"/>
      <protection/>
    </xf>
    <xf numFmtId="0" fontId="0" fillId="0" borderId="38" xfId="0" applyFill="1" applyBorder="1" applyAlignment="1">
      <alignment vertical="center"/>
    </xf>
    <xf numFmtId="0" fontId="31" fillId="17" borderId="22" xfId="0" applyNumberFormat="1" applyFont="1" applyFill="1" applyBorder="1" applyAlignment="1" applyProtection="1">
      <alignment horizontal="right" vertical="center"/>
      <protection/>
    </xf>
    <xf numFmtId="0" fontId="31" fillId="17" borderId="23" xfId="0" applyNumberFormat="1" applyFont="1" applyFill="1" applyBorder="1" applyAlignment="1" applyProtection="1">
      <alignment horizontal="right" vertical="center"/>
      <protection/>
    </xf>
    <xf numFmtId="0" fontId="31" fillId="17" borderId="17" xfId="0" applyNumberFormat="1" applyFont="1" applyFill="1" applyBorder="1" applyAlignment="1" applyProtection="1">
      <alignment horizontal="right" vertical="center"/>
      <protection/>
    </xf>
    <xf numFmtId="4" fontId="31" fillId="17" borderId="37" xfId="0" applyNumberFormat="1" applyFont="1" applyFill="1" applyBorder="1" applyAlignment="1" applyProtection="1">
      <alignment horizontal="right" vertical="center"/>
      <protection/>
    </xf>
    <xf numFmtId="0" fontId="4" fillId="17" borderId="22" xfId="0" applyNumberFormat="1" applyFont="1" applyFill="1" applyBorder="1" applyAlignment="1" applyProtection="1">
      <alignment horizontal="right" vertical="center"/>
      <protection/>
    </xf>
    <xf numFmtId="0" fontId="4" fillId="17" borderId="23" xfId="0" applyNumberFormat="1" applyFont="1" applyFill="1" applyBorder="1" applyAlignment="1" applyProtection="1">
      <alignment horizontal="right" vertical="center"/>
      <protection/>
    </xf>
    <xf numFmtId="0" fontId="4" fillId="17" borderId="38" xfId="0" applyNumberFormat="1" applyFont="1" applyFill="1" applyBorder="1" applyAlignment="1" applyProtection="1">
      <alignment horizontal="right" vertical="center"/>
      <protection/>
    </xf>
    <xf numFmtId="0" fontId="4" fillId="17" borderId="17" xfId="0" applyNumberFormat="1" applyFont="1" applyFill="1" applyBorder="1" applyAlignment="1" applyProtection="1">
      <alignment horizontal="right" vertical="center"/>
      <protection/>
    </xf>
    <xf numFmtId="0" fontId="0" fillId="17" borderId="38" xfId="0" applyFont="1" applyFill="1" applyBorder="1" applyAlignment="1">
      <alignment horizontal="right" vertical="center"/>
    </xf>
    <xf numFmtId="0" fontId="29" fillId="2" borderId="18" xfId="0" applyNumberFormat="1" applyFont="1" applyFill="1" applyBorder="1" applyAlignment="1" applyProtection="1">
      <alignment horizontal="left" vertical="center"/>
      <protection/>
    </xf>
    <xf numFmtId="0" fontId="2" fillId="2" borderId="16" xfId="0" applyNumberFormat="1" applyFont="1" applyFill="1" applyBorder="1" applyAlignment="1" applyProtection="1">
      <alignment horizontal="left" vertical="center"/>
      <protection/>
    </xf>
    <xf numFmtId="0" fontId="2" fillId="2" borderId="19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Border="1" applyAlignment="1" applyProtection="1">
      <alignment horizontal="left"/>
      <protection/>
    </xf>
    <xf numFmtId="0" fontId="29" fillId="0" borderId="0" xfId="0" applyNumberFormat="1" applyFont="1" applyBorder="1" applyAlignment="1" applyProtection="1">
      <alignment horizontal="left"/>
      <protection/>
    </xf>
    <xf numFmtId="0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0" xfId="0" applyNumberFormat="1" applyFont="1" applyBorder="1" applyAlignment="1" applyProtection="1">
      <alignment horizontal="left" vertical="center" wrapText="1"/>
      <protection/>
    </xf>
    <xf numFmtId="0" fontId="36" fillId="0" borderId="39" xfId="0" applyNumberFormat="1" applyFont="1" applyBorder="1" applyAlignment="1" applyProtection="1">
      <alignment horizontal="left" vertical="center" wrapText="1"/>
      <protection/>
    </xf>
    <xf numFmtId="0" fontId="36" fillId="0" borderId="40" xfId="0" applyNumberFormat="1" applyFont="1" applyBorder="1" applyAlignment="1" applyProtection="1">
      <alignment horizontal="left" vertical="center" wrapText="1"/>
      <protection/>
    </xf>
    <xf numFmtId="0" fontId="36" fillId="0" borderId="41" xfId="0" applyNumberFormat="1" applyFont="1" applyBorder="1" applyAlignment="1" applyProtection="1">
      <alignment horizontal="left" vertical="center" wrapText="1"/>
      <protection/>
    </xf>
    <xf numFmtId="0" fontId="36" fillId="0" borderId="42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132" sqref="F132"/>
    </sheetView>
  </sheetViews>
  <sheetFormatPr defaultColWidth="11.57421875" defaultRowHeight="12.75"/>
  <cols>
    <col min="1" max="1" width="58.8515625" style="7" customWidth="1"/>
    <col min="2" max="2" width="13.140625" style="17" customWidth="1"/>
    <col min="3" max="3" width="9.140625" style="11" customWidth="1"/>
    <col min="4" max="4" width="19.00390625" style="15" customWidth="1"/>
    <col min="5" max="5" width="13.140625" style="3" customWidth="1"/>
    <col min="6" max="6" width="13.8515625" style="0" customWidth="1"/>
  </cols>
  <sheetData>
    <row r="1" spans="1:4" ht="30.75" customHeight="1">
      <c r="A1" s="239" t="s">
        <v>109</v>
      </c>
      <c r="B1" s="240"/>
      <c r="C1" s="240"/>
      <c r="D1" s="240"/>
    </row>
    <row r="2" spans="1:4" s="3" customFormat="1" ht="6.75" customHeight="1" thickBot="1">
      <c r="A2" s="6"/>
      <c r="B2" s="16"/>
      <c r="C2" s="10"/>
      <c r="D2" s="14"/>
    </row>
    <row r="3" spans="1:5" s="19" customFormat="1" ht="21.75" customHeight="1" thickBot="1">
      <c r="A3" s="236" t="s">
        <v>107</v>
      </c>
      <c r="B3" s="237"/>
      <c r="C3" s="237"/>
      <c r="D3" s="238"/>
      <c r="E3" s="20"/>
    </row>
    <row r="4" spans="1:5" s="19" customFormat="1" ht="9" customHeight="1">
      <c r="A4" s="21"/>
      <c r="B4" s="22"/>
      <c r="C4" s="23"/>
      <c r="D4" s="24"/>
      <c r="E4" s="20"/>
    </row>
    <row r="5" spans="1:5" s="19" customFormat="1" ht="25.5" customHeight="1" thickBot="1">
      <c r="A5" s="25" t="s">
        <v>0</v>
      </c>
      <c r="B5" s="172" t="s">
        <v>1</v>
      </c>
      <c r="C5" s="26" t="s">
        <v>2</v>
      </c>
      <c r="D5" s="27" t="s">
        <v>3</v>
      </c>
      <c r="E5" s="20"/>
    </row>
    <row r="6" spans="1:5" s="19" customFormat="1" ht="13.5" thickBot="1">
      <c r="A6" s="28" t="s">
        <v>4</v>
      </c>
      <c r="B6" s="29"/>
      <c r="C6" s="30"/>
      <c r="D6" s="31"/>
      <c r="E6" s="20"/>
    </row>
    <row r="7" spans="1:5" s="19" customFormat="1" ht="13.5" thickBot="1">
      <c r="A7" s="32" t="s">
        <v>5</v>
      </c>
      <c r="B7" s="33"/>
      <c r="C7" s="34"/>
      <c r="D7" s="35"/>
      <c r="E7" s="20"/>
    </row>
    <row r="8" spans="1:5" s="19" customFormat="1" ht="13.5" thickBot="1">
      <c r="A8" s="36" t="s">
        <v>6</v>
      </c>
      <c r="B8" s="37"/>
      <c r="C8" s="30"/>
      <c r="D8" s="31"/>
      <c r="E8" s="20"/>
    </row>
    <row r="9" spans="1:5" s="19" customFormat="1" ht="12.75">
      <c r="A9" s="38" t="s">
        <v>7</v>
      </c>
      <c r="B9" s="39"/>
      <c r="C9" s="207">
        <v>5</v>
      </c>
      <c r="D9" s="189"/>
      <c r="E9" s="20"/>
    </row>
    <row r="10" spans="1:7" s="19" customFormat="1" ht="12.75">
      <c r="A10" s="40" t="s">
        <v>8</v>
      </c>
      <c r="B10" s="41"/>
      <c r="C10" s="208">
        <v>9</v>
      </c>
      <c r="D10" s="190"/>
      <c r="E10" s="42"/>
      <c r="G10" s="43"/>
    </row>
    <row r="11" spans="1:7" s="19" customFormat="1" ht="12.75">
      <c r="A11" s="40" t="s">
        <v>9</v>
      </c>
      <c r="B11" s="41"/>
      <c r="C11" s="208">
        <v>4</v>
      </c>
      <c r="D11" s="190"/>
      <c r="E11" s="42"/>
      <c r="G11" s="43"/>
    </row>
    <row r="12" spans="1:7" s="19" customFormat="1" ht="12.75">
      <c r="A12" s="40" t="s">
        <v>10</v>
      </c>
      <c r="B12" s="41"/>
      <c r="C12" s="208">
        <v>2</v>
      </c>
      <c r="D12" s="190"/>
      <c r="E12" s="42"/>
      <c r="G12" s="43"/>
    </row>
    <row r="13" spans="1:7" s="19" customFormat="1" ht="12.75">
      <c r="A13" s="40" t="s">
        <v>11</v>
      </c>
      <c r="B13" s="41"/>
      <c r="C13" s="208">
        <v>3</v>
      </c>
      <c r="D13" s="190"/>
      <c r="E13" s="42"/>
      <c r="G13" s="43"/>
    </row>
    <row r="14" spans="1:7" s="19" customFormat="1" ht="12.75">
      <c r="A14" s="44" t="s">
        <v>12</v>
      </c>
      <c r="B14" s="45"/>
      <c r="C14" s="208">
        <v>2</v>
      </c>
      <c r="D14" s="190"/>
      <c r="E14" s="42"/>
      <c r="G14" s="43"/>
    </row>
    <row r="15" spans="1:7" s="19" customFormat="1" ht="12.75">
      <c r="A15" s="40" t="s">
        <v>13</v>
      </c>
      <c r="B15" s="41"/>
      <c r="C15" s="208">
        <v>6</v>
      </c>
      <c r="D15" s="190"/>
      <c r="E15" s="42"/>
      <c r="G15" s="43"/>
    </row>
    <row r="16" spans="1:7" s="19" customFormat="1" ht="12.75">
      <c r="A16" s="40" t="s">
        <v>14</v>
      </c>
      <c r="B16" s="41"/>
      <c r="C16" s="208">
        <v>4</v>
      </c>
      <c r="D16" s="190"/>
      <c r="E16" s="42"/>
      <c r="G16" s="43"/>
    </row>
    <row r="17" spans="1:7" s="19" customFormat="1" ht="12.75">
      <c r="A17" s="40" t="s">
        <v>15</v>
      </c>
      <c r="B17" s="41"/>
      <c r="C17" s="208">
        <v>2</v>
      </c>
      <c r="D17" s="190"/>
      <c r="E17" s="42"/>
      <c r="G17" s="43"/>
    </row>
    <row r="18" spans="1:7" s="19" customFormat="1" ht="13.5" thickBot="1">
      <c r="A18" s="46" t="s">
        <v>16</v>
      </c>
      <c r="B18" s="47"/>
      <c r="C18" s="209">
        <v>2</v>
      </c>
      <c r="D18" s="191"/>
      <c r="E18" s="42"/>
      <c r="G18" s="48"/>
    </row>
    <row r="19" spans="1:5" s="53" customFormat="1" ht="14.25" thickBot="1">
      <c r="A19" s="49" t="s">
        <v>17</v>
      </c>
      <c r="B19" s="50"/>
      <c r="C19" s="210">
        <f>SUM(C9:C18)</f>
        <v>39</v>
      </c>
      <c r="D19" s="51"/>
      <c r="E19" s="52"/>
    </row>
    <row r="20" spans="1:5" s="53" customFormat="1" ht="14.25" thickBot="1">
      <c r="A20" s="54"/>
      <c r="B20" s="55"/>
      <c r="C20" s="56"/>
      <c r="D20" s="56"/>
      <c r="E20" s="52"/>
    </row>
    <row r="21" spans="1:5" s="53" customFormat="1" ht="14.25" thickBot="1">
      <c r="A21" s="57" t="s">
        <v>18</v>
      </c>
      <c r="B21" s="58"/>
      <c r="C21" s="211"/>
      <c r="D21" s="59"/>
      <c r="E21" s="52"/>
    </row>
    <row r="22" spans="1:5" s="53" customFormat="1" ht="14.25" thickBot="1">
      <c r="A22" s="60"/>
      <c r="B22" s="61"/>
      <c r="C22" s="212">
        <v>0</v>
      </c>
      <c r="D22" s="192"/>
      <c r="E22" s="52"/>
    </row>
    <row r="23" spans="1:5" s="53" customFormat="1" ht="14.25" thickBot="1">
      <c r="A23" s="49" t="s">
        <v>19</v>
      </c>
      <c r="B23" s="50"/>
      <c r="C23" s="210">
        <f>SUM(C22:C22)</f>
        <v>0</v>
      </c>
      <c r="D23" s="51"/>
      <c r="E23" s="52"/>
    </row>
    <row r="24" spans="1:5" s="53" customFormat="1" ht="14.25" thickBot="1">
      <c r="A24" s="54"/>
      <c r="B24" s="55"/>
      <c r="C24" s="56"/>
      <c r="D24" s="56"/>
      <c r="E24" s="52"/>
    </row>
    <row r="25" spans="1:5" s="19" customFormat="1" ht="13.5" thickBot="1">
      <c r="A25" s="36" t="s">
        <v>20</v>
      </c>
      <c r="B25" s="29"/>
      <c r="C25" s="213"/>
      <c r="D25" s="30"/>
      <c r="E25" s="20"/>
    </row>
    <row r="26" spans="1:5" s="19" customFormat="1" ht="12.75">
      <c r="A26" s="62" t="s">
        <v>21</v>
      </c>
      <c r="B26" s="63"/>
      <c r="C26" s="214">
        <v>70</v>
      </c>
      <c r="D26" s="193"/>
      <c r="E26" s="64"/>
    </row>
    <row r="27" spans="1:5" s="19" customFormat="1" ht="12.75">
      <c r="A27" s="44" t="s">
        <v>22</v>
      </c>
      <c r="B27" s="45"/>
      <c r="C27" s="208">
        <v>3</v>
      </c>
      <c r="D27" s="190"/>
      <c r="E27" s="20"/>
    </row>
    <row r="28" spans="1:5" s="19" customFormat="1" ht="12.75">
      <c r="A28" s="65" t="s">
        <v>23</v>
      </c>
      <c r="B28" s="45"/>
      <c r="C28" s="208">
        <v>4</v>
      </c>
      <c r="D28" s="190"/>
      <c r="E28" s="20"/>
    </row>
    <row r="29" spans="1:5" s="19" customFormat="1" ht="12.75">
      <c r="A29" s="44" t="s">
        <v>24</v>
      </c>
      <c r="B29" s="45"/>
      <c r="C29" s="208">
        <v>44</v>
      </c>
      <c r="D29" s="190"/>
      <c r="E29" s="20"/>
    </row>
    <row r="30" spans="1:5" s="19" customFormat="1" ht="12.75">
      <c r="A30" s="44" t="s">
        <v>25</v>
      </c>
      <c r="B30" s="45"/>
      <c r="C30" s="208">
        <v>8</v>
      </c>
      <c r="D30" s="190"/>
      <c r="E30" s="20"/>
    </row>
    <row r="31" spans="1:5" s="19" customFormat="1" ht="12.75">
      <c r="A31" s="44" t="s">
        <v>26</v>
      </c>
      <c r="B31" s="45"/>
      <c r="C31" s="208">
        <v>3</v>
      </c>
      <c r="D31" s="190"/>
      <c r="E31" s="20"/>
    </row>
    <row r="32" spans="1:5" s="19" customFormat="1" ht="12.75">
      <c r="A32" s="44" t="s">
        <v>27</v>
      </c>
      <c r="B32" s="45"/>
      <c r="C32" s="208">
        <v>102</v>
      </c>
      <c r="D32" s="190"/>
      <c r="E32" s="20"/>
    </row>
    <row r="33" spans="1:5" s="19" customFormat="1" ht="12.75">
      <c r="A33" s="44" t="s">
        <v>28</v>
      </c>
      <c r="B33" s="45"/>
      <c r="C33" s="208">
        <v>42</v>
      </c>
      <c r="D33" s="190"/>
      <c r="E33" s="20"/>
    </row>
    <row r="34" spans="1:5" s="19" customFormat="1" ht="12.75">
      <c r="A34" s="44" t="s">
        <v>29</v>
      </c>
      <c r="B34" s="45"/>
      <c r="C34" s="208">
        <v>432</v>
      </c>
      <c r="D34" s="190"/>
      <c r="E34" s="20"/>
    </row>
    <row r="35" spans="1:5" s="19" customFormat="1" ht="12.75">
      <c r="A35" s="44" t="s">
        <v>30</v>
      </c>
      <c r="B35" s="45"/>
      <c r="C35" s="208">
        <v>460</v>
      </c>
      <c r="D35" s="190"/>
      <c r="E35" s="20"/>
    </row>
    <row r="36" spans="1:5" s="19" customFormat="1" ht="12.75">
      <c r="A36" s="66" t="s">
        <v>31</v>
      </c>
      <c r="B36" s="45"/>
      <c r="C36" s="208">
        <v>448</v>
      </c>
      <c r="D36" s="190"/>
      <c r="E36" s="20"/>
    </row>
    <row r="37" spans="1:5" s="19" customFormat="1" ht="12.75">
      <c r="A37" s="44" t="s">
        <v>32</v>
      </c>
      <c r="B37" s="45"/>
      <c r="C37" s="208">
        <v>4</v>
      </c>
      <c r="D37" s="190"/>
      <c r="E37" s="20"/>
    </row>
    <row r="38" spans="1:5" s="19" customFormat="1" ht="12.75">
      <c r="A38" s="44" t="s">
        <v>33</v>
      </c>
      <c r="B38" s="45"/>
      <c r="C38" s="208">
        <v>6</v>
      </c>
      <c r="D38" s="190"/>
      <c r="E38" s="20"/>
    </row>
    <row r="39" spans="1:5" s="19" customFormat="1" ht="12.75">
      <c r="A39" s="44" t="s">
        <v>34</v>
      </c>
      <c r="B39" s="45"/>
      <c r="C39" s="208">
        <v>36</v>
      </c>
      <c r="D39" s="190"/>
      <c r="E39" s="20"/>
    </row>
    <row r="40" spans="1:5" s="19" customFormat="1" ht="13.5" thickBot="1">
      <c r="A40" s="67" t="s">
        <v>35</v>
      </c>
      <c r="B40" s="68"/>
      <c r="C40" s="209">
        <v>3</v>
      </c>
      <c r="D40" s="191"/>
      <c r="E40" s="20"/>
    </row>
    <row r="41" spans="1:5" s="19" customFormat="1" ht="13.5" thickBot="1">
      <c r="A41" s="49" t="s">
        <v>36</v>
      </c>
      <c r="B41" s="50"/>
      <c r="C41" s="210">
        <f>SUM(C26:C40)</f>
        <v>1665</v>
      </c>
      <c r="D41" s="51"/>
      <c r="E41" s="20"/>
    </row>
    <row r="42" spans="1:5" s="19" customFormat="1" ht="13.5" thickBot="1">
      <c r="A42" s="54"/>
      <c r="B42" s="55"/>
      <c r="C42" s="56"/>
      <c r="D42" s="56"/>
      <c r="E42" s="20"/>
    </row>
    <row r="43" spans="1:5" s="19" customFormat="1" ht="13.5" thickBot="1">
      <c r="A43" s="69" t="s">
        <v>37</v>
      </c>
      <c r="B43" s="70"/>
      <c r="C43" s="215"/>
      <c r="D43" s="71"/>
      <c r="E43" s="20"/>
    </row>
    <row r="44" spans="1:5" s="19" customFormat="1" ht="13.5" thickBot="1">
      <c r="A44" s="60" t="s">
        <v>38</v>
      </c>
      <c r="B44" s="72"/>
      <c r="C44" s="73">
        <v>1200</v>
      </c>
      <c r="D44" s="73"/>
      <c r="E44" s="20"/>
    </row>
    <row r="45" spans="1:5" s="19" customFormat="1" ht="13.5" thickBot="1">
      <c r="A45" s="49" t="s">
        <v>39</v>
      </c>
      <c r="B45" s="50"/>
      <c r="C45" s="210">
        <f>SUM(C44:C44)</f>
        <v>1200</v>
      </c>
      <c r="D45" s="51"/>
      <c r="E45" s="20"/>
    </row>
    <row r="46" spans="1:5" s="19" customFormat="1" ht="8.25" customHeight="1" thickBot="1">
      <c r="A46" s="54"/>
      <c r="B46" s="55"/>
      <c r="C46" s="56"/>
      <c r="D46" s="56"/>
      <c r="E46" s="20"/>
    </row>
    <row r="47" spans="1:5" s="19" customFormat="1" ht="13.5" thickBot="1">
      <c r="A47" s="74" t="s">
        <v>40</v>
      </c>
      <c r="B47" s="29"/>
      <c r="C47" s="213"/>
      <c r="D47" s="30"/>
      <c r="E47" s="20"/>
    </row>
    <row r="48" spans="1:5" s="19" customFormat="1" ht="27" thickBot="1">
      <c r="A48" s="75" t="s">
        <v>41</v>
      </c>
      <c r="B48" s="72"/>
      <c r="C48" s="76">
        <v>24</v>
      </c>
      <c r="D48" s="76"/>
      <c r="E48" s="20"/>
    </row>
    <row r="49" spans="1:5" s="19" customFormat="1" ht="13.5" thickBot="1">
      <c r="A49" s="49" t="s">
        <v>42</v>
      </c>
      <c r="B49" s="50"/>
      <c r="C49" s="210">
        <f>SUM(C48:C48)</f>
        <v>24</v>
      </c>
      <c r="D49" s="51"/>
      <c r="E49" s="20"/>
    </row>
    <row r="50" spans="1:5" s="19" customFormat="1" ht="14.25" customHeight="1" thickBot="1">
      <c r="A50" s="77"/>
      <c r="B50" s="78"/>
      <c r="C50" s="79"/>
      <c r="D50" s="79"/>
      <c r="E50" s="20"/>
    </row>
    <row r="51" spans="1:6" s="19" customFormat="1" ht="13.5" thickBot="1">
      <c r="A51" s="80" t="s">
        <v>113</v>
      </c>
      <c r="B51" s="81"/>
      <c r="C51" s="216"/>
      <c r="D51" s="82"/>
      <c r="E51" s="20"/>
      <c r="F51" s="83"/>
    </row>
    <row r="52" spans="1:5" s="86" customFormat="1" ht="15" customHeight="1" thickBot="1">
      <c r="A52" s="84"/>
      <c r="B52" s="85"/>
      <c r="C52" s="217"/>
      <c r="D52" s="194"/>
      <c r="E52" s="20"/>
    </row>
    <row r="53" spans="1:5" s="19" customFormat="1" ht="13.5" thickBot="1">
      <c r="A53" s="87" t="s">
        <v>110</v>
      </c>
      <c r="B53" s="88"/>
      <c r="C53" s="218"/>
      <c r="D53" s="89"/>
      <c r="E53" s="20"/>
    </row>
    <row r="54" spans="1:5" s="19" customFormat="1" ht="12.75">
      <c r="A54" s="32" t="s">
        <v>44</v>
      </c>
      <c r="B54" s="90"/>
      <c r="C54" s="91"/>
      <c r="D54" s="91"/>
      <c r="E54" s="20"/>
    </row>
    <row r="55" spans="1:5" s="19" customFormat="1" ht="12.75">
      <c r="A55" s="93" t="s">
        <v>114</v>
      </c>
      <c r="B55" s="94"/>
      <c r="C55" s="95">
        <f>C19*20+C41*4</f>
        <v>7440</v>
      </c>
      <c r="D55" s="95"/>
      <c r="E55" s="20"/>
    </row>
    <row r="56" spans="1:5" s="19" customFormat="1" ht="12.75">
      <c r="A56" s="96" t="s">
        <v>45</v>
      </c>
      <c r="B56" s="78"/>
      <c r="C56" s="79"/>
      <c r="D56" s="79"/>
      <c r="E56" s="20"/>
    </row>
    <row r="57" spans="1:5" s="19" customFormat="1" ht="12.75">
      <c r="A57" s="97" t="s">
        <v>115</v>
      </c>
      <c r="B57" s="98"/>
      <c r="C57" s="99">
        <f>C19*10</f>
        <v>390</v>
      </c>
      <c r="D57" s="99"/>
      <c r="E57" s="20"/>
    </row>
    <row r="58" spans="1:5" s="19" customFormat="1" ht="12.75">
      <c r="A58" s="93" t="s">
        <v>46</v>
      </c>
      <c r="B58" s="100"/>
      <c r="C58" s="99">
        <f>C19*3+C23</f>
        <v>117</v>
      </c>
      <c r="D58" s="99"/>
      <c r="E58" s="20"/>
    </row>
    <row r="59" spans="1:5" s="19" customFormat="1" ht="12.75">
      <c r="A59" s="93" t="s">
        <v>47</v>
      </c>
      <c r="B59" s="98"/>
      <c r="C59" s="99">
        <f>C19*3</f>
        <v>117</v>
      </c>
      <c r="D59" s="99"/>
      <c r="E59" s="20"/>
    </row>
    <row r="60" spans="1:5" s="19" customFormat="1" ht="12.75">
      <c r="A60" s="93" t="s">
        <v>48</v>
      </c>
      <c r="B60" s="98"/>
      <c r="C60" s="99">
        <v>900</v>
      </c>
      <c r="D60" s="99"/>
      <c r="E60" s="20"/>
    </row>
    <row r="61" spans="1:5" s="19" customFormat="1" ht="12.75">
      <c r="A61" s="93" t="s">
        <v>49</v>
      </c>
      <c r="B61" s="98"/>
      <c r="C61" s="99">
        <f>(C19+C23)*3</f>
        <v>117</v>
      </c>
      <c r="D61" s="99"/>
      <c r="E61" s="20"/>
    </row>
    <row r="62" spans="1:5" s="19" customFormat="1" ht="12.75">
      <c r="A62" s="32" t="s">
        <v>50</v>
      </c>
      <c r="B62" s="33"/>
      <c r="C62" s="99"/>
      <c r="D62" s="99"/>
      <c r="E62" s="20"/>
    </row>
    <row r="63" spans="1:5" s="19" customFormat="1" ht="12.75">
      <c r="A63" s="93" t="s">
        <v>51</v>
      </c>
      <c r="B63" s="98"/>
      <c r="C63" s="99">
        <v>107.1</v>
      </c>
      <c r="D63" s="99"/>
      <c r="E63" s="20"/>
    </row>
    <row r="64" spans="1:5" s="19" customFormat="1" ht="12.75">
      <c r="A64" s="101" t="s">
        <v>52</v>
      </c>
      <c r="B64" s="45"/>
      <c r="C64" s="219">
        <v>0.75</v>
      </c>
      <c r="D64" s="195"/>
      <c r="E64" s="20"/>
    </row>
    <row r="65" spans="1:5" s="19" customFormat="1" ht="27" thickBot="1">
      <c r="A65" s="25" t="s">
        <v>125</v>
      </c>
      <c r="B65" s="102"/>
      <c r="C65" s="219">
        <v>3014</v>
      </c>
      <c r="D65" s="195"/>
      <c r="E65" s="20"/>
    </row>
    <row r="66" spans="1:6" s="19" customFormat="1" ht="13.5" thickBot="1">
      <c r="A66" s="80" t="s">
        <v>53</v>
      </c>
      <c r="B66" s="81"/>
      <c r="C66" s="216"/>
      <c r="D66" s="82"/>
      <c r="E66" s="103"/>
      <c r="F66" s="83"/>
    </row>
    <row r="67" spans="1:6" s="19" customFormat="1" ht="9.75" customHeight="1" thickBot="1">
      <c r="A67" s="104"/>
      <c r="B67" s="105"/>
      <c r="C67" s="106"/>
      <c r="D67" s="106"/>
      <c r="E67" s="103"/>
      <c r="F67" s="83"/>
    </row>
    <row r="68" spans="1:5" s="165" customFormat="1" ht="15.75" thickBot="1">
      <c r="A68" s="175" t="s">
        <v>111</v>
      </c>
      <c r="B68" s="176"/>
      <c r="C68" s="220"/>
      <c r="D68" s="177"/>
      <c r="E68" s="164"/>
    </row>
    <row r="69" spans="1:6" s="19" customFormat="1" ht="13.5" thickBot="1">
      <c r="A69" s="104" t="s">
        <v>43</v>
      </c>
      <c r="B69" s="105"/>
      <c r="C69" s="105"/>
      <c r="D69" s="105"/>
      <c r="E69" s="20"/>
      <c r="F69" s="108"/>
    </row>
    <row r="70" spans="1:5" s="165" customFormat="1" ht="21.75" customHeight="1" thickBot="1">
      <c r="A70" s="175" t="s">
        <v>112</v>
      </c>
      <c r="B70" s="176"/>
      <c r="C70" s="221"/>
      <c r="D70" s="176"/>
      <c r="E70" s="164"/>
    </row>
    <row r="71" spans="1:5" s="19" customFormat="1" ht="13.5" thickBot="1">
      <c r="A71" s="109"/>
      <c r="B71" s="33"/>
      <c r="C71" s="34"/>
      <c r="D71" s="34"/>
      <c r="E71" s="20"/>
    </row>
    <row r="72" spans="1:5" s="165" customFormat="1" ht="20.25" customHeight="1" thickBot="1">
      <c r="A72" s="173" t="s">
        <v>54</v>
      </c>
      <c r="B72" s="174"/>
      <c r="C72" s="222"/>
      <c r="D72" s="196"/>
      <c r="E72" s="164"/>
    </row>
    <row r="73" spans="1:5" s="19" customFormat="1" ht="13.5" thickBot="1">
      <c r="A73" s="111"/>
      <c r="B73" s="33"/>
      <c r="C73" s="34"/>
      <c r="D73" s="34"/>
      <c r="E73" s="20"/>
    </row>
    <row r="74" spans="1:5" s="19" customFormat="1" ht="19.5" customHeight="1" thickBot="1">
      <c r="A74" s="112" t="s">
        <v>55</v>
      </c>
      <c r="B74" s="88"/>
      <c r="C74" s="218"/>
      <c r="D74" s="89"/>
      <c r="E74" s="113"/>
    </row>
    <row r="75" spans="1:7" s="19" customFormat="1" ht="19.5" customHeight="1">
      <c r="A75" s="114" t="s">
        <v>56</v>
      </c>
      <c r="B75" s="94"/>
      <c r="C75" s="115">
        <v>17</v>
      </c>
      <c r="D75" s="115"/>
      <c r="E75" s="113"/>
      <c r="G75" s="94"/>
    </row>
    <row r="76" spans="1:7" s="19" customFormat="1" ht="19.5" customHeight="1">
      <c r="A76" s="116" t="s">
        <v>57</v>
      </c>
      <c r="B76" s="98"/>
      <c r="C76" s="117">
        <v>18</v>
      </c>
      <c r="D76" s="117"/>
      <c r="E76" s="113"/>
      <c r="G76" s="98"/>
    </row>
    <row r="77" spans="1:7" s="19" customFormat="1" ht="18.75" customHeight="1">
      <c r="A77" s="116" t="s">
        <v>58</v>
      </c>
      <c r="B77" s="98"/>
      <c r="C77" s="117">
        <v>19</v>
      </c>
      <c r="D77" s="117"/>
      <c r="E77" s="113"/>
      <c r="G77" s="98"/>
    </row>
    <row r="78" spans="1:7" s="19" customFormat="1" ht="20.25" customHeight="1">
      <c r="A78" s="116" t="s">
        <v>59</v>
      </c>
      <c r="B78" s="98"/>
      <c r="C78" s="117">
        <v>21</v>
      </c>
      <c r="D78" s="117"/>
      <c r="E78" s="113"/>
      <c r="G78" s="98"/>
    </row>
    <row r="79" spans="1:7" s="19" customFormat="1" ht="19.5" customHeight="1">
      <c r="A79" s="116" t="s">
        <v>60</v>
      </c>
      <c r="B79" s="98"/>
      <c r="C79" s="117">
        <v>12</v>
      </c>
      <c r="D79" s="117"/>
      <c r="E79" s="113"/>
      <c r="G79" s="98"/>
    </row>
    <row r="80" spans="1:7" s="19" customFormat="1" ht="18.75" customHeight="1">
      <c r="A80" s="116" t="s">
        <v>61</v>
      </c>
      <c r="B80" s="98"/>
      <c r="C80" s="117">
        <v>14</v>
      </c>
      <c r="D80" s="117"/>
      <c r="E80" s="113"/>
      <c r="G80" s="98"/>
    </row>
    <row r="81" spans="1:7" s="19" customFormat="1" ht="12.75">
      <c r="A81" s="116" t="s">
        <v>62</v>
      </c>
      <c r="B81" s="98"/>
      <c r="C81" s="117">
        <v>5</v>
      </c>
      <c r="D81" s="117"/>
      <c r="E81" s="113"/>
      <c r="G81" s="98"/>
    </row>
    <row r="82" spans="1:7" s="19" customFormat="1" ht="12.75">
      <c r="A82" s="116" t="s">
        <v>63</v>
      </c>
      <c r="B82" s="98"/>
      <c r="C82" s="117">
        <v>4</v>
      </c>
      <c r="D82" s="117"/>
      <c r="E82" s="113"/>
      <c r="G82" s="98"/>
    </row>
    <row r="83" spans="1:7" s="19" customFormat="1" ht="12.75">
      <c r="A83" s="116" t="s">
        <v>64</v>
      </c>
      <c r="B83" s="98"/>
      <c r="C83" s="117">
        <v>3</v>
      </c>
      <c r="D83" s="117"/>
      <c r="E83" s="113"/>
      <c r="G83" s="98"/>
    </row>
    <row r="84" spans="1:7" s="19" customFormat="1" ht="12.75">
      <c r="A84" s="116" t="s">
        <v>65</v>
      </c>
      <c r="B84" s="98"/>
      <c r="C84" s="117">
        <v>2</v>
      </c>
      <c r="D84" s="117"/>
      <c r="E84" s="113"/>
      <c r="G84" s="98"/>
    </row>
    <row r="85" spans="1:7" s="19" customFormat="1" ht="27" thickBot="1">
      <c r="A85" s="118" t="s">
        <v>108</v>
      </c>
      <c r="B85" s="119"/>
      <c r="C85" s="120">
        <v>10</v>
      </c>
      <c r="D85" s="120"/>
      <c r="E85" s="20"/>
      <c r="F85" s="83"/>
      <c r="G85" s="119"/>
    </row>
    <row r="86" spans="1:5" s="19" customFormat="1" ht="13.5" thickBot="1">
      <c r="A86" s="121" t="s">
        <v>66</v>
      </c>
      <c r="B86" s="122"/>
      <c r="C86" s="210">
        <f>SUM(C75:C84)</f>
        <v>115</v>
      </c>
      <c r="D86" s="51"/>
      <c r="E86" s="20"/>
    </row>
    <row r="87" spans="1:5" s="19" customFormat="1" ht="13.5" thickBot="1">
      <c r="A87" s="124"/>
      <c r="B87" s="125"/>
      <c r="C87" s="223"/>
      <c r="D87" s="197"/>
      <c r="E87" s="20"/>
    </row>
    <row r="88" spans="1:5" s="86" customFormat="1" ht="14.25" customHeight="1" thickBot="1">
      <c r="A88" s="126" t="s">
        <v>67</v>
      </c>
      <c r="B88" s="127"/>
      <c r="C88" s="224"/>
      <c r="D88" s="127"/>
      <c r="E88" s="20"/>
    </row>
    <row r="89" spans="1:8" s="86" customFormat="1" ht="23.25" customHeight="1">
      <c r="A89" s="114" t="s">
        <v>68</v>
      </c>
      <c r="B89" s="94"/>
      <c r="C89" s="115">
        <v>8</v>
      </c>
      <c r="D89" s="115"/>
      <c r="E89" s="20"/>
      <c r="G89" s="94"/>
      <c r="H89" s="19"/>
    </row>
    <row r="90" spans="1:8" s="86" customFormat="1" ht="18.75" customHeight="1">
      <c r="A90" s="116" t="s">
        <v>69</v>
      </c>
      <c r="B90" s="98"/>
      <c r="C90" s="117">
        <v>27</v>
      </c>
      <c r="D90" s="117"/>
      <c r="E90" s="20"/>
      <c r="G90" s="98"/>
      <c r="H90" s="19"/>
    </row>
    <row r="91" spans="1:8" s="86" customFormat="1" ht="24" customHeight="1">
      <c r="A91" s="116" t="s">
        <v>70</v>
      </c>
      <c r="B91" s="98"/>
      <c r="C91" s="117">
        <v>82</v>
      </c>
      <c r="D91" s="117"/>
      <c r="E91" s="20"/>
      <c r="G91" s="98"/>
      <c r="H91" s="19"/>
    </row>
    <row r="92" spans="1:8" s="86" customFormat="1" ht="24" customHeight="1">
      <c r="A92" s="116" t="s">
        <v>123</v>
      </c>
      <c r="B92" s="128"/>
      <c r="C92" s="117">
        <v>29</v>
      </c>
      <c r="D92" s="117"/>
      <c r="E92" s="20"/>
      <c r="G92" s="128"/>
      <c r="H92" s="19"/>
    </row>
    <row r="93" spans="1:8" s="86" customFormat="1" ht="13.5" thickBot="1">
      <c r="A93" s="118" t="s">
        <v>71</v>
      </c>
      <c r="B93" s="119"/>
      <c r="C93" s="120">
        <v>50</v>
      </c>
      <c r="D93" s="120"/>
      <c r="E93" s="20"/>
      <c r="G93" s="119"/>
      <c r="H93" s="19"/>
    </row>
    <row r="94" spans="1:5" s="86" customFormat="1" ht="13.5" thickBot="1">
      <c r="A94" s="129" t="s">
        <v>72</v>
      </c>
      <c r="B94" s="122"/>
      <c r="C94" s="225">
        <f>SUM(C89:C92)</f>
        <v>146</v>
      </c>
      <c r="D94" s="130"/>
      <c r="E94" s="20"/>
    </row>
    <row r="95" spans="1:5" s="86" customFormat="1" ht="13.5" thickBot="1">
      <c r="A95" s="131"/>
      <c r="B95" s="132"/>
      <c r="C95" s="133"/>
      <c r="D95" s="133"/>
      <c r="E95" s="20"/>
    </row>
    <row r="96" spans="1:5" s="86" customFormat="1" ht="13.5" thickBot="1">
      <c r="A96" s="126" t="s">
        <v>126</v>
      </c>
      <c r="B96" s="134"/>
      <c r="C96" s="226"/>
      <c r="D96" s="134"/>
      <c r="E96" s="20"/>
    </row>
    <row r="97" spans="1:5" s="86" customFormat="1" ht="26.25">
      <c r="A97" s="135" t="s">
        <v>73</v>
      </c>
      <c r="B97" s="136"/>
      <c r="C97" s="227">
        <v>25302</v>
      </c>
      <c r="D97" s="198"/>
      <c r="E97" s="64"/>
    </row>
    <row r="98" spans="1:5" s="86" customFormat="1" ht="12.75">
      <c r="A98" s="137" t="s">
        <v>74</v>
      </c>
      <c r="B98" s="138"/>
      <c r="C98" s="228">
        <v>1709</v>
      </c>
      <c r="D98" s="199"/>
      <c r="E98" s="64"/>
    </row>
    <row r="99" spans="1:6" s="86" customFormat="1" ht="13.5" thickBot="1">
      <c r="A99" s="139" t="s">
        <v>75</v>
      </c>
      <c r="B99" s="140"/>
      <c r="C99" s="229">
        <v>1482</v>
      </c>
      <c r="D99" s="200"/>
      <c r="E99" s="20"/>
      <c r="F99" s="141"/>
    </row>
    <row r="100" spans="1:5" s="86" customFormat="1" ht="13.5" thickBot="1">
      <c r="A100" s="129" t="s">
        <v>76</v>
      </c>
      <c r="B100" s="122"/>
      <c r="C100" s="230"/>
      <c r="D100" s="142"/>
      <c r="E100" s="20"/>
    </row>
    <row r="101" spans="1:5" s="19" customFormat="1" ht="9" customHeight="1" thickBot="1">
      <c r="A101" s="131"/>
      <c r="B101" s="132"/>
      <c r="C101" s="133"/>
      <c r="D101" s="133"/>
      <c r="E101" s="20"/>
    </row>
    <row r="102" spans="1:5" s="19" customFormat="1" ht="13.5" thickBot="1">
      <c r="A102" s="112" t="s">
        <v>77</v>
      </c>
      <c r="B102" s="29"/>
      <c r="C102" s="213"/>
      <c r="D102" s="30"/>
      <c r="E102" s="20"/>
    </row>
    <row r="103" spans="1:7" s="19" customFormat="1" ht="12.75">
      <c r="A103" s="143" t="s">
        <v>78</v>
      </c>
      <c r="B103" s="144"/>
      <c r="C103" s="231">
        <v>2171</v>
      </c>
      <c r="D103" s="201"/>
      <c r="E103" s="20"/>
      <c r="G103" s="144"/>
    </row>
    <row r="104" spans="1:7" s="19" customFormat="1" ht="12.75">
      <c r="A104" s="145" t="s">
        <v>127</v>
      </c>
      <c r="B104" s="146"/>
      <c r="C104" s="232">
        <v>200</v>
      </c>
      <c r="D104" s="202"/>
      <c r="E104" s="20"/>
      <c r="G104" s="146"/>
    </row>
    <row r="105" spans="1:7" s="19" customFormat="1" ht="12.75">
      <c r="A105" s="147" t="s">
        <v>79</v>
      </c>
      <c r="B105" s="138"/>
      <c r="C105" s="232">
        <v>0.77</v>
      </c>
      <c r="D105" s="203"/>
      <c r="E105" s="20"/>
      <c r="G105" s="138"/>
    </row>
    <row r="106" spans="1:7" s="19" customFormat="1" ht="27" thickBot="1">
      <c r="A106" s="25" t="s">
        <v>116</v>
      </c>
      <c r="B106" s="119"/>
      <c r="C106" s="26">
        <v>228</v>
      </c>
      <c r="D106" s="26"/>
      <c r="E106" s="20"/>
      <c r="G106" s="119"/>
    </row>
    <row r="107" spans="1:5" s="19" customFormat="1" ht="13.5" thickBot="1">
      <c r="A107" s="148" t="s">
        <v>117</v>
      </c>
      <c r="B107" s="110"/>
      <c r="C107" s="233"/>
      <c r="D107" s="204"/>
      <c r="E107" s="20"/>
    </row>
    <row r="108" spans="1:5" s="19" customFormat="1" ht="13.5" thickBot="1">
      <c r="A108" s="109"/>
      <c r="B108" s="33"/>
      <c r="C108" s="34"/>
      <c r="D108" s="34"/>
      <c r="E108" s="20"/>
    </row>
    <row r="109" spans="1:5" s="19" customFormat="1" ht="13.5" thickBot="1">
      <c r="A109" s="112" t="s">
        <v>80</v>
      </c>
      <c r="B109" s="29"/>
      <c r="C109" s="213"/>
      <c r="D109" s="30"/>
      <c r="E109" s="20"/>
    </row>
    <row r="110" spans="1:8" s="19" customFormat="1" ht="12.75">
      <c r="A110" s="149" t="s">
        <v>81</v>
      </c>
      <c r="B110" s="150"/>
      <c r="C110" s="95">
        <f>C45+C41+C23+C19</f>
        <v>2904</v>
      </c>
      <c r="D110" s="95"/>
      <c r="E110" s="20"/>
      <c r="H110" s="150"/>
    </row>
    <row r="111" spans="1:8" s="19" customFormat="1" ht="12.75">
      <c r="A111" s="97" t="s">
        <v>82</v>
      </c>
      <c r="B111" s="98"/>
      <c r="C111" s="99">
        <f>C19</f>
        <v>39</v>
      </c>
      <c r="D111" s="99"/>
      <c r="E111" s="20"/>
      <c r="H111" s="98"/>
    </row>
    <row r="112" spans="1:8" s="19" customFormat="1" ht="12.75">
      <c r="A112" s="93" t="s">
        <v>83</v>
      </c>
      <c r="B112" s="98"/>
      <c r="C112" s="99">
        <f>C19</f>
        <v>39</v>
      </c>
      <c r="D112" s="99"/>
      <c r="E112" s="20"/>
      <c r="H112" s="98"/>
    </row>
    <row r="113" spans="1:8" s="19" customFormat="1" ht="12.75">
      <c r="A113" s="93" t="s">
        <v>84</v>
      </c>
      <c r="B113" s="98"/>
      <c r="C113" s="99">
        <f>C19</f>
        <v>39</v>
      </c>
      <c r="D113" s="99"/>
      <c r="E113" s="20"/>
      <c r="H113" s="98"/>
    </row>
    <row r="114" spans="1:8" s="19" customFormat="1" ht="12.75">
      <c r="A114" s="93" t="s">
        <v>85</v>
      </c>
      <c r="B114" s="98"/>
      <c r="C114" s="99">
        <f>C19</f>
        <v>39</v>
      </c>
      <c r="D114" s="99"/>
      <c r="E114" s="20"/>
      <c r="H114" s="98"/>
    </row>
    <row r="115" spans="1:8" s="19" customFormat="1" ht="26.25">
      <c r="A115" s="93" t="s">
        <v>86</v>
      </c>
      <c r="B115" s="98"/>
      <c r="C115" s="99">
        <f>C23</f>
        <v>0</v>
      </c>
      <c r="D115" s="99"/>
      <c r="E115" s="20"/>
      <c r="H115" s="98"/>
    </row>
    <row r="116" spans="1:8" s="19" customFormat="1" ht="26.25">
      <c r="A116" s="93" t="s">
        <v>87</v>
      </c>
      <c r="B116" s="98"/>
      <c r="C116" s="99">
        <f>C23</f>
        <v>0</v>
      </c>
      <c r="D116" s="99"/>
      <c r="E116" s="20"/>
      <c r="H116" s="98"/>
    </row>
    <row r="117" spans="1:8" s="19" customFormat="1" ht="12.75">
      <c r="A117" s="93" t="s">
        <v>88</v>
      </c>
      <c r="B117" s="98"/>
      <c r="C117" s="99">
        <f>C23</f>
        <v>0</v>
      </c>
      <c r="D117" s="99"/>
      <c r="E117" s="20"/>
      <c r="H117" s="98"/>
    </row>
    <row r="118" spans="1:8" s="19" customFormat="1" ht="12.75">
      <c r="A118" s="93" t="s">
        <v>89</v>
      </c>
      <c r="B118" s="98"/>
      <c r="C118" s="99">
        <f>C41+C45</f>
        <v>2865</v>
      </c>
      <c r="D118" s="99"/>
      <c r="E118" s="20"/>
      <c r="H118" s="98"/>
    </row>
    <row r="119" spans="1:8" s="19" customFormat="1" ht="12.75">
      <c r="A119" s="93" t="s">
        <v>90</v>
      </c>
      <c r="B119" s="98"/>
      <c r="C119" s="99">
        <f>C41+C45</f>
        <v>2865</v>
      </c>
      <c r="D119" s="99"/>
      <c r="E119" s="20"/>
      <c r="H119" s="98"/>
    </row>
    <row r="120" spans="1:8" s="19" customFormat="1" ht="12.75">
      <c r="A120" s="32" t="s">
        <v>91</v>
      </c>
      <c r="B120" s="33"/>
      <c r="C120" s="151"/>
      <c r="D120" s="151"/>
      <c r="E120" s="152"/>
      <c r="H120" s="33"/>
    </row>
    <row r="121" spans="1:8" s="19" customFormat="1" ht="12.75">
      <c r="A121" s="93" t="s">
        <v>92</v>
      </c>
      <c r="B121" s="98"/>
      <c r="C121" s="99">
        <v>2060</v>
      </c>
      <c r="D121" s="99"/>
      <c r="E121" s="152"/>
      <c r="H121" s="98"/>
    </row>
    <row r="122" spans="1:8" s="19" customFormat="1" ht="12.75">
      <c r="A122" s="147" t="s">
        <v>93</v>
      </c>
      <c r="B122" s="146"/>
      <c r="C122" s="232">
        <v>1139</v>
      </c>
      <c r="D122" s="203"/>
      <c r="E122" s="152"/>
      <c r="H122" s="146"/>
    </row>
    <row r="123" spans="1:8" s="19" customFormat="1" ht="13.5" thickBot="1">
      <c r="A123" s="153" t="s">
        <v>94</v>
      </c>
      <c r="B123" s="154"/>
      <c r="C123" s="234">
        <v>45.38</v>
      </c>
      <c r="D123" s="205"/>
      <c r="E123" s="20"/>
      <c r="F123" s="83"/>
      <c r="H123" s="154"/>
    </row>
    <row r="124" spans="1:5" s="19" customFormat="1" ht="13.5" thickBot="1">
      <c r="A124" s="129" t="s">
        <v>95</v>
      </c>
      <c r="B124" s="122"/>
      <c r="C124" s="230"/>
      <c r="D124" s="142"/>
      <c r="E124" s="20"/>
    </row>
    <row r="125" spans="1:5" s="19" customFormat="1" ht="13.5" thickBot="1">
      <c r="A125" s="155"/>
      <c r="B125" s="156"/>
      <c r="C125" s="157"/>
      <c r="D125" s="157"/>
      <c r="E125" s="20"/>
    </row>
    <row r="126" spans="1:5" s="19" customFormat="1" ht="13.5" thickBot="1">
      <c r="A126" s="112" t="s">
        <v>96</v>
      </c>
      <c r="B126" s="29"/>
      <c r="C126" s="213"/>
      <c r="D126" s="30"/>
      <c r="E126" s="20"/>
    </row>
    <row r="127" spans="1:6" s="19" customFormat="1" ht="27.75" customHeight="1">
      <c r="A127" s="188" t="s">
        <v>121</v>
      </c>
      <c r="B127" s="154"/>
      <c r="C127" s="234">
        <v>600</v>
      </c>
      <c r="D127" s="205"/>
      <c r="E127" s="20"/>
      <c r="F127" s="83"/>
    </row>
    <row r="128" spans="1:5" s="19" customFormat="1" ht="27" thickBot="1">
      <c r="A128" s="188" t="s">
        <v>122</v>
      </c>
      <c r="B128" s="154"/>
      <c r="C128" s="234">
        <v>200</v>
      </c>
      <c r="D128" s="205"/>
      <c r="E128" s="20"/>
    </row>
    <row r="129" spans="1:5" s="19" customFormat="1" ht="13.5" thickBot="1">
      <c r="A129" s="158" t="s">
        <v>97</v>
      </c>
      <c r="B129" s="159"/>
      <c r="C129" s="233"/>
      <c r="D129" s="204"/>
      <c r="E129" s="20"/>
    </row>
    <row r="130" spans="1:5" s="113" customFormat="1" ht="13.5" thickBot="1">
      <c r="A130" s="160"/>
      <c r="B130" s="125"/>
      <c r="C130" s="223"/>
      <c r="D130" s="197"/>
      <c r="E130" s="20"/>
    </row>
    <row r="131" spans="1:5" s="19" customFormat="1" ht="13.5" thickBot="1">
      <c r="A131" s="158" t="s">
        <v>98</v>
      </c>
      <c r="B131" s="18"/>
      <c r="C131" s="235"/>
      <c r="D131" s="206"/>
      <c r="E131" s="20"/>
    </row>
    <row r="132" spans="1:5" s="19" customFormat="1" ht="13.5" thickBot="1">
      <c r="A132" s="109" t="s">
        <v>120</v>
      </c>
      <c r="B132" s="161"/>
      <c r="C132" s="34">
        <v>2031</v>
      </c>
      <c r="D132" s="34"/>
      <c r="E132" s="20"/>
    </row>
    <row r="133" spans="1:5" s="19" customFormat="1" ht="13.5" thickBot="1">
      <c r="A133" s="121" t="s">
        <v>124</v>
      </c>
      <c r="B133" s="162"/>
      <c r="C133" s="163"/>
      <c r="D133" s="123"/>
      <c r="E133" s="20"/>
    </row>
    <row r="134" spans="1:6" s="19" customFormat="1" ht="13.5" thickBot="1">
      <c r="A134" s="109"/>
      <c r="B134" s="161"/>
      <c r="C134" s="34"/>
      <c r="D134" s="35"/>
      <c r="E134" s="20"/>
      <c r="F134" s="83"/>
    </row>
    <row r="135" spans="1:5" s="165" customFormat="1" ht="20.25" customHeight="1" thickBot="1">
      <c r="A135" s="175" t="s">
        <v>99</v>
      </c>
      <c r="B135" s="176"/>
      <c r="C135" s="177"/>
      <c r="D135" s="178"/>
      <c r="E135" s="164"/>
    </row>
    <row r="136" spans="1:5" s="19" customFormat="1" ht="13.5" thickBot="1">
      <c r="A136" s="104" t="s">
        <v>100</v>
      </c>
      <c r="B136" s="105"/>
      <c r="C136" s="106"/>
      <c r="D136" s="107"/>
      <c r="E136" s="20"/>
    </row>
    <row r="137" spans="1:5" s="165" customFormat="1" ht="25.5" customHeight="1" thickBot="1">
      <c r="A137" s="179" t="s">
        <v>101</v>
      </c>
      <c r="B137" s="180"/>
      <c r="C137" s="181"/>
      <c r="D137" s="182"/>
      <c r="E137" s="164"/>
    </row>
    <row r="138" spans="1:5" s="19" customFormat="1" ht="12" customHeight="1" thickBot="1">
      <c r="A138" s="109"/>
      <c r="B138" s="90"/>
      <c r="C138" s="91"/>
      <c r="D138" s="92"/>
      <c r="E138" s="20"/>
    </row>
    <row r="139" spans="1:5" s="165" customFormat="1" ht="18" customHeight="1">
      <c r="A139" s="4" t="s">
        <v>102</v>
      </c>
      <c r="B139" s="12"/>
      <c r="C139" s="8"/>
      <c r="D139" s="1"/>
      <c r="E139" s="164"/>
    </row>
    <row r="140" spans="1:5" s="187" customFormat="1" ht="12.75">
      <c r="A140" s="183" t="s">
        <v>103</v>
      </c>
      <c r="B140" s="184"/>
      <c r="C140" s="185"/>
      <c r="D140" s="186"/>
      <c r="E140" s="20"/>
    </row>
    <row r="141" spans="1:5" s="165" customFormat="1" ht="15.75" thickBot="1">
      <c r="A141" s="5" t="s">
        <v>104</v>
      </c>
      <c r="B141" s="13"/>
      <c r="C141" s="9"/>
      <c r="D141" s="2"/>
      <c r="E141" s="164"/>
    </row>
    <row r="142" spans="1:5" s="19" customFormat="1" ht="12.75">
      <c r="A142" s="166"/>
      <c r="B142" s="22"/>
      <c r="C142" s="23"/>
      <c r="D142" s="24"/>
      <c r="E142" s="20"/>
    </row>
    <row r="143" spans="1:5" s="19" customFormat="1" ht="12.75">
      <c r="A143" s="167" t="s">
        <v>105</v>
      </c>
      <c r="B143" s="168"/>
      <c r="C143" s="169"/>
      <c r="D143" s="170"/>
      <c r="E143" s="20"/>
    </row>
    <row r="144" spans="1:5" s="19" customFormat="1" ht="25.5" customHeight="1">
      <c r="A144" s="241" t="s">
        <v>106</v>
      </c>
      <c r="B144" s="242"/>
      <c r="C144" s="242"/>
      <c r="D144" s="243"/>
      <c r="E144" s="113"/>
    </row>
    <row r="145" spans="1:5" s="19" customFormat="1" ht="25.5" customHeight="1">
      <c r="A145" s="244" t="s">
        <v>119</v>
      </c>
      <c r="B145" s="245"/>
      <c r="C145" s="245"/>
      <c r="D145" s="246"/>
      <c r="E145" s="113"/>
    </row>
    <row r="146" spans="1:5" s="19" customFormat="1" ht="12.75">
      <c r="A146" s="171" t="s">
        <v>118</v>
      </c>
      <c r="B146" s="90"/>
      <c r="C146" s="91"/>
      <c r="D146" s="92"/>
      <c r="E146" s="113"/>
    </row>
    <row r="147" spans="1:5" s="19" customFormat="1" ht="12.75">
      <c r="A147" s="171"/>
      <c r="B147" s="90"/>
      <c r="C147" s="91"/>
      <c r="D147" s="92"/>
      <c r="E147" s="113"/>
    </row>
    <row r="148" spans="1:5" s="19" customFormat="1" ht="12.75">
      <c r="A148" s="171"/>
      <c r="B148" s="90"/>
      <c r="C148" s="91"/>
      <c r="D148" s="92"/>
      <c r="E148" s="113"/>
    </row>
    <row r="149" spans="1:5" s="19" customFormat="1" ht="12.75">
      <c r="A149" s="171"/>
      <c r="B149" s="90"/>
      <c r="C149" s="91"/>
      <c r="D149" s="92"/>
      <c r="E149" s="113"/>
    </row>
    <row r="150" spans="1:5" s="19" customFormat="1" ht="12.75">
      <c r="A150" s="171"/>
      <c r="B150" s="90"/>
      <c r="C150" s="91"/>
      <c r="D150" s="92"/>
      <c r="E150" s="113"/>
    </row>
    <row r="151" spans="1:5" s="19" customFormat="1" ht="12.75">
      <c r="A151" s="171"/>
      <c r="B151" s="90"/>
      <c r="C151" s="91"/>
      <c r="D151" s="92"/>
      <c r="E151" s="113"/>
    </row>
    <row r="152" spans="1:5" s="19" customFormat="1" ht="12.75">
      <c r="A152" s="171"/>
      <c r="B152" s="90"/>
      <c r="C152" s="91"/>
      <c r="D152" s="92"/>
      <c r="E152" s="113"/>
    </row>
  </sheetData>
  <sheetProtection selectLockedCells="1" selectUnlockedCells="1"/>
  <mergeCells count="4">
    <mergeCell ref="A3:D3"/>
    <mergeCell ref="A1:D1"/>
    <mergeCell ref="A144:D144"/>
    <mergeCell ref="A145:D145"/>
  </mergeCells>
  <printOptions/>
  <pageMargins left="0.6692913385826772" right="0.3937007874015748" top="0.6692913385826772" bottom="0.7480314960629921" header="0.5118110236220472" footer="0.5118110236220472"/>
  <pageSetup firstPageNumber="1" useFirstPageNumber="1" fitToHeight="0" fitToWidth="1" horizontalDpi="300" verticalDpi="300" orientation="portrait" paperSize="9" scale="93" r:id="rId1"/>
  <headerFooter alignWithMargins="0">
    <oddFooter>&amp;R&amp;"Tahoma,Obyčejné"Položkový rozpočet, Stránka 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Honza</cp:lastModifiedBy>
  <cp:lastPrinted>2013-11-27T08:21:35Z</cp:lastPrinted>
  <dcterms:created xsi:type="dcterms:W3CDTF">2013-11-22T14:23:17Z</dcterms:created>
  <dcterms:modified xsi:type="dcterms:W3CDTF">2014-08-14T11:26:47Z</dcterms:modified>
  <cp:category/>
  <cp:version/>
  <cp:contentType/>
  <cp:contentStatus/>
</cp:coreProperties>
</file>