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list'!$G$2</definedName>
    <definedName name="MJ">'Krycí list'!$G$5</definedName>
    <definedName name="Mont">'Rekapitulace'!$H$21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'Položky'!$A$1:$G$181</definedName>
    <definedName name="_xlnm.Print_Area" localSheetId="1">'Rekapitulace'!$A$1:$I$35</definedName>
    <definedName name="PocetMJ">'Krycí list'!$G$6</definedName>
    <definedName name="Poznamka">'Krycí list'!$B$37</definedName>
    <definedName name="Projektant">'Krycí list'!$C$8</definedName>
    <definedName name="PSV">'Rekapitulace'!$F$21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<sst xmlns="http://schemas.openxmlformats.org/spreadsheetml/2006/main" count="512" uniqueCount="299">
  <si>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</si>
  <si>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</si>
  <si>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</si>
  <si>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</si>
  <si>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</si>
  <si>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</si>
  <si>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</si>
  <si>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</si>
  <si>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</si>
  <si>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</si>
  <si>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</si>
  <si>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</si>
  <si>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</si>
  <si>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</si>
  <si>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</si>
  <si>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</si>
  <si>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</si>
  <si>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</si>
  <si>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</si>
  <si>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</si>
  <si>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</si>
  <si>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</si>
  <si>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</si>
  <si>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</si>
  <si>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</si>
  <si>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</si>
  <si>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</si>
  <si>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</si>
  <si>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</si>
  <si>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</si>
  <si>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</si>
  <si>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</si>
  <si>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</si>
  <si>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</si>
  <si>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</si>
  <si>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</si>
  <si>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</si>
  <si>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</si>
  <si>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</si>
  <si>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</si>
  <si>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</si>
  <si>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</si>
  <si>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</si>
  <si>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</si>
  <si>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</si>
  <si>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</si>
  <si>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</si>
  <si>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</si>
  <si>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</si>
  <si>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</si>
  <si>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</si>
  <si>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</si>
  <si>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</si>
  <si>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</si>
  <si>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</si>
  <si>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</si>
  <si>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</si>
  <si>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</si>
  <si>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</si>
  <si>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</si>
  <si>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</si>
  <si>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</si>
  <si>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</si>
  <si>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</si>
  <si>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</si>
  <si>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</si>
  <si>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</si>
  <si>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</si>
  <si>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</si>
  <si>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</si>
  <si>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</si>
  <si>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</si>
  <si>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</si>
  <si>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</si>
  <si>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</si>
  <si>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</si>
  <si>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</si>
  <si>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</si>
  <si>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A-261</t>
  </si>
  <si>
    <t>Senior centrum, Malá Čermná 11, Hronov</t>
  </si>
  <si>
    <t>SO-1</t>
  </si>
  <si>
    <t>Zateplení objektu</t>
  </si>
  <si>
    <t>Nabídkový</t>
  </si>
  <si>
    <t>131201101R00</t>
  </si>
  <si>
    <t xml:space="preserve">Hloubení nezapažených jam v hor.3 do 100 m3 </t>
  </si>
  <si>
    <t>m3</t>
  </si>
  <si>
    <t>Okolo domu:(16,26+14,93+16,26)*0,6*0,8</t>
  </si>
  <si>
    <t>131201109R00</t>
  </si>
  <si>
    <t xml:space="preserve">Příplatek za lepivost - hloubení nezap.jam v hor.3 </t>
  </si>
  <si>
    <t>174101102R00</t>
  </si>
  <si>
    <t xml:space="preserve">Zásyp ruční se zhutněním </t>
  </si>
  <si>
    <t>61</t>
  </si>
  <si>
    <t>Upravy povrchů vnitřní</t>
  </si>
  <si>
    <t>612409991RT2</t>
  </si>
  <si>
    <t>Začištění omítek kolem oken,dveří apod. s použitím suché maltové směsi</t>
  </si>
  <si>
    <t>m</t>
  </si>
  <si>
    <t>Suteren:(1,2+0,5)*2*3+(1,3+1,97)*2+(0,9+0,8)*2*3+(0,8+1,6)*2</t>
  </si>
  <si>
    <t>1.NP:(1,82+2,85)*2*7+(1,6+1,97)*2+(0,6+0,5)*2*5+(1,2+1,97)*2</t>
  </si>
  <si>
    <t>(1,5+1,5)*2+(0,9+1,97)*2+(2,06+2,45)*2+(1+0,6)*2+(1,88+3,28)*2*3</t>
  </si>
  <si>
    <t>(1,24+2,05)*2*3+(1,4+1,97)*2+(1,3+2,75)*2*3</t>
  </si>
  <si>
    <t>2.NP:(1,2+2)*2*8+(1,1+1,97)*2+(1,5+1,5)*2*2+(0,7+1,97)*2*2</t>
  </si>
  <si>
    <t>(1,2+0,8)*2*2+(1,5+1,2)*2*3+(1,43+1,5)*2*4</t>
  </si>
  <si>
    <t>3.NP:(1,2+1,5)*2*2+(2,4+1,5)*2*3+(1,55+1,5)*2+(0,7+1,2)*2*7</t>
  </si>
  <si>
    <t>(1,2+0,8)*2*2</t>
  </si>
  <si>
    <t>62</t>
  </si>
  <si>
    <t>Úpravy povrchů vnější</t>
  </si>
  <si>
    <t>620991121R00</t>
  </si>
  <si>
    <t xml:space="preserve">Zakrývání výplní vnějších otvorů z lešení </t>
  </si>
  <si>
    <t>m2</t>
  </si>
  <si>
    <t>Suteren:(1,2*0,5)*3+(1,3*1,97)+(0,9*0,8)*3+(0,8*1,6)</t>
  </si>
  <si>
    <t>1.NP:(1,82*2,85)*7+(1,6*1,97)+(0,6*0,5)*5+(1,2*1,97)</t>
  </si>
  <si>
    <t>(1,5*1,5)+(0,9*1,97)+(2,06*2,45)+(1*0,6)+(1,88*3,28)*3</t>
  </si>
  <si>
    <t>(1,24*2,05)*3+(1,4*1,97)+(1,3*2,75)*3</t>
  </si>
  <si>
    <t>2.NP:(1,2*2)*8+(1,1*1,97)+(1,5*1,5)*2+(0,7*1,97)*2</t>
  </si>
  <si>
    <t>(1,2*0,8)*2+(1,5*1,2)*3+(1,43*1,5)*4</t>
  </si>
  <si>
    <t>3.NP:(1,2*1,5)*2+(2,4*1,5)*3+(1,55*1,5)+(0,7*1,2)*7</t>
  </si>
  <si>
    <t>(1,2*0,8)*2</t>
  </si>
  <si>
    <t>622311523RV1</t>
  </si>
  <si>
    <t>Zateplovací systém Baumit, sokl, XPS tl. 120 mm zakončený stěrkou s výztuž. tkan.</t>
  </si>
  <si>
    <t>Okolo domu:(16,26+14,93+16,26)*(0,6+0,8)</t>
  </si>
  <si>
    <t>622311753RT3</t>
  </si>
  <si>
    <t>Zatepl.syst. Baumit, ostění, miner.desky KV 30 mm s omítkou SilikonTop 3,2 kg/m2, lepidlo ProContact</t>
  </si>
  <si>
    <t>Suteren:((1,2+0,5)*2*3+(1,3+1,97)*2+(0,9+0,8)*2*3+(0,8+1,6)*2)*0,3</t>
  </si>
  <si>
    <t>1.NP:((1,82+2,85)*2*7+(1,6+1,97)*2+(0,6+0,5)*2*5+(1,2+1,97)*2)*0,3</t>
  </si>
  <si>
    <t>((1,5+1,5)*2+(0,9+1,97)*2+(2,06+2,45)*2+(1+0,6)*2+(1,88+3,28)*2*3)*0,3</t>
  </si>
  <si>
    <t>((1,24+2,05)*2*3+(1,4+1,97)*2+(1,3+2,75)*2*3)*0,3</t>
  </si>
  <si>
    <t>2.NP:((1,2+2)*2*8+(1,1+1,97)*2+(1,5+1,5)*2*2+(0,7+1,97)*2*2)*0,3</t>
  </si>
  <si>
    <t>((1,2+0,8)*2*2+(1,5+1,2)*2*3+(1,43+1,5)*2*4)*0,3</t>
  </si>
  <si>
    <t>3.NP:((1,2+1,5)*2*2+(2,4+1,5)*2*3+(1,55+1,5)*2+(0,7+1,2)*2*7)*0,3</t>
  </si>
  <si>
    <t>((1,2+0,8)*2*2)*0,3</t>
  </si>
  <si>
    <t>622311831RT3</t>
  </si>
  <si>
    <t>Zatepl.syst. Baumit, fasáda, miner.desky PV 80 mm s omítkou SilikonTop 3,2 kg/m2, lepidlo ProContact</t>
  </si>
  <si>
    <t>Suterén :3,1*4,7+2,9*4,7+3,4*4,7+15,8*1,8+2,3*2,5+1,2*3,2+3*5,3+1,2*2,8</t>
  </si>
  <si>
    <t>1,2*2,4+4,1*5,3+2,1*4,5</t>
  </si>
  <si>
    <t>622311834RT3</t>
  </si>
  <si>
    <t>Zatepl.syst. Baumit, fasáda, miner.desky PV 140 mm s omítkou SilikonTop 3,2 kg/m2, lepidlo ProContact</t>
  </si>
  <si>
    <t>Obvod domu:(32,05+14,96+32,05+14,83)*14</t>
  </si>
  <si>
    <t>Odpočet oken:-169,4542</t>
  </si>
  <si>
    <t>94</t>
  </si>
  <si>
    <t>Lešení a stavební výtahy</t>
  </si>
  <si>
    <t>941941052R00</t>
  </si>
  <si>
    <t xml:space="preserve">Montáž lešení leh.řad.s podlahami,š.1,5 m, H 24 m </t>
  </si>
  <si>
    <t>941941392R00</t>
  </si>
  <si>
    <t xml:space="preserve">Příplatek za každý měsíc použití lešení k pol.1052 </t>
  </si>
  <si>
    <t>941941852R00</t>
  </si>
  <si>
    <t xml:space="preserve">Demontáž lešení leh.řad.s podlahami,š.1,5 m,H 24 m </t>
  </si>
  <si>
    <t>95</t>
  </si>
  <si>
    <t>Dokončovací konstrukce na pozemních stavbách</t>
  </si>
  <si>
    <t>952901111R00</t>
  </si>
  <si>
    <t xml:space="preserve">Vyčištění budov o výšce podlaží do 4 m </t>
  </si>
  <si>
    <t>Po výměně oken:200</t>
  </si>
  <si>
    <t>96</t>
  </si>
  <si>
    <t>Bourání konstrukcí</t>
  </si>
  <si>
    <t>764410850R00</t>
  </si>
  <si>
    <t xml:space="preserve">Demontáž oplechování parapetů,rš od 100 do 330 mm </t>
  </si>
  <si>
    <t>Suterén:1,2*3+0,9*3</t>
  </si>
  <si>
    <t>1.NP:1,82*7+0,6*5+1,5+2,06+1+1,88*3+1,24*3+1,3*3</t>
  </si>
  <si>
    <t>2.NP:1,2*12+1,5*4+1,43*4</t>
  </si>
  <si>
    <t>3.NP:1,2*4+2,4*3+0,7*7</t>
  </si>
  <si>
    <t>968061113R00</t>
  </si>
  <si>
    <t xml:space="preserve">Vyvěšení dřevěných okenních křídel pl. nad 1,5 m2 </t>
  </si>
  <si>
    <t>kus</t>
  </si>
  <si>
    <t>Suterén:7</t>
  </si>
  <si>
    <t>1.NP:78</t>
  </si>
  <si>
    <t>2.NP:49</t>
  </si>
  <si>
    <t>3.NP:24</t>
  </si>
  <si>
    <t>968062354R00</t>
  </si>
  <si>
    <t xml:space="preserve">Vybourání dřevěných rámů oken dvojitých pl. 1 m2 </t>
  </si>
  <si>
    <t>Okno s obloukem - společenská místnost:1,86*3,26*2</t>
  </si>
  <si>
    <t>Okno s obloukem - šatna personál:1,86*3,26*1</t>
  </si>
  <si>
    <t>Okno s obloukem - okno do ulice:1,825*2,85*6</t>
  </si>
  <si>
    <t>Okno s obloukem - okno do ulice:1,825*2,81*1</t>
  </si>
  <si>
    <t>Okno s obloukem - okno do ulice:1,85*2,855*1</t>
  </si>
  <si>
    <t>Okno s obloukem - kancelář vrchní sestra:1,3*2,75*3</t>
  </si>
  <si>
    <t>Okno dvoukřídlé - společenská místnost:1,22*2,05*3</t>
  </si>
  <si>
    <t>Dveře vchodové  s obloukem :1,54*3,705*1</t>
  </si>
  <si>
    <t>Okno s nadsvětlíkem - žehlírna:2,05*2,45*1</t>
  </si>
  <si>
    <t>Okno jednodílné - sklad potravin:0,53*0,5*1</t>
  </si>
  <si>
    <t>Okno jednodílné - sklep:1,05*0,43*1</t>
  </si>
  <si>
    <t>Okno jednodílné - sklep:1,02*0,46*1</t>
  </si>
  <si>
    <t>Okno jednodílné - sklep:1,02*0,45*1</t>
  </si>
  <si>
    <t>979011111R00</t>
  </si>
  <si>
    <t xml:space="preserve">Svislá doprava suti a vybour. hmot za 1.podlaží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</si>
  <si>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</si>
  <si>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</si>
  <si>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</si>
  <si>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</si>
  <si>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</si>
  <si>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</si>
  <si>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</si>
  <si>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</si>
  <si>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</si>
  <si>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</si>
  <si>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</si>
  <si>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</si>
  <si>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</si>
  <si>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</si>
  <si>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</si>
  <si>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</si>
  <si>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</si>
  <si>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</si>
  <si>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</si>
  <si>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711132101RT1</t>
  </si>
  <si>
    <t>Izolace proti vlhkosti svislá pásy na sucho 1 vrstva - materiál ve specifikaci</t>
  </si>
  <si>
    <t>Okolo domu:(16,26+14,93+16,26)*1</t>
  </si>
  <si>
    <t>711471051RT1</t>
  </si>
  <si>
    <t>Izolace, tlak. voda, vodorovná fólií PVC,svařovaná materiál ve specifikaci</t>
  </si>
  <si>
    <t>Výtahová šachta:3,56*4,5+(3,56+4,5)*2*(0,4+0,4)</t>
  </si>
  <si>
    <t>711491171RZ1</t>
  </si>
  <si>
    <t>Izolace tlaková, podkladní i ochranná textilie včetně dodávky textilie Netex F - 300</t>
  </si>
  <si>
    <t>Výtahová šachta:(3,56*4,5+(3,56+4,5)*2*(0,4+0,4))*2</t>
  </si>
  <si>
    <t>28322012</t>
  </si>
  <si>
    <t>Fólie ALKORPLAN 35176 tl. 1,5 mm š. 1050 mm včetně doplňků</t>
  </si>
  <si>
    <t>Výtahová šachta:(3,56*4,5+(3,56+4,5)*2*(0,4+0,4))*1,1</t>
  </si>
  <si>
    <t>28323137</t>
  </si>
  <si>
    <t>Fólie nopová DELTA NP DRAIN 2 x 20 m nopy 8 mm</t>
  </si>
  <si>
    <t>Okolo domu:(16,26+14,93+16,26)*1*1,1</t>
  </si>
  <si>
    <t>998711101R00</t>
  </si>
  <si>
    <t xml:space="preserve">Přesun hmot pro izolace proti vodě, výšky do 6 m </t>
  </si>
  <si>
    <t>713</t>
  </si>
  <si>
    <t>Izolace tepelné</t>
  </si>
  <si>
    <t>713111111R00</t>
  </si>
  <si>
    <t xml:space="preserve">Izolace tepelné stropů vrchem kladené volně </t>
  </si>
  <si>
    <t>Výtahová šachta:3,56*4,5</t>
  </si>
  <si>
    <t>713131130R00</t>
  </si>
  <si>
    <t xml:space="preserve">Izolace tepelná stěn vložením do konstrukce </t>
  </si>
  <si>
    <t>Půdní prostor:(8*14+10*6,5+5*14)</t>
  </si>
  <si>
    <t>713181113R00</t>
  </si>
  <si>
    <t xml:space="preserve">Izolace miner. foukaná do dutin trámových stropů </t>
  </si>
  <si>
    <t>Pultové střechy:(6,45*5,7+2,15*2+5,5*9,7+10,7*2,32+9,2*2,62+3,1*3,92)*0,24</t>
  </si>
  <si>
    <t>765901251U00</t>
  </si>
  <si>
    <t xml:space="preserve">Parotěsná folie G+H Difunorm Vario </t>
  </si>
  <si>
    <t>Půdní prostor:(8*14+10*6,5+5*14)*1,1</t>
  </si>
  <si>
    <t>283765891</t>
  </si>
  <si>
    <t>Trámek konstrukční ISOVER TRAM EPS v. 200 mm</t>
  </si>
  <si>
    <t>Půdní prostor:(8*14+10*6,5+5*14)*2</t>
  </si>
  <si>
    <t>2837678901</t>
  </si>
  <si>
    <t>Dílec střešní kašír EPS 100S St PYEG200S4 tl.220mm</t>
  </si>
  <si>
    <t>Výtahová šachta:3,56*4,5*1,1</t>
  </si>
  <si>
    <t>6315085922</t>
  </si>
  <si>
    <t>Pás izolační ISOVER UNIROL PROFI 6000x1200tl. 80mm</t>
  </si>
  <si>
    <t>631508593</t>
  </si>
  <si>
    <t>Pás izolační ISOVER UNIROL PROFI 4000x1200tl.120mm</t>
  </si>
  <si>
    <t>998713101R00</t>
  </si>
  <si>
    <t xml:space="preserve">Přesun hmot pro izolace tepelné, výšky do 6 m </t>
  </si>
  <si>
    <t>762</t>
  </si>
  <si>
    <t>Konstrukce tesařské</t>
  </si>
  <si>
    <t>762512235RT5</t>
  </si>
  <si>
    <t>Položení podlah pod PVC přibíjením včetně dodávky, deska Cetris tl. 22 mm</t>
  </si>
  <si>
    <t>762521104RT2</t>
  </si>
  <si>
    <t>Položení podlah nehoblovaných na sraz, hrubá prkna včetně dodávky řeziva, prkna tl. 18 mm</t>
  </si>
  <si>
    <t>Půdní prostor:494*0,2*1,1</t>
  </si>
  <si>
    <t>998762102R00</t>
  </si>
  <si>
    <t xml:space="preserve">Přesun hmot pro tesařské konstrukce, výšky do 12 m </t>
  </si>
  <si>
    <t>764</t>
  </si>
  <si>
    <t>Konstrukce klempířské</t>
  </si>
  <si>
    <t>764410240RT2</t>
  </si>
  <si>
    <t>Oplechování parapetů včetně rohů Pz, rš 250 mm lepení Enkolitem</t>
  </si>
  <si>
    <t>Suteren:1,2*3+0,9*3</t>
  </si>
  <si>
    <t>1.NP:1,82*7+0,6*5</t>
  </si>
  <si>
    <t>1,5+2,06+1+1,88*3</t>
  </si>
  <si>
    <t>1,24*3+1,3*3</t>
  </si>
  <si>
    <t>2.NP:1,2*8+1,5*2</t>
  </si>
  <si>
    <t>1,2*2+1,5*3+1,43*4</t>
  </si>
  <si>
    <t>3.NP:1,2*2+2,4*3+1,55+0,7*7</t>
  </si>
  <si>
    <t>1,2*2</t>
  </si>
  <si>
    <t>998764102R00</t>
  </si>
  <si>
    <t xml:space="preserve">Přesun hmot pro klempířské konstr., výšky do 12 m </t>
  </si>
  <si>
    <t>766</t>
  </si>
  <si>
    <t>Konstrukce truhlářské</t>
  </si>
  <si>
    <t>766694113R00</t>
  </si>
  <si>
    <t>Montáž parapetních desek š.do 30 cm,dl.do 260 cm postforming</t>
  </si>
  <si>
    <t>Počet oken v této etapě:19</t>
  </si>
  <si>
    <t>61187552</t>
  </si>
  <si>
    <t>Deska parapetní postforming, šířka 30 cm</t>
  </si>
  <si>
    <t>Délka parapetních desek:38,4*1,1</t>
  </si>
  <si>
    <t>998766101R00</t>
  </si>
  <si>
    <t xml:space="preserve">Přesun hmot pro truhlářské konstr., výšky do 6 m </t>
  </si>
  <si>
    <t>769</t>
  </si>
  <si>
    <t>Otvorové prvky z plastu</t>
  </si>
  <si>
    <t>769000010R00</t>
  </si>
  <si>
    <t>D+Montáž plastových oken a dveří s vypěněním zednického zapravení</t>
  </si>
  <si>
    <t>784</t>
  </si>
  <si>
    <t>Malby</t>
  </si>
  <si>
    <t>784191101R00</t>
  </si>
  <si>
    <t xml:space="preserve">Penetrace podkladu univerzální Primalex 1x </t>
  </si>
  <si>
    <t>Opravy ostění:429,86*1</t>
  </si>
  <si>
    <t>784195112R00</t>
  </si>
  <si>
    <t xml:space="preserve">Malba tekutá Primalex Standard, bílá, 2 x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</si>
  <si>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</si>
  <si>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</si>
  <si>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</si>
  <si>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</si>
  <si>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</si>
  <si>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</si>
  <si>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</si>
  <si>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</si>
  <si>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.</t>
  </si>
  <si>
    <t>Bude určen výběrovým řízením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</si>
</sst>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4" fillId="34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34" borderId="70" xfId="46" applyNumberFormat="1" applyFont="1" applyFill="1" applyBorder="1" applyAlignment="1">
      <alignment horizontal="right" wrapText="1"/>
      <protection/>
    </xf>
    <xf numFmtId="0" fontId="34" fillId="34" borderId="43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6" fillId="33" borderId="19" xfId="46" applyNumberFormat="1" applyFont="1" applyFill="1" applyBorder="1" applyAlignment="1">
      <alignment horizontal="left"/>
      <protection/>
    </xf>
    <xf numFmtId="0" fontId="36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</v>
      </c>
      <c r="D2" s="5" t="str">
        <f>Rekapitulace!G2</f>
        <v>Nabídkový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298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 t="s">
        <v>297</v>
      </c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Rekapitulace!A26</f>
        <v>Ztížené výrobní podmínky</v>
      </c>
      <c r="E15" s="61"/>
      <c r="F15" s="62"/>
      <c r="G15" s="59">
        <f>Rekapitulace!I26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Rekapitulace!A27</f>
        <v>Oborová přirážka</v>
      </c>
      <c r="E16" s="63"/>
      <c r="F16" s="64"/>
      <c r="G16" s="59">
        <f>Rekapitulace!I27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Rekapitulace!A28</f>
        <v>Přesun stavebních kapacit</v>
      </c>
      <c r="E17" s="63"/>
      <c r="F17" s="64"/>
      <c r="G17" s="59">
        <f>Rekapitulace!I28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Rekapitulace!A29</f>
        <v>Mimostaveništní doprava</v>
      </c>
      <c r="E18" s="63"/>
      <c r="F18" s="64"/>
      <c r="G18" s="59">
        <f>Rekapitulace!I29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Rekapitulace!A30</f>
        <v>Zařízení staveniště</v>
      </c>
      <c r="E19" s="63"/>
      <c r="F19" s="64"/>
      <c r="G19" s="59">
        <f>Rekapitulace!I30</f>
        <v>0</v>
      </c>
    </row>
    <row r="20" spans="1:7" ht="15.75" customHeight="1">
      <c r="A20" s="67"/>
      <c r="B20" s="58"/>
      <c r="C20" s="59"/>
      <c r="D20" s="9" t="str">
        <f>Rekapitulace!A31</f>
        <v>Provoz investora</v>
      </c>
      <c r="E20" s="63"/>
      <c r="F20" s="64"/>
      <c r="G20" s="59">
        <f>Rekapitulace!I31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Rekapitulace!A32</f>
        <v>Kompletační činnost (IČD)</v>
      </c>
      <c r="E21" s="63"/>
      <c r="F21" s="64"/>
      <c r="G21" s="59">
        <f>Rekapitulace!I32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5"/>
  <sheetViews>
    <sheetView zoomScalePageLayoutView="0" workbookViewId="0" topLeftCell="A1">
      <selection activeCell="H34" sqref="H34:I3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A-261 Senior centrum, Malá Čermná 11, Hronov</v>
      </c>
      <c r="D1" s="111"/>
      <c r="E1" s="112"/>
      <c r="F1" s="111"/>
      <c r="G1" s="113" t="s">
        <v>49</v>
      </c>
      <c r="H1" s="114" t="s">
        <v>73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SO-1 Zateplení objektu</v>
      </c>
      <c r="D2" s="119"/>
      <c r="E2" s="120"/>
      <c r="F2" s="119"/>
      <c r="G2" s="121" t="s">
        <v>82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1</v>
      </c>
      <c r="B7" s="133" t="str">
        <f>Položky!C7</f>
        <v>Zemní práce</v>
      </c>
      <c r="C7" s="69"/>
      <c r="D7" s="134"/>
      <c r="E7" s="228">
        <f>Položky!BA14</f>
        <v>0</v>
      </c>
      <c r="F7" s="229">
        <f>Položky!BB14</f>
        <v>0</v>
      </c>
      <c r="G7" s="229">
        <f>Položky!BC14</f>
        <v>0</v>
      </c>
      <c r="H7" s="229">
        <f>Položky!BD14</f>
        <v>0</v>
      </c>
      <c r="I7" s="230">
        <f>Položky!BE14</f>
        <v>0</v>
      </c>
    </row>
    <row r="8" spans="1:9" s="37" customFormat="1" ht="12.75">
      <c r="A8" s="227" t="str">
        <f>Položky!B15</f>
        <v>61</v>
      </c>
      <c r="B8" s="133" t="str">
        <f>Položky!C15</f>
        <v>Upravy povrchů vnitřní</v>
      </c>
      <c r="C8" s="69"/>
      <c r="D8" s="134"/>
      <c r="E8" s="228">
        <f>Položky!BA25</f>
        <v>0</v>
      </c>
      <c r="F8" s="229">
        <f>Položky!BB25</f>
        <v>0</v>
      </c>
      <c r="G8" s="229">
        <f>Položky!BC25</f>
        <v>0</v>
      </c>
      <c r="H8" s="229">
        <f>Položky!BD25</f>
        <v>0</v>
      </c>
      <c r="I8" s="230">
        <f>Položky!BE25</f>
        <v>0</v>
      </c>
    </row>
    <row r="9" spans="1:9" s="37" customFormat="1" ht="12.75">
      <c r="A9" s="227" t="str">
        <f>Položky!B26</f>
        <v>62</v>
      </c>
      <c r="B9" s="133" t="str">
        <f>Položky!C26</f>
        <v>Úpravy povrchů vnější</v>
      </c>
      <c r="C9" s="69"/>
      <c r="D9" s="134"/>
      <c r="E9" s="228">
        <f>Položky!BA53</f>
        <v>0</v>
      </c>
      <c r="F9" s="229">
        <f>Položky!BB53</f>
        <v>0</v>
      </c>
      <c r="G9" s="229">
        <f>Položky!BC53</f>
        <v>0</v>
      </c>
      <c r="H9" s="229">
        <f>Položky!BD53</f>
        <v>0</v>
      </c>
      <c r="I9" s="230">
        <f>Položky!BE53</f>
        <v>0</v>
      </c>
    </row>
    <row r="10" spans="1:9" s="37" customFormat="1" ht="12.75">
      <c r="A10" s="227" t="str">
        <f>Položky!B54</f>
        <v>94</v>
      </c>
      <c r="B10" s="133" t="str">
        <f>Položky!C54</f>
        <v>Lešení a stavební výtahy</v>
      </c>
      <c r="C10" s="69"/>
      <c r="D10" s="134"/>
      <c r="E10" s="228">
        <f>Položky!BA59</f>
        <v>0</v>
      </c>
      <c r="F10" s="229">
        <f>Položky!BB59</f>
        <v>0</v>
      </c>
      <c r="G10" s="229">
        <f>Položky!BC59</f>
        <v>0</v>
      </c>
      <c r="H10" s="229">
        <f>Položky!BD59</f>
        <v>0</v>
      </c>
      <c r="I10" s="230">
        <f>Položky!BE59</f>
        <v>0</v>
      </c>
    </row>
    <row r="11" spans="1:9" s="37" customFormat="1" ht="12.75">
      <c r="A11" s="227" t="str">
        <f>Položky!B60</f>
        <v>95</v>
      </c>
      <c r="B11" s="133" t="str">
        <f>Položky!C60</f>
        <v>Dokončovací konstrukce na pozemních stavbách</v>
      </c>
      <c r="C11" s="69"/>
      <c r="D11" s="134"/>
      <c r="E11" s="228">
        <f>Položky!BA63</f>
        <v>0</v>
      </c>
      <c r="F11" s="229">
        <f>Položky!BB63</f>
        <v>0</v>
      </c>
      <c r="G11" s="229">
        <f>Položky!BC63</f>
        <v>0</v>
      </c>
      <c r="H11" s="229">
        <f>Položky!BD63</f>
        <v>0</v>
      </c>
      <c r="I11" s="230">
        <f>Položky!BE63</f>
        <v>0</v>
      </c>
    </row>
    <row r="12" spans="1:9" s="37" customFormat="1" ht="12.75">
      <c r="A12" s="227" t="str">
        <f>Položky!B64</f>
        <v>96</v>
      </c>
      <c r="B12" s="133" t="str">
        <f>Položky!C64</f>
        <v>Bourání konstrukcí</v>
      </c>
      <c r="C12" s="69"/>
      <c r="D12" s="134"/>
      <c r="E12" s="228">
        <f>Položky!BA97</f>
        <v>0</v>
      </c>
      <c r="F12" s="229">
        <f>Položky!BB97</f>
        <v>0</v>
      </c>
      <c r="G12" s="229">
        <f>Položky!BC97</f>
        <v>0</v>
      </c>
      <c r="H12" s="229">
        <f>Položky!BD97</f>
        <v>0</v>
      </c>
      <c r="I12" s="230">
        <f>Položky!BE97</f>
        <v>0</v>
      </c>
    </row>
    <row r="13" spans="1:9" s="37" customFormat="1" ht="12.75">
      <c r="A13" s="227" t="str">
        <f>Položky!B98</f>
        <v>99</v>
      </c>
      <c r="B13" s="133" t="str">
        <f>Položky!C98</f>
        <v>Staveništní přesun hmot</v>
      </c>
      <c r="C13" s="69"/>
      <c r="D13" s="134"/>
      <c r="E13" s="228">
        <f>Položky!BA100</f>
        <v>0</v>
      </c>
      <c r="F13" s="229">
        <f>Položky!BB100</f>
        <v>0</v>
      </c>
      <c r="G13" s="229">
        <f>Položky!BC100</f>
        <v>0</v>
      </c>
      <c r="H13" s="229">
        <f>Položky!BD100</f>
        <v>0</v>
      </c>
      <c r="I13" s="230">
        <f>Položky!BE100</f>
        <v>0</v>
      </c>
    </row>
    <row r="14" spans="1:9" s="37" customFormat="1" ht="12.75">
      <c r="A14" s="227" t="str">
        <f>Položky!B101</f>
        <v>711</v>
      </c>
      <c r="B14" s="133" t="str">
        <f>Položky!C101</f>
        <v>Izolace proti vodě</v>
      </c>
      <c r="C14" s="69"/>
      <c r="D14" s="134"/>
      <c r="E14" s="228">
        <f>Položky!BA113</f>
        <v>0</v>
      </c>
      <c r="F14" s="229">
        <f>Položky!BB113</f>
        <v>0</v>
      </c>
      <c r="G14" s="229">
        <f>Položky!BC113</f>
        <v>0</v>
      </c>
      <c r="H14" s="229">
        <f>Položky!BD113</f>
        <v>0</v>
      </c>
      <c r="I14" s="230">
        <f>Položky!BE113</f>
        <v>0</v>
      </c>
    </row>
    <row r="15" spans="1:9" s="37" customFormat="1" ht="12.75">
      <c r="A15" s="227" t="str">
        <f>Položky!B114</f>
        <v>713</v>
      </c>
      <c r="B15" s="133" t="str">
        <f>Položky!C114</f>
        <v>Izolace tepelné</v>
      </c>
      <c r="C15" s="69"/>
      <c r="D15" s="134"/>
      <c r="E15" s="228">
        <f>Položky!BA132</f>
        <v>0</v>
      </c>
      <c r="F15" s="229">
        <f>Položky!BB132</f>
        <v>0</v>
      </c>
      <c r="G15" s="229">
        <f>Položky!BC132</f>
        <v>0</v>
      </c>
      <c r="H15" s="229">
        <f>Položky!BD132</f>
        <v>0</v>
      </c>
      <c r="I15" s="230">
        <f>Položky!BE132</f>
        <v>0</v>
      </c>
    </row>
    <row r="16" spans="1:9" s="37" customFormat="1" ht="12.75">
      <c r="A16" s="227" t="str">
        <f>Položky!B133</f>
        <v>762</v>
      </c>
      <c r="B16" s="133" t="str">
        <f>Položky!C133</f>
        <v>Konstrukce tesařské</v>
      </c>
      <c r="C16" s="69"/>
      <c r="D16" s="134"/>
      <c r="E16" s="228">
        <f>Položky!BA139</f>
        <v>0</v>
      </c>
      <c r="F16" s="229">
        <f>Položky!BB139</f>
        <v>0</v>
      </c>
      <c r="G16" s="229">
        <f>Položky!BC139</f>
        <v>0</v>
      </c>
      <c r="H16" s="229">
        <f>Položky!BD139</f>
        <v>0</v>
      </c>
      <c r="I16" s="230">
        <f>Položky!BE139</f>
        <v>0</v>
      </c>
    </row>
    <row r="17" spans="1:9" s="37" customFormat="1" ht="12.75">
      <c r="A17" s="227" t="str">
        <f>Položky!B140</f>
        <v>764</v>
      </c>
      <c r="B17" s="133" t="str">
        <f>Položky!C140</f>
        <v>Konstrukce klempířské</v>
      </c>
      <c r="C17" s="69"/>
      <c r="D17" s="134"/>
      <c r="E17" s="228">
        <f>Položky!BA151</f>
        <v>0</v>
      </c>
      <c r="F17" s="229">
        <f>Položky!BB151</f>
        <v>0</v>
      </c>
      <c r="G17" s="229">
        <f>Položky!BC151</f>
        <v>0</v>
      </c>
      <c r="H17" s="229">
        <f>Položky!BD151</f>
        <v>0</v>
      </c>
      <c r="I17" s="230">
        <f>Položky!BE151</f>
        <v>0</v>
      </c>
    </row>
    <row r="18" spans="1:9" s="37" customFormat="1" ht="12.75">
      <c r="A18" s="227" t="str">
        <f>Položky!B152</f>
        <v>766</v>
      </c>
      <c r="B18" s="133" t="str">
        <f>Položky!C152</f>
        <v>Konstrukce truhlářské</v>
      </c>
      <c r="C18" s="69"/>
      <c r="D18" s="134"/>
      <c r="E18" s="228">
        <f>Položky!BA158</f>
        <v>0</v>
      </c>
      <c r="F18" s="229">
        <f>Položky!BB158</f>
        <v>0</v>
      </c>
      <c r="G18" s="229">
        <f>Položky!BC158</f>
        <v>0</v>
      </c>
      <c r="H18" s="229">
        <f>Položky!BD158</f>
        <v>0</v>
      </c>
      <c r="I18" s="230">
        <f>Položky!BE158</f>
        <v>0</v>
      </c>
    </row>
    <row r="19" spans="1:9" s="37" customFormat="1" ht="12.75">
      <c r="A19" s="227" t="str">
        <f>Položky!B159</f>
        <v>769</v>
      </c>
      <c r="B19" s="133" t="str">
        <f>Položky!C159</f>
        <v>Otvorové prvky z plastu</v>
      </c>
      <c r="C19" s="69"/>
      <c r="D19" s="134"/>
      <c r="E19" s="228">
        <f>Položky!BA175</f>
        <v>0</v>
      </c>
      <c r="F19" s="229">
        <f>Položky!BB175</f>
        <v>0</v>
      </c>
      <c r="G19" s="229">
        <f>Položky!BC175</f>
        <v>0</v>
      </c>
      <c r="H19" s="229">
        <f>Položky!BD175</f>
        <v>0</v>
      </c>
      <c r="I19" s="230">
        <f>Položky!BE175</f>
        <v>0</v>
      </c>
    </row>
    <row r="20" spans="1:9" s="37" customFormat="1" ht="13.5" thickBot="1">
      <c r="A20" s="227" t="str">
        <f>Položky!B176</f>
        <v>784</v>
      </c>
      <c r="B20" s="133" t="str">
        <f>Položky!C176</f>
        <v>Malby</v>
      </c>
      <c r="C20" s="69"/>
      <c r="D20" s="134"/>
      <c r="E20" s="228">
        <f>Položky!BA181</f>
        <v>0</v>
      </c>
      <c r="F20" s="229">
        <f>Položky!BB181</f>
        <v>0</v>
      </c>
      <c r="G20" s="229">
        <f>Položky!BC181</f>
        <v>0</v>
      </c>
      <c r="H20" s="229">
        <f>Položky!BD181</f>
        <v>0</v>
      </c>
      <c r="I20" s="230">
        <f>Položky!BE181</f>
        <v>0</v>
      </c>
    </row>
    <row r="21" spans="1:9" s="141" customFormat="1" ht="13.5" thickBot="1">
      <c r="A21" s="135"/>
      <c r="B21" s="136" t="s">
        <v>57</v>
      </c>
      <c r="C21" s="136"/>
      <c r="D21" s="137"/>
      <c r="E21" s="138">
        <f>SUM(E7:E20)</f>
        <v>0</v>
      </c>
      <c r="F21" s="139">
        <f>SUM(F7:F20)</f>
        <v>0</v>
      </c>
      <c r="G21" s="139">
        <f>SUM(G7:G20)</f>
        <v>0</v>
      </c>
      <c r="H21" s="139">
        <f>SUM(H7:H20)</f>
        <v>0</v>
      </c>
      <c r="I21" s="140">
        <f>SUM(I7:I20)</f>
        <v>0</v>
      </c>
    </row>
    <row r="22" spans="1:9" ht="12.75">
      <c r="A22" s="69"/>
      <c r="B22" s="69"/>
      <c r="C22" s="69"/>
      <c r="D22" s="69"/>
      <c r="E22" s="69"/>
      <c r="F22" s="69"/>
      <c r="G22" s="69"/>
      <c r="H22" s="69"/>
      <c r="I22" s="69"/>
    </row>
    <row r="23" spans="1:57" ht="19.5" customHeight="1">
      <c r="A23" s="125" t="s">
        <v>58</v>
      </c>
      <c r="B23" s="125"/>
      <c r="C23" s="125"/>
      <c r="D23" s="125"/>
      <c r="E23" s="125"/>
      <c r="F23" s="125"/>
      <c r="G23" s="142"/>
      <c r="H23" s="125"/>
      <c r="I23" s="125"/>
      <c r="BA23" s="43"/>
      <c r="BB23" s="43"/>
      <c r="BC23" s="43"/>
      <c r="BD23" s="43"/>
      <c r="BE23" s="43"/>
    </row>
    <row r="24" spans="1:9" ht="13.5" thickBot="1">
      <c r="A24" s="82"/>
      <c r="B24" s="82"/>
      <c r="C24" s="82"/>
      <c r="D24" s="82"/>
      <c r="E24" s="82"/>
      <c r="F24" s="82"/>
      <c r="G24" s="82"/>
      <c r="H24" s="82"/>
      <c r="I24" s="82"/>
    </row>
    <row r="25" spans="1:9" ht="12.75">
      <c r="A25" s="76" t="s">
        <v>59</v>
      </c>
      <c r="B25" s="77"/>
      <c r="C25" s="77"/>
      <c r="D25" s="143"/>
      <c r="E25" s="144" t="s">
        <v>60</v>
      </c>
      <c r="F25" s="145" t="s">
        <v>61</v>
      </c>
      <c r="G25" s="146" t="s">
        <v>62</v>
      </c>
      <c r="H25" s="147"/>
      <c r="I25" s="148" t="s">
        <v>60</v>
      </c>
    </row>
    <row r="26" spans="1:53" ht="12.75">
      <c r="A26" s="67" t="s">
        <v>289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0</v>
      </c>
    </row>
    <row r="27" spans="1:53" ht="12.75">
      <c r="A27" s="67" t="s">
        <v>290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0</v>
      </c>
    </row>
    <row r="28" spans="1:53" ht="12.75">
      <c r="A28" s="67" t="s">
        <v>291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0</v>
      </c>
    </row>
    <row r="29" spans="1:53" ht="12.75">
      <c r="A29" s="67" t="s">
        <v>292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0</v>
      </c>
    </row>
    <row r="30" spans="1:53" ht="12.75">
      <c r="A30" s="67" t="s">
        <v>293</v>
      </c>
      <c r="B30" s="58"/>
      <c r="C30" s="58"/>
      <c r="D30" s="149"/>
      <c r="E30" s="150"/>
      <c r="F30" s="151"/>
      <c r="G30" s="152">
        <f>CHOOSE(BA30+1,HSV+PSV,HSV+PSV+Mont,HSV+PSV+Dodavka+Mont,HSV,PSV,Mont,Dodavka,Mont+Dodavka,0)</f>
        <v>0</v>
      </c>
      <c r="H30" s="153"/>
      <c r="I30" s="154">
        <f>E30+F30*G30/100</f>
        <v>0</v>
      </c>
      <c r="BA30">
        <v>1</v>
      </c>
    </row>
    <row r="31" spans="1:53" ht="12.75">
      <c r="A31" s="67" t="s">
        <v>294</v>
      </c>
      <c r="B31" s="58"/>
      <c r="C31" s="58"/>
      <c r="D31" s="149"/>
      <c r="E31" s="150"/>
      <c r="F31" s="151"/>
      <c r="G31" s="152">
        <f>CHOOSE(BA31+1,HSV+PSV,HSV+PSV+Mont,HSV+PSV+Dodavka+Mont,HSV,PSV,Mont,Dodavka,Mont+Dodavka,0)</f>
        <v>0</v>
      </c>
      <c r="H31" s="153"/>
      <c r="I31" s="154">
        <f>E31+F31*G31/100</f>
        <v>0</v>
      </c>
      <c r="BA31">
        <v>1</v>
      </c>
    </row>
    <row r="32" spans="1:53" ht="12.75">
      <c r="A32" s="67" t="s">
        <v>295</v>
      </c>
      <c r="B32" s="58"/>
      <c r="C32" s="58"/>
      <c r="D32" s="149"/>
      <c r="E32" s="150"/>
      <c r="F32" s="151"/>
      <c r="G32" s="152">
        <f>CHOOSE(BA32+1,HSV+PSV,HSV+PSV+Mont,HSV+PSV+Dodavka+Mont,HSV,PSV,Mont,Dodavka,Mont+Dodavka,0)</f>
        <v>0</v>
      </c>
      <c r="H32" s="153"/>
      <c r="I32" s="154">
        <f>E32+F32*G32/100</f>
        <v>0</v>
      </c>
      <c r="BA32">
        <v>2</v>
      </c>
    </row>
    <row r="33" spans="1:53" ht="12.75">
      <c r="A33" s="67" t="s">
        <v>296</v>
      </c>
      <c r="B33" s="58"/>
      <c r="C33" s="58"/>
      <c r="D33" s="149"/>
      <c r="E33" s="150"/>
      <c r="F33" s="151"/>
      <c r="G33" s="152">
        <f>CHOOSE(BA33+1,HSV+PSV,HSV+PSV+Mont,HSV+PSV+Dodavka+Mont,HSV,PSV,Mont,Dodavka,Mont+Dodavka,0)</f>
        <v>0</v>
      </c>
      <c r="H33" s="153"/>
      <c r="I33" s="154">
        <f>E33+F33*G33/100</f>
        <v>0</v>
      </c>
      <c r="BA33">
        <v>2</v>
      </c>
    </row>
    <row r="34" spans="1:9" ht="13.5" thickBot="1">
      <c r="A34" s="155"/>
      <c r="B34" s="156" t="s">
        <v>63</v>
      </c>
      <c r="C34" s="157"/>
      <c r="D34" s="158"/>
      <c r="E34" s="159"/>
      <c r="F34" s="160"/>
      <c r="G34" s="160"/>
      <c r="H34" s="161">
        <f>SUM(I26:I33)</f>
        <v>0</v>
      </c>
      <c r="I34" s="162"/>
    </row>
    <row r="36" spans="2:9" ht="12.75">
      <c r="B36" s="141"/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</sheetData>
  <sheetProtection/>
  <mergeCells count="4">
    <mergeCell ref="A1:B1"/>
    <mergeCell ref="A2:B2"/>
    <mergeCell ref="G2:I2"/>
    <mergeCell ref="H34:I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54"/>
  <sheetViews>
    <sheetView showGridLines="0" showZeros="0" zoomScalePageLayoutView="0" workbookViewId="0" topLeftCell="A1">
      <selection activeCell="A181" sqref="A181:IV183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A-261 Senior centrum, Malá Čermná 11, Hronov</v>
      </c>
      <c r="D3" s="172"/>
      <c r="E3" s="173" t="s">
        <v>64</v>
      </c>
      <c r="F3" s="174" t="str">
        <f>Rekapitulace!H1</f>
        <v>1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SO-1 Zateplení objektu</v>
      </c>
      <c r="D4" s="177"/>
      <c r="E4" s="178" t="str">
        <f>Rekapitulace!G2</f>
        <v>Nabídkový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83</v>
      </c>
      <c r="C8" s="198" t="s">
        <v>84</v>
      </c>
      <c r="D8" s="199" t="s">
        <v>85</v>
      </c>
      <c r="E8" s="200">
        <v>22.776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5" ht="12.75">
      <c r="A9" s="203"/>
      <c r="B9" s="205"/>
      <c r="C9" s="206" t="s">
        <v>86</v>
      </c>
      <c r="D9" s="207"/>
      <c r="E9" s="208">
        <v>22.776</v>
      </c>
      <c r="F9" s="209"/>
      <c r="G9" s="210"/>
      <c r="M9" s="204" t="s">
        <v>86</v>
      </c>
      <c r="O9" s="195"/>
    </row>
    <row r="10" spans="1:104" ht="12.75">
      <c r="A10" s="196">
        <v>2</v>
      </c>
      <c r="B10" s="197" t="s">
        <v>87</v>
      </c>
      <c r="C10" s="198" t="s">
        <v>88</v>
      </c>
      <c r="D10" s="199" t="s">
        <v>85</v>
      </c>
      <c r="E10" s="200">
        <v>22.776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</v>
      </c>
    </row>
    <row r="11" spans="1:15" ht="12.75">
      <c r="A11" s="203"/>
      <c r="B11" s="205"/>
      <c r="C11" s="206" t="s">
        <v>86</v>
      </c>
      <c r="D11" s="207"/>
      <c r="E11" s="208">
        <v>22.776</v>
      </c>
      <c r="F11" s="209"/>
      <c r="G11" s="210"/>
      <c r="M11" s="204" t="s">
        <v>86</v>
      </c>
      <c r="O11" s="195"/>
    </row>
    <row r="12" spans="1:104" ht="12.75">
      <c r="A12" s="196">
        <v>3</v>
      </c>
      <c r="B12" s="197" t="s">
        <v>89</v>
      </c>
      <c r="C12" s="198" t="s">
        <v>90</v>
      </c>
      <c r="D12" s="199" t="s">
        <v>85</v>
      </c>
      <c r="E12" s="200">
        <v>22.776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15" ht="12.75">
      <c r="A13" s="203"/>
      <c r="B13" s="205"/>
      <c r="C13" s="206" t="s">
        <v>86</v>
      </c>
      <c r="D13" s="207"/>
      <c r="E13" s="208">
        <v>22.776</v>
      </c>
      <c r="F13" s="209"/>
      <c r="G13" s="210"/>
      <c r="M13" s="204" t="s">
        <v>86</v>
      </c>
      <c r="O13" s="195"/>
    </row>
    <row r="14" spans="1:57" ht="12.75">
      <c r="A14" s="211"/>
      <c r="B14" s="212" t="s">
        <v>75</v>
      </c>
      <c r="C14" s="213" t="str">
        <f>CONCATENATE(B7," ",C7)</f>
        <v>1 Zemní práce</v>
      </c>
      <c r="D14" s="214"/>
      <c r="E14" s="215"/>
      <c r="F14" s="216"/>
      <c r="G14" s="217">
        <f>SUM(G7:G13)</f>
        <v>0</v>
      </c>
      <c r="O14" s="195">
        <v>4</v>
      </c>
      <c r="BA14" s="218">
        <f>SUM(BA7:BA13)</f>
        <v>0</v>
      </c>
      <c r="BB14" s="218">
        <f>SUM(BB7:BB13)</f>
        <v>0</v>
      </c>
      <c r="BC14" s="218">
        <f>SUM(BC7:BC13)</f>
        <v>0</v>
      </c>
      <c r="BD14" s="218">
        <f>SUM(BD7:BD13)</f>
        <v>0</v>
      </c>
      <c r="BE14" s="218">
        <f>SUM(BE7:BE13)</f>
        <v>0</v>
      </c>
    </row>
    <row r="15" spans="1:15" ht="12.75">
      <c r="A15" s="188" t="s">
        <v>72</v>
      </c>
      <c r="B15" s="189" t="s">
        <v>91</v>
      </c>
      <c r="C15" s="190" t="s">
        <v>92</v>
      </c>
      <c r="D15" s="191"/>
      <c r="E15" s="192"/>
      <c r="F15" s="192"/>
      <c r="G15" s="193"/>
      <c r="H15" s="194"/>
      <c r="I15" s="194"/>
      <c r="O15" s="195">
        <v>1</v>
      </c>
    </row>
    <row r="16" spans="1:104" ht="22.5">
      <c r="A16" s="196">
        <v>4</v>
      </c>
      <c r="B16" s="197" t="s">
        <v>93</v>
      </c>
      <c r="C16" s="198" t="s">
        <v>94</v>
      </c>
      <c r="D16" s="199" t="s">
        <v>95</v>
      </c>
      <c r="E16" s="200">
        <v>429.86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0.00238</v>
      </c>
    </row>
    <row r="17" spans="1:15" ht="12.75">
      <c r="A17" s="203"/>
      <c r="B17" s="205"/>
      <c r="C17" s="206" t="s">
        <v>96</v>
      </c>
      <c r="D17" s="207"/>
      <c r="E17" s="208">
        <v>31.74</v>
      </c>
      <c r="F17" s="209"/>
      <c r="G17" s="210"/>
      <c r="M17" s="204" t="s">
        <v>96</v>
      </c>
      <c r="O17" s="195"/>
    </row>
    <row r="18" spans="1:15" ht="22.5">
      <c r="A18" s="203"/>
      <c r="B18" s="205"/>
      <c r="C18" s="206" t="s">
        <v>97</v>
      </c>
      <c r="D18" s="207"/>
      <c r="E18" s="208">
        <v>89.86</v>
      </c>
      <c r="F18" s="209"/>
      <c r="G18" s="210"/>
      <c r="M18" s="204" t="s">
        <v>97</v>
      </c>
      <c r="O18" s="195"/>
    </row>
    <row r="19" spans="1:15" ht="22.5">
      <c r="A19" s="203"/>
      <c r="B19" s="205"/>
      <c r="C19" s="206" t="s">
        <v>98</v>
      </c>
      <c r="D19" s="207"/>
      <c r="E19" s="208">
        <v>54.92</v>
      </c>
      <c r="F19" s="209"/>
      <c r="G19" s="210"/>
      <c r="M19" s="204" t="s">
        <v>98</v>
      </c>
      <c r="O19" s="195"/>
    </row>
    <row r="20" spans="1:15" ht="12.75">
      <c r="A20" s="203"/>
      <c r="B20" s="205"/>
      <c r="C20" s="206" t="s">
        <v>99</v>
      </c>
      <c r="D20" s="207"/>
      <c r="E20" s="208">
        <v>50.78</v>
      </c>
      <c r="F20" s="209"/>
      <c r="G20" s="210"/>
      <c r="M20" s="204" t="s">
        <v>99</v>
      </c>
      <c r="O20" s="195"/>
    </row>
    <row r="21" spans="1:15" ht="12.75">
      <c r="A21" s="203"/>
      <c r="B21" s="205"/>
      <c r="C21" s="206" t="s">
        <v>100</v>
      </c>
      <c r="D21" s="207"/>
      <c r="E21" s="208">
        <v>80.02</v>
      </c>
      <c r="F21" s="209"/>
      <c r="G21" s="210"/>
      <c r="M21" s="204" t="s">
        <v>100</v>
      </c>
      <c r="O21" s="195"/>
    </row>
    <row r="22" spans="1:15" ht="12.75">
      <c r="A22" s="203"/>
      <c r="B22" s="205"/>
      <c r="C22" s="206" t="s">
        <v>101</v>
      </c>
      <c r="D22" s="207"/>
      <c r="E22" s="208">
        <v>47.64</v>
      </c>
      <c r="F22" s="209"/>
      <c r="G22" s="210"/>
      <c r="M22" s="204" t="s">
        <v>101</v>
      </c>
      <c r="O22" s="195"/>
    </row>
    <row r="23" spans="1:15" ht="12.75">
      <c r="A23" s="203"/>
      <c r="B23" s="205"/>
      <c r="C23" s="206" t="s">
        <v>102</v>
      </c>
      <c r="D23" s="207"/>
      <c r="E23" s="208">
        <v>66.9</v>
      </c>
      <c r="F23" s="209"/>
      <c r="G23" s="210"/>
      <c r="M23" s="204" t="s">
        <v>102</v>
      </c>
      <c r="O23" s="195"/>
    </row>
    <row r="24" spans="1:15" ht="12.75">
      <c r="A24" s="203"/>
      <c r="B24" s="205"/>
      <c r="C24" s="206" t="s">
        <v>103</v>
      </c>
      <c r="D24" s="207"/>
      <c r="E24" s="208">
        <v>8</v>
      </c>
      <c r="F24" s="209"/>
      <c r="G24" s="210"/>
      <c r="M24" s="204" t="s">
        <v>103</v>
      </c>
      <c r="O24" s="195"/>
    </row>
    <row r="25" spans="1:57" ht="12.75">
      <c r="A25" s="211"/>
      <c r="B25" s="212" t="s">
        <v>75</v>
      </c>
      <c r="C25" s="213" t="str">
        <f>CONCATENATE(B15," ",C15)</f>
        <v>61 Upravy povrchů vnitřní</v>
      </c>
      <c r="D25" s="214"/>
      <c r="E25" s="215"/>
      <c r="F25" s="216"/>
      <c r="G25" s="217">
        <f>SUM(G15:G24)</f>
        <v>0</v>
      </c>
      <c r="O25" s="195">
        <v>4</v>
      </c>
      <c r="BA25" s="218">
        <f>SUM(BA15:BA24)</f>
        <v>0</v>
      </c>
      <c r="BB25" s="218">
        <f>SUM(BB15:BB24)</f>
        <v>0</v>
      </c>
      <c r="BC25" s="218">
        <f>SUM(BC15:BC24)</f>
        <v>0</v>
      </c>
      <c r="BD25" s="218">
        <f>SUM(BD15:BD24)</f>
        <v>0</v>
      </c>
      <c r="BE25" s="218">
        <f>SUM(BE15:BE24)</f>
        <v>0</v>
      </c>
    </row>
    <row r="26" spans="1:15" ht="12.75">
      <c r="A26" s="188" t="s">
        <v>72</v>
      </c>
      <c r="B26" s="189" t="s">
        <v>104</v>
      </c>
      <c r="C26" s="190" t="s">
        <v>105</v>
      </c>
      <c r="D26" s="191"/>
      <c r="E26" s="192"/>
      <c r="F26" s="192"/>
      <c r="G26" s="193"/>
      <c r="H26" s="194"/>
      <c r="I26" s="194"/>
      <c r="O26" s="195">
        <v>1</v>
      </c>
    </row>
    <row r="27" spans="1:104" ht="12.75">
      <c r="A27" s="196">
        <v>5</v>
      </c>
      <c r="B27" s="197" t="s">
        <v>106</v>
      </c>
      <c r="C27" s="198" t="s">
        <v>107</v>
      </c>
      <c r="D27" s="199" t="s">
        <v>108</v>
      </c>
      <c r="E27" s="200">
        <v>169.4542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4E-05</v>
      </c>
    </row>
    <row r="28" spans="1:15" ht="12.75">
      <c r="A28" s="203"/>
      <c r="B28" s="205"/>
      <c r="C28" s="206" t="s">
        <v>109</v>
      </c>
      <c r="D28" s="207"/>
      <c r="E28" s="208">
        <v>7.801</v>
      </c>
      <c r="F28" s="209"/>
      <c r="G28" s="210"/>
      <c r="M28" s="204" t="s">
        <v>109</v>
      </c>
      <c r="O28" s="195"/>
    </row>
    <row r="29" spans="1:15" ht="12.75">
      <c r="A29" s="203"/>
      <c r="B29" s="205"/>
      <c r="C29" s="206" t="s">
        <v>110</v>
      </c>
      <c r="D29" s="207"/>
      <c r="E29" s="208">
        <v>43.325</v>
      </c>
      <c r="F29" s="209"/>
      <c r="G29" s="210"/>
      <c r="M29" s="204" t="s">
        <v>110</v>
      </c>
      <c r="O29" s="195"/>
    </row>
    <row r="30" spans="1:15" ht="12.75">
      <c r="A30" s="203"/>
      <c r="B30" s="205"/>
      <c r="C30" s="206" t="s">
        <v>111</v>
      </c>
      <c r="D30" s="207"/>
      <c r="E30" s="208">
        <v>28.1692</v>
      </c>
      <c r="F30" s="209"/>
      <c r="G30" s="210"/>
      <c r="M30" s="204" t="s">
        <v>111</v>
      </c>
      <c r="O30" s="195"/>
    </row>
    <row r="31" spans="1:15" ht="12.75">
      <c r="A31" s="203"/>
      <c r="B31" s="205"/>
      <c r="C31" s="206" t="s">
        <v>112</v>
      </c>
      <c r="D31" s="207"/>
      <c r="E31" s="208">
        <v>21.109</v>
      </c>
      <c r="F31" s="209"/>
      <c r="G31" s="210"/>
      <c r="M31" s="204" t="s">
        <v>112</v>
      </c>
      <c r="O31" s="195"/>
    </row>
    <row r="32" spans="1:15" ht="12.75">
      <c r="A32" s="203"/>
      <c r="B32" s="205"/>
      <c r="C32" s="206" t="s">
        <v>113</v>
      </c>
      <c r="D32" s="207"/>
      <c r="E32" s="208">
        <v>28.625</v>
      </c>
      <c r="F32" s="209"/>
      <c r="G32" s="210"/>
      <c r="M32" s="204" t="s">
        <v>113</v>
      </c>
      <c r="O32" s="195"/>
    </row>
    <row r="33" spans="1:15" ht="12.75">
      <c r="A33" s="203"/>
      <c r="B33" s="205"/>
      <c r="C33" s="206" t="s">
        <v>114</v>
      </c>
      <c r="D33" s="207"/>
      <c r="E33" s="208">
        <v>15.9</v>
      </c>
      <c r="F33" s="209"/>
      <c r="G33" s="210"/>
      <c r="M33" s="204" t="s">
        <v>114</v>
      </c>
      <c r="O33" s="195"/>
    </row>
    <row r="34" spans="1:15" ht="12.75">
      <c r="A34" s="203"/>
      <c r="B34" s="205"/>
      <c r="C34" s="206" t="s">
        <v>115</v>
      </c>
      <c r="D34" s="207"/>
      <c r="E34" s="208">
        <v>22.605</v>
      </c>
      <c r="F34" s="209"/>
      <c r="G34" s="210"/>
      <c r="M34" s="204" t="s">
        <v>115</v>
      </c>
      <c r="O34" s="195"/>
    </row>
    <row r="35" spans="1:15" ht="12.75">
      <c r="A35" s="203"/>
      <c r="B35" s="205"/>
      <c r="C35" s="206" t="s">
        <v>116</v>
      </c>
      <c r="D35" s="207"/>
      <c r="E35" s="208">
        <v>1.92</v>
      </c>
      <c r="F35" s="209"/>
      <c r="G35" s="210"/>
      <c r="M35" s="204" t="s">
        <v>116</v>
      </c>
      <c r="O35" s="195"/>
    </row>
    <row r="36" spans="1:104" ht="22.5">
      <c r="A36" s="196">
        <v>6</v>
      </c>
      <c r="B36" s="197" t="s">
        <v>117</v>
      </c>
      <c r="C36" s="198" t="s">
        <v>118</v>
      </c>
      <c r="D36" s="199" t="s">
        <v>108</v>
      </c>
      <c r="E36" s="200">
        <v>66.43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1</v>
      </c>
      <c r="AC36" s="167">
        <v>1</v>
      </c>
      <c r="AZ36" s="167">
        <v>1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1</v>
      </c>
      <c r="CZ36" s="167">
        <v>0.01182</v>
      </c>
    </row>
    <row r="37" spans="1:15" ht="12.75">
      <c r="A37" s="203"/>
      <c r="B37" s="205"/>
      <c r="C37" s="206" t="s">
        <v>119</v>
      </c>
      <c r="D37" s="207"/>
      <c r="E37" s="208">
        <v>66.43</v>
      </c>
      <c r="F37" s="209"/>
      <c r="G37" s="210"/>
      <c r="M37" s="204" t="s">
        <v>119</v>
      </c>
      <c r="O37" s="195"/>
    </row>
    <row r="38" spans="1:104" ht="22.5">
      <c r="A38" s="196">
        <v>7</v>
      </c>
      <c r="B38" s="197" t="s">
        <v>120</v>
      </c>
      <c r="C38" s="198" t="s">
        <v>121</v>
      </c>
      <c r="D38" s="199" t="s">
        <v>108</v>
      </c>
      <c r="E38" s="200">
        <v>128.958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0</v>
      </c>
      <c r="AC38" s="167">
        <v>0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</v>
      </c>
      <c r="CB38" s="202">
        <v>0</v>
      </c>
      <c r="CZ38" s="167">
        <v>0.01841</v>
      </c>
    </row>
    <row r="39" spans="1:15" ht="22.5">
      <c r="A39" s="203"/>
      <c r="B39" s="205"/>
      <c r="C39" s="206" t="s">
        <v>122</v>
      </c>
      <c r="D39" s="207"/>
      <c r="E39" s="208">
        <v>9.522</v>
      </c>
      <c r="F39" s="209"/>
      <c r="G39" s="210"/>
      <c r="M39" s="204" t="s">
        <v>122</v>
      </c>
      <c r="O39" s="195"/>
    </row>
    <row r="40" spans="1:15" ht="22.5">
      <c r="A40" s="203"/>
      <c r="B40" s="205"/>
      <c r="C40" s="206" t="s">
        <v>123</v>
      </c>
      <c r="D40" s="207"/>
      <c r="E40" s="208">
        <v>26.958</v>
      </c>
      <c r="F40" s="209"/>
      <c r="G40" s="210"/>
      <c r="M40" s="204" t="s">
        <v>123</v>
      </c>
      <c r="O40" s="195"/>
    </row>
    <row r="41" spans="1:15" ht="22.5">
      <c r="A41" s="203"/>
      <c r="B41" s="205"/>
      <c r="C41" s="206" t="s">
        <v>124</v>
      </c>
      <c r="D41" s="207"/>
      <c r="E41" s="208">
        <v>16.476</v>
      </c>
      <c r="F41" s="209"/>
      <c r="G41" s="210"/>
      <c r="M41" s="204" t="s">
        <v>124</v>
      </c>
      <c r="O41" s="195"/>
    </row>
    <row r="42" spans="1:15" ht="12.75">
      <c r="A42" s="203"/>
      <c r="B42" s="205"/>
      <c r="C42" s="206" t="s">
        <v>125</v>
      </c>
      <c r="D42" s="207"/>
      <c r="E42" s="208">
        <v>15.234</v>
      </c>
      <c r="F42" s="209"/>
      <c r="G42" s="210"/>
      <c r="M42" s="204" t="s">
        <v>125</v>
      </c>
      <c r="O42" s="195"/>
    </row>
    <row r="43" spans="1:15" ht="22.5">
      <c r="A43" s="203"/>
      <c r="B43" s="205"/>
      <c r="C43" s="206" t="s">
        <v>126</v>
      </c>
      <c r="D43" s="207"/>
      <c r="E43" s="208">
        <v>24.006</v>
      </c>
      <c r="F43" s="209"/>
      <c r="G43" s="210"/>
      <c r="M43" s="204" t="s">
        <v>126</v>
      </c>
      <c r="O43" s="195"/>
    </row>
    <row r="44" spans="1:15" ht="12.75">
      <c r="A44" s="203"/>
      <c r="B44" s="205"/>
      <c r="C44" s="206" t="s">
        <v>127</v>
      </c>
      <c r="D44" s="207"/>
      <c r="E44" s="208">
        <v>14.292</v>
      </c>
      <c r="F44" s="209"/>
      <c r="G44" s="210"/>
      <c r="M44" s="204" t="s">
        <v>127</v>
      </c>
      <c r="O44" s="195"/>
    </row>
    <row r="45" spans="1:15" ht="22.5">
      <c r="A45" s="203"/>
      <c r="B45" s="205"/>
      <c r="C45" s="206" t="s">
        <v>128</v>
      </c>
      <c r="D45" s="207"/>
      <c r="E45" s="208">
        <v>20.07</v>
      </c>
      <c r="F45" s="209"/>
      <c r="G45" s="210"/>
      <c r="M45" s="204" t="s">
        <v>128</v>
      </c>
      <c r="O45" s="195"/>
    </row>
    <row r="46" spans="1:15" ht="12.75">
      <c r="A46" s="203"/>
      <c r="B46" s="205"/>
      <c r="C46" s="206" t="s">
        <v>129</v>
      </c>
      <c r="D46" s="207"/>
      <c r="E46" s="208">
        <v>2.4</v>
      </c>
      <c r="F46" s="209"/>
      <c r="G46" s="210"/>
      <c r="M46" s="204" t="s">
        <v>129</v>
      </c>
      <c r="O46" s="195"/>
    </row>
    <row r="47" spans="1:104" ht="22.5">
      <c r="A47" s="196">
        <v>8</v>
      </c>
      <c r="B47" s="197" t="s">
        <v>130</v>
      </c>
      <c r="C47" s="198" t="s">
        <v>131</v>
      </c>
      <c r="D47" s="199" t="s">
        <v>108</v>
      </c>
      <c r="E47" s="200">
        <v>135.53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1</v>
      </c>
      <c r="AC47" s="167">
        <v>1</v>
      </c>
      <c r="AZ47" s="167">
        <v>1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1</v>
      </c>
      <c r="CZ47" s="167">
        <v>0.02916</v>
      </c>
    </row>
    <row r="48" spans="1:15" ht="33.75">
      <c r="A48" s="203"/>
      <c r="B48" s="205"/>
      <c r="C48" s="206" t="s">
        <v>132</v>
      </c>
      <c r="D48" s="207"/>
      <c r="E48" s="208">
        <v>101.47</v>
      </c>
      <c r="F48" s="209"/>
      <c r="G48" s="210"/>
      <c r="M48" s="204" t="s">
        <v>132</v>
      </c>
      <c r="O48" s="195"/>
    </row>
    <row r="49" spans="1:15" ht="12.75">
      <c r="A49" s="203"/>
      <c r="B49" s="205"/>
      <c r="C49" s="206" t="s">
        <v>133</v>
      </c>
      <c r="D49" s="207"/>
      <c r="E49" s="208">
        <v>34.06</v>
      </c>
      <c r="F49" s="209"/>
      <c r="G49" s="210"/>
      <c r="M49" s="204" t="s">
        <v>133</v>
      </c>
      <c r="O49" s="195"/>
    </row>
    <row r="50" spans="1:104" ht="22.5">
      <c r="A50" s="196">
        <v>9</v>
      </c>
      <c r="B50" s="197" t="s">
        <v>134</v>
      </c>
      <c r="C50" s="198" t="s">
        <v>135</v>
      </c>
      <c r="D50" s="199" t="s">
        <v>108</v>
      </c>
      <c r="E50" s="200">
        <v>1145.0058</v>
      </c>
      <c r="F50" s="200">
        <v>0</v>
      </c>
      <c r="G50" s="201">
        <f>E50*F50</f>
        <v>0</v>
      </c>
      <c r="O50" s="195">
        <v>2</v>
      </c>
      <c r="AA50" s="167">
        <v>1</v>
      </c>
      <c r="AB50" s="167">
        <v>1</v>
      </c>
      <c r="AC50" s="167">
        <v>1</v>
      </c>
      <c r="AZ50" s="167">
        <v>1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1</v>
      </c>
      <c r="CB50" s="202">
        <v>1</v>
      </c>
      <c r="CZ50" s="167">
        <v>0.03839</v>
      </c>
    </row>
    <row r="51" spans="1:15" ht="12.75">
      <c r="A51" s="203"/>
      <c r="B51" s="205"/>
      <c r="C51" s="206" t="s">
        <v>136</v>
      </c>
      <c r="D51" s="207"/>
      <c r="E51" s="208">
        <v>1314.46</v>
      </c>
      <c r="F51" s="209"/>
      <c r="G51" s="210"/>
      <c r="M51" s="204" t="s">
        <v>136</v>
      </c>
      <c r="O51" s="195"/>
    </row>
    <row r="52" spans="1:15" ht="12.75">
      <c r="A52" s="203"/>
      <c r="B52" s="205"/>
      <c r="C52" s="206" t="s">
        <v>137</v>
      </c>
      <c r="D52" s="207"/>
      <c r="E52" s="208">
        <v>-169.4542</v>
      </c>
      <c r="F52" s="209"/>
      <c r="G52" s="210"/>
      <c r="M52" s="204" t="s">
        <v>137</v>
      </c>
      <c r="O52" s="195"/>
    </row>
    <row r="53" spans="1:57" ht="12.75">
      <c r="A53" s="211"/>
      <c r="B53" s="212" t="s">
        <v>75</v>
      </c>
      <c r="C53" s="213" t="str">
        <f>CONCATENATE(B26," ",C26)</f>
        <v>62 Úpravy povrchů vnější</v>
      </c>
      <c r="D53" s="214"/>
      <c r="E53" s="215"/>
      <c r="F53" s="216"/>
      <c r="G53" s="217">
        <f>SUM(G26:G52)</f>
        <v>0</v>
      </c>
      <c r="O53" s="195">
        <v>4</v>
      </c>
      <c r="BA53" s="218">
        <f>SUM(BA26:BA52)</f>
        <v>0</v>
      </c>
      <c r="BB53" s="218">
        <f>SUM(BB26:BB52)</f>
        <v>0</v>
      </c>
      <c r="BC53" s="218">
        <f>SUM(BC26:BC52)</f>
        <v>0</v>
      </c>
      <c r="BD53" s="218">
        <f>SUM(BD26:BD52)</f>
        <v>0</v>
      </c>
      <c r="BE53" s="218">
        <f>SUM(BE26:BE52)</f>
        <v>0</v>
      </c>
    </row>
    <row r="54" spans="1:15" ht="12.75">
      <c r="A54" s="188" t="s">
        <v>72</v>
      </c>
      <c r="B54" s="189" t="s">
        <v>138</v>
      </c>
      <c r="C54" s="190" t="s">
        <v>139</v>
      </c>
      <c r="D54" s="191"/>
      <c r="E54" s="192"/>
      <c r="F54" s="192"/>
      <c r="G54" s="193"/>
      <c r="H54" s="194"/>
      <c r="I54" s="194"/>
      <c r="O54" s="195">
        <v>1</v>
      </c>
    </row>
    <row r="55" spans="1:104" ht="12.75">
      <c r="A55" s="196">
        <v>10</v>
      </c>
      <c r="B55" s="197" t="s">
        <v>140</v>
      </c>
      <c r="C55" s="198" t="s">
        <v>141</v>
      </c>
      <c r="D55" s="199" t="s">
        <v>108</v>
      </c>
      <c r="E55" s="200">
        <v>1314.46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0</v>
      </c>
      <c r="AC55" s="167">
        <v>0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0</v>
      </c>
      <c r="CZ55" s="167">
        <v>0.03338</v>
      </c>
    </row>
    <row r="56" spans="1:15" ht="12.75">
      <c r="A56" s="203"/>
      <c r="B56" s="205"/>
      <c r="C56" s="206" t="s">
        <v>136</v>
      </c>
      <c r="D56" s="207"/>
      <c r="E56" s="208">
        <v>1314.46</v>
      </c>
      <c r="F56" s="209"/>
      <c r="G56" s="210"/>
      <c r="M56" s="204" t="s">
        <v>136</v>
      </c>
      <c r="O56" s="195"/>
    </row>
    <row r="57" spans="1:104" ht="12.75">
      <c r="A57" s="196">
        <v>11</v>
      </c>
      <c r="B57" s="197" t="s">
        <v>142</v>
      </c>
      <c r="C57" s="198" t="s">
        <v>143</v>
      </c>
      <c r="D57" s="199" t="s">
        <v>108</v>
      </c>
      <c r="E57" s="200">
        <v>1314.46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1</v>
      </c>
      <c r="AC57" s="167">
        <v>1</v>
      </c>
      <c r="AZ57" s="167">
        <v>1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</v>
      </c>
      <c r="CB57" s="202">
        <v>1</v>
      </c>
      <c r="CZ57" s="167">
        <v>0.00102</v>
      </c>
    </row>
    <row r="58" spans="1:104" ht="12.75">
      <c r="A58" s="196">
        <v>12</v>
      </c>
      <c r="B58" s="197" t="s">
        <v>144</v>
      </c>
      <c r="C58" s="198" t="s">
        <v>145</v>
      </c>
      <c r="D58" s="199" t="s">
        <v>108</v>
      </c>
      <c r="E58" s="200">
        <v>1314.46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1</v>
      </c>
      <c r="AC58" s="167">
        <v>1</v>
      </c>
      <c r="AZ58" s="167">
        <v>1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1</v>
      </c>
      <c r="CZ58" s="167">
        <v>0</v>
      </c>
    </row>
    <row r="59" spans="1:57" ht="12.75">
      <c r="A59" s="211"/>
      <c r="B59" s="212" t="s">
        <v>75</v>
      </c>
      <c r="C59" s="213" t="str">
        <f>CONCATENATE(B54," ",C54)</f>
        <v>94 Lešení a stavební výtahy</v>
      </c>
      <c r="D59" s="214"/>
      <c r="E59" s="215"/>
      <c r="F59" s="216"/>
      <c r="G59" s="217">
        <f>SUM(G54:G58)</f>
        <v>0</v>
      </c>
      <c r="O59" s="195">
        <v>4</v>
      </c>
      <c r="BA59" s="218">
        <f>SUM(BA54:BA58)</f>
        <v>0</v>
      </c>
      <c r="BB59" s="218">
        <f>SUM(BB54:BB58)</f>
        <v>0</v>
      </c>
      <c r="BC59" s="218">
        <f>SUM(BC54:BC58)</f>
        <v>0</v>
      </c>
      <c r="BD59" s="218">
        <f>SUM(BD54:BD58)</f>
        <v>0</v>
      </c>
      <c r="BE59" s="218">
        <f>SUM(BE54:BE58)</f>
        <v>0</v>
      </c>
    </row>
    <row r="60" spans="1:15" ht="12.75">
      <c r="A60" s="188" t="s">
        <v>72</v>
      </c>
      <c r="B60" s="189" t="s">
        <v>146</v>
      </c>
      <c r="C60" s="190" t="s">
        <v>147</v>
      </c>
      <c r="D60" s="191"/>
      <c r="E60" s="192"/>
      <c r="F60" s="192"/>
      <c r="G60" s="193"/>
      <c r="H60" s="194"/>
      <c r="I60" s="194"/>
      <c r="O60" s="195">
        <v>1</v>
      </c>
    </row>
    <row r="61" spans="1:104" ht="12.75">
      <c r="A61" s="196">
        <v>13</v>
      </c>
      <c r="B61" s="197" t="s">
        <v>148</v>
      </c>
      <c r="C61" s="198" t="s">
        <v>149</v>
      </c>
      <c r="D61" s="199" t="s">
        <v>108</v>
      </c>
      <c r="E61" s="200">
        <v>200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1</v>
      </c>
      <c r="AC61" s="167">
        <v>1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1</v>
      </c>
      <c r="CZ61" s="167">
        <v>0.00205</v>
      </c>
    </row>
    <row r="62" spans="1:15" ht="12.75">
      <c r="A62" s="203"/>
      <c r="B62" s="205"/>
      <c r="C62" s="206" t="s">
        <v>150</v>
      </c>
      <c r="D62" s="207"/>
      <c r="E62" s="208">
        <v>200</v>
      </c>
      <c r="F62" s="209"/>
      <c r="G62" s="210"/>
      <c r="M62" s="204" t="s">
        <v>150</v>
      </c>
      <c r="O62" s="195"/>
    </row>
    <row r="63" spans="1:57" ht="12.75">
      <c r="A63" s="211"/>
      <c r="B63" s="212" t="s">
        <v>75</v>
      </c>
      <c r="C63" s="213" t="str">
        <f>CONCATENATE(B60," ",C60)</f>
        <v>95 Dokončovací konstrukce na pozemních stavbách</v>
      </c>
      <c r="D63" s="214"/>
      <c r="E63" s="215"/>
      <c r="F63" s="216"/>
      <c r="G63" s="217">
        <f>SUM(G60:G62)</f>
        <v>0</v>
      </c>
      <c r="O63" s="195">
        <v>4</v>
      </c>
      <c r="BA63" s="218">
        <f>SUM(BA60:BA62)</f>
        <v>0</v>
      </c>
      <c r="BB63" s="218">
        <f>SUM(BB60:BB62)</f>
        <v>0</v>
      </c>
      <c r="BC63" s="218">
        <f>SUM(BC60:BC62)</f>
        <v>0</v>
      </c>
      <c r="BD63" s="218">
        <f>SUM(BD60:BD62)</f>
        <v>0</v>
      </c>
      <c r="BE63" s="218">
        <f>SUM(BE60:BE62)</f>
        <v>0</v>
      </c>
    </row>
    <row r="64" spans="1:15" ht="12.75">
      <c r="A64" s="188" t="s">
        <v>72</v>
      </c>
      <c r="B64" s="189" t="s">
        <v>151</v>
      </c>
      <c r="C64" s="190" t="s">
        <v>152</v>
      </c>
      <c r="D64" s="191"/>
      <c r="E64" s="192"/>
      <c r="F64" s="192"/>
      <c r="G64" s="193"/>
      <c r="H64" s="194"/>
      <c r="I64" s="194"/>
      <c r="O64" s="195">
        <v>1</v>
      </c>
    </row>
    <row r="65" spans="1:104" ht="12.75">
      <c r="A65" s="196">
        <v>14</v>
      </c>
      <c r="B65" s="197" t="s">
        <v>153</v>
      </c>
      <c r="C65" s="198" t="s">
        <v>154</v>
      </c>
      <c r="D65" s="199" t="s">
        <v>95</v>
      </c>
      <c r="E65" s="200">
        <v>82.88</v>
      </c>
      <c r="F65" s="200">
        <v>0</v>
      </c>
      <c r="G65" s="201">
        <f>E65*F65</f>
        <v>0</v>
      </c>
      <c r="O65" s="195">
        <v>2</v>
      </c>
      <c r="AA65" s="167">
        <v>1</v>
      </c>
      <c r="AB65" s="167">
        <v>7</v>
      </c>
      <c r="AC65" s="167">
        <v>7</v>
      </c>
      <c r="AZ65" s="167">
        <v>1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</v>
      </c>
      <c r="CB65" s="202">
        <v>7</v>
      </c>
      <c r="CZ65" s="167">
        <v>0</v>
      </c>
    </row>
    <row r="66" spans="1:15" ht="12.75">
      <c r="A66" s="203"/>
      <c r="B66" s="205"/>
      <c r="C66" s="206" t="s">
        <v>155</v>
      </c>
      <c r="D66" s="207"/>
      <c r="E66" s="208">
        <v>6.3</v>
      </c>
      <c r="F66" s="209"/>
      <c r="G66" s="210"/>
      <c r="M66" s="204" t="s">
        <v>155</v>
      </c>
      <c r="O66" s="195"/>
    </row>
    <row r="67" spans="1:15" ht="12.75">
      <c r="A67" s="203"/>
      <c r="B67" s="205"/>
      <c r="C67" s="206" t="s">
        <v>156</v>
      </c>
      <c r="D67" s="207"/>
      <c r="E67" s="208">
        <v>33.56</v>
      </c>
      <c r="F67" s="209"/>
      <c r="G67" s="210"/>
      <c r="M67" s="204" t="s">
        <v>156</v>
      </c>
      <c r="O67" s="195"/>
    </row>
    <row r="68" spans="1:15" ht="12.75">
      <c r="A68" s="203"/>
      <c r="B68" s="205"/>
      <c r="C68" s="206" t="s">
        <v>157</v>
      </c>
      <c r="D68" s="207"/>
      <c r="E68" s="208">
        <v>26.12</v>
      </c>
      <c r="F68" s="209"/>
      <c r="G68" s="210"/>
      <c r="M68" s="204" t="s">
        <v>157</v>
      </c>
      <c r="O68" s="195"/>
    </row>
    <row r="69" spans="1:15" ht="12.75">
      <c r="A69" s="203"/>
      <c r="B69" s="205"/>
      <c r="C69" s="206" t="s">
        <v>158</v>
      </c>
      <c r="D69" s="207"/>
      <c r="E69" s="208">
        <v>16.9</v>
      </c>
      <c r="F69" s="209"/>
      <c r="G69" s="210"/>
      <c r="M69" s="204" t="s">
        <v>158</v>
      </c>
      <c r="O69" s="195"/>
    </row>
    <row r="70" spans="1:104" ht="12.75">
      <c r="A70" s="196">
        <v>15</v>
      </c>
      <c r="B70" s="197" t="s">
        <v>159</v>
      </c>
      <c r="C70" s="198" t="s">
        <v>160</v>
      </c>
      <c r="D70" s="199" t="s">
        <v>161</v>
      </c>
      <c r="E70" s="200">
        <v>158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1</v>
      </c>
      <c r="AC70" s="167">
        <v>1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1</v>
      </c>
      <c r="CZ70" s="167">
        <v>0</v>
      </c>
    </row>
    <row r="71" spans="1:15" ht="12.75">
      <c r="A71" s="203"/>
      <c r="B71" s="205"/>
      <c r="C71" s="206" t="s">
        <v>162</v>
      </c>
      <c r="D71" s="207"/>
      <c r="E71" s="208">
        <v>7</v>
      </c>
      <c r="F71" s="209"/>
      <c r="G71" s="210"/>
      <c r="M71" s="204" t="s">
        <v>162</v>
      </c>
      <c r="O71" s="195"/>
    </row>
    <row r="72" spans="1:15" ht="12.75">
      <c r="A72" s="203"/>
      <c r="B72" s="205"/>
      <c r="C72" s="206" t="s">
        <v>163</v>
      </c>
      <c r="D72" s="207"/>
      <c r="E72" s="208">
        <v>78</v>
      </c>
      <c r="F72" s="209"/>
      <c r="G72" s="210"/>
      <c r="M72" s="204" t="s">
        <v>163</v>
      </c>
      <c r="O72" s="195"/>
    </row>
    <row r="73" spans="1:15" ht="12.75">
      <c r="A73" s="203"/>
      <c r="B73" s="205"/>
      <c r="C73" s="206" t="s">
        <v>164</v>
      </c>
      <c r="D73" s="207"/>
      <c r="E73" s="208">
        <v>49</v>
      </c>
      <c r="F73" s="209"/>
      <c r="G73" s="210"/>
      <c r="M73" s="204" t="s">
        <v>164</v>
      </c>
      <c r="O73" s="195"/>
    </row>
    <row r="74" spans="1:15" ht="12.75">
      <c r="A74" s="203"/>
      <c r="B74" s="205"/>
      <c r="C74" s="206" t="s">
        <v>165</v>
      </c>
      <c r="D74" s="207"/>
      <c r="E74" s="208">
        <v>24</v>
      </c>
      <c r="F74" s="209"/>
      <c r="G74" s="210"/>
      <c r="M74" s="204" t="s">
        <v>165</v>
      </c>
      <c r="O74" s="195"/>
    </row>
    <row r="75" spans="1:104" ht="12.75">
      <c r="A75" s="196">
        <v>16</v>
      </c>
      <c r="B75" s="197" t="s">
        <v>166</v>
      </c>
      <c r="C75" s="198" t="s">
        <v>167</v>
      </c>
      <c r="D75" s="199" t="s">
        <v>108</v>
      </c>
      <c r="E75" s="200">
        <v>90.6742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1</v>
      </c>
      <c r="AC75" s="167">
        <v>1</v>
      </c>
      <c r="AZ75" s="167">
        <v>1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</v>
      </c>
      <c r="CB75" s="202">
        <v>1</v>
      </c>
      <c r="CZ75" s="167">
        <v>0.002</v>
      </c>
    </row>
    <row r="76" spans="1:15" ht="12.75">
      <c r="A76" s="203"/>
      <c r="B76" s="205"/>
      <c r="C76" s="206" t="s">
        <v>168</v>
      </c>
      <c r="D76" s="207"/>
      <c r="E76" s="208">
        <v>12.1272</v>
      </c>
      <c r="F76" s="209"/>
      <c r="G76" s="210"/>
      <c r="M76" s="204" t="s">
        <v>168</v>
      </c>
      <c r="O76" s="195"/>
    </row>
    <row r="77" spans="1:15" ht="12.75">
      <c r="A77" s="203"/>
      <c r="B77" s="205"/>
      <c r="C77" s="206" t="s">
        <v>169</v>
      </c>
      <c r="D77" s="207"/>
      <c r="E77" s="208">
        <v>6.0636</v>
      </c>
      <c r="F77" s="209"/>
      <c r="G77" s="210"/>
      <c r="M77" s="204" t="s">
        <v>169</v>
      </c>
      <c r="O77" s="195"/>
    </row>
    <row r="78" spans="1:15" ht="12.75">
      <c r="A78" s="203"/>
      <c r="B78" s="205"/>
      <c r="C78" s="206" t="s">
        <v>170</v>
      </c>
      <c r="D78" s="207"/>
      <c r="E78" s="208">
        <v>31.2075</v>
      </c>
      <c r="F78" s="209"/>
      <c r="G78" s="210"/>
      <c r="M78" s="204" t="s">
        <v>170</v>
      </c>
      <c r="O78" s="195"/>
    </row>
    <row r="79" spans="1:15" ht="12.75">
      <c r="A79" s="203"/>
      <c r="B79" s="205"/>
      <c r="C79" s="206" t="s">
        <v>171</v>
      </c>
      <c r="D79" s="207"/>
      <c r="E79" s="208">
        <v>5.1282</v>
      </c>
      <c r="F79" s="209"/>
      <c r="G79" s="210"/>
      <c r="M79" s="204" t="s">
        <v>171</v>
      </c>
      <c r="O79" s="195"/>
    </row>
    <row r="80" spans="1:15" ht="12.75">
      <c r="A80" s="203"/>
      <c r="B80" s="205"/>
      <c r="C80" s="206" t="s">
        <v>172</v>
      </c>
      <c r="D80" s="207"/>
      <c r="E80" s="208">
        <v>5.2818</v>
      </c>
      <c r="F80" s="209"/>
      <c r="G80" s="210"/>
      <c r="M80" s="204" t="s">
        <v>172</v>
      </c>
      <c r="O80" s="195"/>
    </row>
    <row r="81" spans="1:15" ht="12.75">
      <c r="A81" s="203"/>
      <c r="B81" s="205"/>
      <c r="C81" s="206" t="s">
        <v>173</v>
      </c>
      <c r="D81" s="207"/>
      <c r="E81" s="208">
        <v>10.725</v>
      </c>
      <c r="F81" s="209"/>
      <c r="G81" s="210"/>
      <c r="M81" s="204" t="s">
        <v>173</v>
      </c>
      <c r="O81" s="195"/>
    </row>
    <row r="82" spans="1:15" ht="12.75">
      <c r="A82" s="203"/>
      <c r="B82" s="205"/>
      <c r="C82" s="206" t="s">
        <v>174</v>
      </c>
      <c r="D82" s="207"/>
      <c r="E82" s="208">
        <v>7.503</v>
      </c>
      <c r="F82" s="209"/>
      <c r="G82" s="210"/>
      <c r="M82" s="204" t="s">
        <v>174</v>
      </c>
      <c r="O82" s="195"/>
    </row>
    <row r="83" spans="1:15" ht="12.75">
      <c r="A83" s="203"/>
      <c r="B83" s="205"/>
      <c r="C83" s="206" t="s">
        <v>175</v>
      </c>
      <c r="D83" s="207"/>
      <c r="E83" s="208">
        <v>5.7057</v>
      </c>
      <c r="F83" s="209"/>
      <c r="G83" s="210"/>
      <c r="M83" s="204" t="s">
        <v>175</v>
      </c>
      <c r="O83" s="195"/>
    </row>
    <row r="84" spans="1:15" ht="12.75">
      <c r="A84" s="203"/>
      <c r="B84" s="205"/>
      <c r="C84" s="206" t="s">
        <v>176</v>
      </c>
      <c r="D84" s="207"/>
      <c r="E84" s="208">
        <v>5.0225</v>
      </c>
      <c r="F84" s="209"/>
      <c r="G84" s="210"/>
      <c r="M84" s="204" t="s">
        <v>176</v>
      </c>
      <c r="O84" s="195"/>
    </row>
    <row r="85" spans="1:15" ht="12.75">
      <c r="A85" s="203"/>
      <c r="B85" s="205"/>
      <c r="C85" s="206" t="s">
        <v>177</v>
      </c>
      <c r="D85" s="207"/>
      <c r="E85" s="208">
        <v>0.265</v>
      </c>
      <c r="F85" s="209"/>
      <c r="G85" s="210"/>
      <c r="M85" s="204" t="s">
        <v>177</v>
      </c>
      <c r="O85" s="195"/>
    </row>
    <row r="86" spans="1:15" ht="12.75">
      <c r="A86" s="203"/>
      <c r="B86" s="205"/>
      <c r="C86" s="206" t="s">
        <v>177</v>
      </c>
      <c r="D86" s="207"/>
      <c r="E86" s="208">
        <v>0.265</v>
      </c>
      <c r="F86" s="209"/>
      <c r="G86" s="210"/>
      <c r="M86" s="204" t="s">
        <v>177</v>
      </c>
      <c r="O86" s="195"/>
    </row>
    <row r="87" spans="1:15" ht="12.75">
      <c r="A87" s="203"/>
      <c r="B87" s="205"/>
      <c r="C87" s="206" t="s">
        <v>178</v>
      </c>
      <c r="D87" s="207"/>
      <c r="E87" s="208">
        <v>0.4515</v>
      </c>
      <c r="F87" s="209"/>
      <c r="G87" s="210"/>
      <c r="M87" s="204" t="s">
        <v>178</v>
      </c>
      <c r="O87" s="195"/>
    </row>
    <row r="88" spans="1:15" ht="12.75">
      <c r="A88" s="203"/>
      <c r="B88" s="205"/>
      <c r="C88" s="206" t="s">
        <v>179</v>
      </c>
      <c r="D88" s="207"/>
      <c r="E88" s="208">
        <v>0.4692</v>
      </c>
      <c r="F88" s="209"/>
      <c r="G88" s="210"/>
      <c r="M88" s="204" t="s">
        <v>179</v>
      </c>
      <c r="O88" s="195"/>
    </row>
    <row r="89" spans="1:15" ht="12.75">
      <c r="A89" s="203"/>
      <c r="B89" s="205"/>
      <c r="C89" s="206" t="s">
        <v>180</v>
      </c>
      <c r="D89" s="207"/>
      <c r="E89" s="208">
        <v>0.459</v>
      </c>
      <c r="F89" s="209"/>
      <c r="G89" s="210"/>
      <c r="M89" s="204" t="s">
        <v>180</v>
      </c>
      <c r="O89" s="195"/>
    </row>
    <row r="90" spans="1:104" ht="12.75">
      <c r="A90" s="196">
        <v>17</v>
      </c>
      <c r="B90" s="197" t="s">
        <v>181</v>
      </c>
      <c r="C90" s="198" t="s">
        <v>182</v>
      </c>
      <c r="D90" s="199" t="s">
        <v>183</v>
      </c>
      <c r="E90" s="200">
        <v>6.912453</v>
      </c>
      <c r="F90" s="200">
        <v>0</v>
      </c>
      <c r="G90" s="201">
        <f>E90*F90</f>
        <v>0</v>
      </c>
      <c r="O90" s="195">
        <v>2</v>
      </c>
      <c r="AA90" s="167">
        <v>8</v>
      </c>
      <c r="AB90" s="167">
        <v>1</v>
      </c>
      <c r="AC90" s="167">
        <v>3</v>
      </c>
      <c r="AZ90" s="167">
        <v>1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8</v>
      </c>
      <c r="CB90" s="202">
        <v>1</v>
      </c>
      <c r="CZ90" s="167">
        <v>0</v>
      </c>
    </row>
    <row r="91" spans="1:104" ht="12.75">
      <c r="A91" s="196">
        <v>18</v>
      </c>
      <c r="B91" s="197" t="s">
        <v>184</v>
      </c>
      <c r="C91" s="198" t="s">
        <v>185</v>
      </c>
      <c r="D91" s="199" t="s">
        <v>183</v>
      </c>
      <c r="E91" s="200">
        <v>6.912453</v>
      </c>
      <c r="F91" s="200">
        <v>0</v>
      </c>
      <c r="G91" s="201">
        <f>E91*F91</f>
        <v>0</v>
      </c>
      <c r="O91" s="195">
        <v>2</v>
      </c>
      <c r="AA91" s="167">
        <v>8</v>
      </c>
      <c r="AB91" s="167">
        <v>1</v>
      </c>
      <c r="AC91" s="167">
        <v>3</v>
      </c>
      <c r="AZ91" s="167">
        <v>1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8</v>
      </c>
      <c r="CB91" s="202">
        <v>1</v>
      </c>
      <c r="CZ91" s="167">
        <v>0</v>
      </c>
    </row>
    <row r="92" spans="1:104" ht="12.75">
      <c r="A92" s="196">
        <v>19</v>
      </c>
      <c r="B92" s="197" t="s">
        <v>186</v>
      </c>
      <c r="C92" s="198" t="s">
        <v>187</v>
      </c>
      <c r="D92" s="199" t="s">
        <v>183</v>
      </c>
      <c r="E92" s="200">
        <v>200.461137</v>
      </c>
      <c r="F92" s="200">
        <v>0</v>
      </c>
      <c r="G92" s="201">
        <f>E92*F92</f>
        <v>0</v>
      </c>
      <c r="O92" s="195">
        <v>2</v>
      </c>
      <c r="AA92" s="167">
        <v>8</v>
      </c>
      <c r="AB92" s="167">
        <v>1</v>
      </c>
      <c r="AC92" s="167">
        <v>3</v>
      </c>
      <c r="AZ92" s="167">
        <v>1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8</v>
      </c>
      <c r="CB92" s="202">
        <v>1</v>
      </c>
      <c r="CZ92" s="167">
        <v>0</v>
      </c>
    </row>
    <row r="93" spans="1:104" ht="12.75">
      <c r="A93" s="196">
        <v>20</v>
      </c>
      <c r="B93" s="197" t="s">
        <v>188</v>
      </c>
      <c r="C93" s="198" t="s">
        <v>189</v>
      </c>
      <c r="D93" s="199" t="s">
        <v>183</v>
      </c>
      <c r="E93" s="200">
        <v>6.912453</v>
      </c>
      <c r="F93" s="200">
        <v>0</v>
      </c>
      <c r="G93" s="201">
        <f>E93*F93</f>
        <v>0</v>
      </c>
      <c r="O93" s="195">
        <v>2</v>
      </c>
      <c r="AA93" s="167">
        <v>8</v>
      </c>
      <c r="AB93" s="167">
        <v>1</v>
      </c>
      <c r="AC93" s="167">
        <v>3</v>
      </c>
      <c r="AZ93" s="167">
        <v>1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8</v>
      </c>
      <c r="CB93" s="202">
        <v>1</v>
      </c>
      <c r="CZ93" s="167">
        <v>0</v>
      </c>
    </row>
    <row r="94" spans="1:104" ht="12.75">
      <c r="A94" s="196">
        <v>21</v>
      </c>
      <c r="B94" s="197" t="s">
        <v>190</v>
      </c>
      <c r="C94" s="198" t="s">
        <v>191</v>
      </c>
      <c r="D94" s="199" t="s">
        <v>183</v>
      </c>
      <c r="E94" s="200">
        <v>69.12453</v>
      </c>
      <c r="F94" s="200">
        <v>0</v>
      </c>
      <c r="G94" s="201">
        <f>E94*F94</f>
        <v>0</v>
      </c>
      <c r="O94" s="195">
        <v>2</v>
      </c>
      <c r="AA94" s="167">
        <v>8</v>
      </c>
      <c r="AB94" s="167">
        <v>1</v>
      </c>
      <c r="AC94" s="167">
        <v>3</v>
      </c>
      <c r="AZ94" s="167">
        <v>1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8</v>
      </c>
      <c r="CB94" s="202">
        <v>1</v>
      </c>
      <c r="CZ94" s="167">
        <v>0</v>
      </c>
    </row>
    <row r="95" spans="1:104" ht="12.75">
      <c r="A95" s="196">
        <v>22</v>
      </c>
      <c r="B95" s="197" t="s">
        <v>192</v>
      </c>
      <c r="C95" s="198" t="s">
        <v>193</v>
      </c>
      <c r="D95" s="199" t="s">
        <v>183</v>
      </c>
      <c r="E95" s="200">
        <v>6.912453</v>
      </c>
      <c r="F95" s="200">
        <v>0</v>
      </c>
      <c r="G95" s="201">
        <f>E95*F95</f>
        <v>0</v>
      </c>
      <c r="O95" s="195">
        <v>2</v>
      </c>
      <c r="AA95" s="167">
        <v>8</v>
      </c>
      <c r="AB95" s="167">
        <v>1</v>
      </c>
      <c r="AC95" s="167">
        <v>3</v>
      </c>
      <c r="AZ95" s="167">
        <v>1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8</v>
      </c>
      <c r="CB95" s="202">
        <v>1</v>
      </c>
      <c r="CZ95" s="167">
        <v>0</v>
      </c>
    </row>
    <row r="96" spans="1:104" ht="12.75">
      <c r="A96" s="196">
        <v>23</v>
      </c>
      <c r="B96" s="197" t="s">
        <v>194</v>
      </c>
      <c r="C96" s="198" t="s">
        <v>195</v>
      </c>
      <c r="D96" s="199" t="s">
        <v>183</v>
      </c>
      <c r="E96" s="200">
        <v>6.912453</v>
      </c>
      <c r="F96" s="200">
        <v>0</v>
      </c>
      <c r="G96" s="201">
        <f>E96*F96</f>
        <v>0</v>
      </c>
      <c r="O96" s="195">
        <v>2</v>
      </c>
      <c r="AA96" s="167">
        <v>8</v>
      </c>
      <c r="AB96" s="167">
        <v>1</v>
      </c>
      <c r="AC96" s="167">
        <v>3</v>
      </c>
      <c r="AZ96" s="167">
        <v>1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8</v>
      </c>
      <c r="CB96" s="202">
        <v>1</v>
      </c>
      <c r="CZ96" s="167">
        <v>0</v>
      </c>
    </row>
    <row r="97" spans="1:57" ht="12.75">
      <c r="A97" s="211"/>
      <c r="B97" s="212" t="s">
        <v>75</v>
      </c>
      <c r="C97" s="213" t="str">
        <f>CONCATENATE(B64," ",C64)</f>
        <v>96 Bourání konstrukcí</v>
      </c>
      <c r="D97" s="214"/>
      <c r="E97" s="215"/>
      <c r="F97" s="216"/>
      <c r="G97" s="217">
        <f>SUM(G64:G96)</f>
        <v>0</v>
      </c>
      <c r="O97" s="195">
        <v>4</v>
      </c>
      <c r="BA97" s="218">
        <f>SUM(BA64:BA96)</f>
        <v>0</v>
      </c>
      <c r="BB97" s="218">
        <f>SUM(BB64:BB96)</f>
        <v>0</v>
      </c>
      <c r="BC97" s="218">
        <f>SUM(BC64:BC96)</f>
        <v>0</v>
      </c>
      <c r="BD97" s="218">
        <f>SUM(BD64:BD96)</f>
        <v>0</v>
      </c>
      <c r="BE97" s="218">
        <f>SUM(BE64:BE96)</f>
        <v>0</v>
      </c>
    </row>
    <row r="98" spans="1:15" ht="12.75">
      <c r="A98" s="188" t="s">
        <v>72</v>
      </c>
      <c r="B98" s="189" t="s">
        <v>196</v>
      </c>
      <c r="C98" s="190" t="s">
        <v>197</v>
      </c>
      <c r="D98" s="191"/>
      <c r="E98" s="192"/>
      <c r="F98" s="192"/>
      <c r="G98" s="193"/>
      <c r="H98" s="194"/>
      <c r="I98" s="194"/>
      <c r="O98" s="195">
        <v>1</v>
      </c>
    </row>
    <row r="99" spans="1:104" ht="12.75">
      <c r="A99" s="196">
        <v>24</v>
      </c>
      <c r="B99" s="197" t="s">
        <v>198</v>
      </c>
      <c r="C99" s="198" t="s">
        <v>199</v>
      </c>
      <c r="D99" s="199" t="s">
        <v>183</v>
      </c>
      <c r="E99" s="200">
        <v>97.90676421</v>
      </c>
      <c r="F99" s="200">
        <v>0</v>
      </c>
      <c r="G99" s="201">
        <f>E99*F99</f>
        <v>0</v>
      </c>
      <c r="O99" s="195">
        <v>2</v>
      </c>
      <c r="AA99" s="167">
        <v>7</v>
      </c>
      <c r="AB99" s="167">
        <v>1</v>
      </c>
      <c r="AC99" s="167">
        <v>2</v>
      </c>
      <c r="AZ99" s="167">
        <v>1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7</v>
      </c>
      <c r="CB99" s="202">
        <v>1</v>
      </c>
      <c r="CZ99" s="167">
        <v>0</v>
      </c>
    </row>
    <row r="100" spans="1:57" ht="12.75">
      <c r="A100" s="211"/>
      <c r="B100" s="212" t="s">
        <v>75</v>
      </c>
      <c r="C100" s="213" t="str">
        <f>CONCATENATE(B98," ",C98)</f>
        <v>99 Staveništní přesun hmot</v>
      </c>
      <c r="D100" s="214"/>
      <c r="E100" s="215"/>
      <c r="F100" s="216"/>
      <c r="G100" s="217">
        <f>SUM(G98:G99)</f>
        <v>0</v>
      </c>
      <c r="O100" s="195">
        <v>4</v>
      </c>
      <c r="BA100" s="218">
        <f>SUM(BA98:BA99)</f>
        <v>0</v>
      </c>
      <c r="BB100" s="218">
        <f>SUM(BB98:BB99)</f>
        <v>0</v>
      </c>
      <c r="BC100" s="218">
        <f>SUM(BC98:BC99)</f>
        <v>0</v>
      </c>
      <c r="BD100" s="218">
        <f>SUM(BD98:BD99)</f>
        <v>0</v>
      </c>
      <c r="BE100" s="218">
        <f>SUM(BE98:BE99)</f>
        <v>0</v>
      </c>
    </row>
    <row r="101" spans="1:15" ht="12.75">
      <c r="A101" s="188" t="s">
        <v>72</v>
      </c>
      <c r="B101" s="189" t="s">
        <v>200</v>
      </c>
      <c r="C101" s="190" t="s">
        <v>201</v>
      </c>
      <c r="D101" s="191"/>
      <c r="E101" s="192"/>
      <c r="F101" s="192"/>
      <c r="G101" s="193"/>
      <c r="H101" s="194"/>
      <c r="I101" s="194"/>
      <c r="O101" s="195">
        <v>1</v>
      </c>
    </row>
    <row r="102" spans="1:104" ht="22.5">
      <c r="A102" s="196">
        <v>25</v>
      </c>
      <c r="B102" s="197" t="s">
        <v>202</v>
      </c>
      <c r="C102" s="198" t="s">
        <v>203</v>
      </c>
      <c r="D102" s="199" t="s">
        <v>108</v>
      </c>
      <c r="E102" s="200">
        <v>47.45</v>
      </c>
      <c r="F102" s="200">
        <v>0</v>
      </c>
      <c r="G102" s="201">
        <f>E102*F102</f>
        <v>0</v>
      </c>
      <c r="O102" s="195">
        <v>2</v>
      </c>
      <c r="AA102" s="167">
        <v>1</v>
      </c>
      <c r="AB102" s="167">
        <v>7</v>
      </c>
      <c r="AC102" s="167">
        <v>7</v>
      </c>
      <c r="AZ102" s="167">
        <v>2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1</v>
      </c>
      <c r="CB102" s="202">
        <v>7</v>
      </c>
      <c r="CZ102" s="167">
        <v>0.00017</v>
      </c>
    </row>
    <row r="103" spans="1:15" ht="12.75">
      <c r="A103" s="203"/>
      <c r="B103" s="205"/>
      <c r="C103" s="206" t="s">
        <v>204</v>
      </c>
      <c r="D103" s="207"/>
      <c r="E103" s="208">
        <v>47.45</v>
      </c>
      <c r="F103" s="209"/>
      <c r="G103" s="210"/>
      <c r="M103" s="204" t="s">
        <v>204</v>
      </c>
      <c r="O103" s="195"/>
    </row>
    <row r="104" spans="1:104" ht="22.5">
      <c r="A104" s="196">
        <v>26</v>
      </c>
      <c r="B104" s="197" t="s">
        <v>205</v>
      </c>
      <c r="C104" s="198" t="s">
        <v>206</v>
      </c>
      <c r="D104" s="199" t="s">
        <v>108</v>
      </c>
      <c r="E104" s="200">
        <v>28.916</v>
      </c>
      <c r="F104" s="200">
        <v>0</v>
      </c>
      <c r="G104" s="201">
        <f>E104*F104</f>
        <v>0</v>
      </c>
      <c r="O104" s="195">
        <v>2</v>
      </c>
      <c r="AA104" s="167">
        <v>1</v>
      </c>
      <c r="AB104" s="167">
        <v>0</v>
      </c>
      <c r="AC104" s="167">
        <v>0</v>
      </c>
      <c r="AZ104" s="167">
        <v>2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1</v>
      </c>
      <c r="CB104" s="202">
        <v>0</v>
      </c>
      <c r="CZ104" s="167">
        <v>0</v>
      </c>
    </row>
    <row r="105" spans="1:15" ht="12.75">
      <c r="A105" s="203"/>
      <c r="B105" s="205"/>
      <c r="C105" s="206" t="s">
        <v>207</v>
      </c>
      <c r="D105" s="207"/>
      <c r="E105" s="208">
        <v>28.916</v>
      </c>
      <c r="F105" s="209"/>
      <c r="G105" s="210"/>
      <c r="M105" s="204" t="s">
        <v>207</v>
      </c>
      <c r="O105" s="195"/>
    </row>
    <row r="106" spans="1:104" ht="22.5">
      <c r="A106" s="196">
        <v>27</v>
      </c>
      <c r="B106" s="197" t="s">
        <v>208</v>
      </c>
      <c r="C106" s="198" t="s">
        <v>209</v>
      </c>
      <c r="D106" s="199" t="s">
        <v>108</v>
      </c>
      <c r="E106" s="200">
        <v>57.832</v>
      </c>
      <c r="F106" s="200">
        <v>0</v>
      </c>
      <c r="G106" s="201">
        <f>E106*F106</f>
        <v>0</v>
      </c>
      <c r="O106" s="195">
        <v>2</v>
      </c>
      <c r="AA106" s="167">
        <v>1</v>
      </c>
      <c r="AB106" s="167">
        <v>7</v>
      </c>
      <c r="AC106" s="167">
        <v>7</v>
      </c>
      <c r="AZ106" s="167">
        <v>2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202">
        <v>1</v>
      </c>
      <c r="CB106" s="202">
        <v>7</v>
      </c>
      <c r="CZ106" s="167">
        <v>0.0021</v>
      </c>
    </row>
    <row r="107" spans="1:15" ht="12.75">
      <c r="A107" s="203"/>
      <c r="B107" s="205"/>
      <c r="C107" s="206" t="s">
        <v>210</v>
      </c>
      <c r="D107" s="207"/>
      <c r="E107" s="208">
        <v>57.832</v>
      </c>
      <c r="F107" s="209"/>
      <c r="G107" s="210"/>
      <c r="M107" s="204" t="s">
        <v>210</v>
      </c>
      <c r="O107" s="195"/>
    </row>
    <row r="108" spans="1:104" ht="22.5">
      <c r="A108" s="196">
        <v>28</v>
      </c>
      <c r="B108" s="197" t="s">
        <v>211</v>
      </c>
      <c r="C108" s="198" t="s">
        <v>212</v>
      </c>
      <c r="D108" s="199" t="s">
        <v>108</v>
      </c>
      <c r="E108" s="200">
        <v>31.8076</v>
      </c>
      <c r="F108" s="200">
        <v>0</v>
      </c>
      <c r="G108" s="201">
        <f>E108*F108</f>
        <v>0</v>
      </c>
      <c r="O108" s="195">
        <v>2</v>
      </c>
      <c r="AA108" s="167">
        <v>3</v>
      </c>
      <c r="AB108" s="167">
        <v>7</v>
      </c>
      <c r="AC108" s="167">
        <v>28322012</v>
      </c>
      <c r="AZ108" s="167">
        <v>2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3</v>
      </c>
      <c r="CB108" s="202">
        <v>7</v>
      </c>
      <c r="CZ108" s="167">
        <v>0.00196</v>
      </c>
    </row>
    <row r="109" spans="1:15" ht="12.75">
      <c r="A109" s="203"/>
      <c r="B109" s="205"/>
      <c r="C109" s="206" t="s">
        <v>213</v>
      </c>
      <c r="D109" s="207"/>
      <c r="E109" s="208">
        <v>31.8076</v>
      </c>
      <c r="F109" s="209"/>
      <c r="G109" s="210"/>
      <c r="M109" s="204" t="s">
        <v>213</v>
      </c>
      <c r="O109" s="195"/>
    </row>
    <row r="110" spans="1:104" ht="12.75">
      <c r="A110" s="196">
        <v>29</v>
      </c>
      <c r="B110" s="197" t="s">
        <v>214</v>
      </c>
      <c r="C110" s="198" t="s">
        <v>215</v>
      </c>
      <c r="D110" s="199" t="s">
        <v>108</v>
      </c>
      <c r="E110" s="200">
        <v>52.195</v>
      </c>
      <c r="F110" s="200">
        <v>0</v>
      </c>
      <c r="G110" s="201">
        <f>E110*F110</f>
        <v>0</v>
      </c>
      <c r="O110" s="195">
        <v>2</v>
      </c>
      <c r="AA110" s="167">
        <v>3</v>
      </c>
      <c r="AB110" s="167">
        <v>7</v>
      </c>
      <c r="AC110" s="167">
        <v>28323137</v>
      </c>
      <c r="AZ110" s="167">
        <v>2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3</v>
      </c>
      <c r="CB110" s="202">
        <v>7</v>
      </c>
      <c r="CZ110" s="167">
        <v>0.0002</v>
      </c>
    </row>
    <row r="111" spans="1:15" ht="12.75">
      <c r="A111" s="203"/>
      <c r="B111" s="205"/>
      <c r="C111" s="206" t="s">
        <v>216</v>
      </c>
      <c r="D111" s="207"/>
      <c r="E111" s="208">
        <v>52.195</v>
      </c>
      <c r="F111" s="209"/>
      <c r="G111" s="210"/>
      <c r="M111" s="204" t="s">
        <v>216</v>
      </c>
      <c r="O111" s="195"/>
    </row>
    <row r="112" spans="1:104" ht="12.75">
      <c r="A112" s="196">
        <v>30</v>
      </c>
      <c r="B112" s="197" t="s">
        <v>217</v>
      </c>
      <c r="C112" s="198" t="s">
        <v>218</v>
      </c>
      <c r="D112" s="199" t="s">
        <v>183</v>
      </c>
      <c r="E112" s="200">
        <v>0.202295596</v>
      </c>
      <c r="F112" s="200">
        <v>0</v>
      </c>
      <c r="G112" s="201">
        <f>E112*F112</f>
        <v>0</v>
      </c>
      <c r="O112" s="195">
        <v>2</v>
      </c>
      <c r="AA112" s="167">
        <v>7</v>
      </c>
      <c r="AB112" s="167">
        <v>1001</v>
      </c>
      <c r="AC112" s="167">
        <v>5</v>
      </c>
      <c r="AZ112" s="167">
        <v>2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7</v>
      </c>
      <c r="CB112" s="202">
        <v>1001</v>
      </c>
      <c r="CZ112" s="167">
        <v>0</v>
      </c>
    </row>
    <row r="113" spans="1:57" ht="12.75">
      <c r="A113" s="211"/>
      <c r="B113" s="212" t="s">
        <v>75</v>
      </c>
      <c r="C113" s="213" t="str">
        <f>CONCATENATE(B101," ",C101)</f>
        <v>711 Izolace proti vodě</v>
      </c>
      <c r="D113" s="214"/>
      <c r="E113" s="215"/>
      <c r="F113" s="216"/>
      <c r="G113" s="217">
        <f>SUM(G101:G112)</f>
        <v>0</v>
      </c>
      <c r="O113" s="195">
        <v>4</v>
      </c>
      <c r="BA113" s="218">
        <f>SUM(BA101:BA112)</f>
        <v>0</v>
      </c>
      <c r="BB113" s="218">
        <f>SUM(BB101:BB112)</f>
        <v>0</v>
      </c>
      <c r="BC113" s="218">
        <f>SUM(BC101:BC112)</f>
        <v>0</v>
      </c>
      <c r="BD113" s="218">
        <f>SUM(BD101:BD112)</f>
        <v>0</v>
      </c>
      <c r="BE113" s="218">
        <f>SUM(BE101:BE112)</f>
        <v>0</v>
      </c>
    </row>
    <row r="114" spans="1:15" ht="12.75">
      <c r="A114" s="188" t="s">
        <v>72</v>
      </c>
      <c r="B114" s="189" t="s">
        <v>219</v>
      </c>
      <c r="C114" s="190" t="s">
        <v>220</v>
      </c>
      <c r="D114" s="191"/>
      <c r="E114" s="192"/>
      <c r="F114" s="192"/>
      <c r="G114" s="193"/>
      <c r="H114" s="194"/>
      <c r="I114" s="194"/>
      <c r="O114" s="195">
        <v>1</v>
      </c>
    </row>
    <row r="115" spans="1:104" ht="12.75">
      <c r="A115" s="196">
        <v>31</v>
      </c>
      <c r="B115" s="197" t="s">
        <v>221</v>
      </c>
      <c r="C115" s="198" t="s">
        <v>222</v>
      </c>
      <c r="D115" s="199" t="s">
        <v>108</v>
      </c>
      <c r="E115" s="200">
        <v>16.02</v>
      </c>
      <c r="F115" s="200">
        <v>0</v>
      </c>
      <c r="G115" s="201">
        <f>E115*F115</f>
        <v>0</v>
      </c>
      <c r="O115" s="195">
        <v>2</v>
      </c>
      <c r="AA115" s="167">
        <v>1</v>
      </c>
      <c r="AB115" s="167">
        <v>7</v>
      </c>
      <c r="AC115" s="167">
        <v>7</v>
      </c>
      <c r="AZ115" s="167">
        <v>2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1</v>
      </c>
      <c r="CB115" s="202">
        <v>7</v>
      </c>
      <c r="CZ115" s="167">
        <v>0</v>
      </c>
    </row>
    <row r="116" spans="1:15" ht="12.75">
      <c r="A116" s="203"/>
      <c r="B116" s="205"/>
      <c r="C116" s="206" t="s">
        <v>223</v>
      </c>
      <c r="D116" s="207"/>
      <c r="E116" s="208">
        <v>16.02</v>
      </c>
      <c r="F116" s="209"/>
      <c r="G116" s="210"/>
      <c r="M116" s="204" t="s">
        <v>223</v>
      </c>
      <c r="O116" s="195"/>
    </row>
    <row r="117" spans="1:104" ht="12.75">
      <c r="A117" s="196">
        <v>32</v>
      </c>
      <c r="B117" s="197" t="s">
        <v>224</v>
      </c>
      <c r="C117" s="198" t="s">
        <v>225</v>
      </c>
      <c r="D117" s="199" t="s">
        <v>108</v>
      </c>
      <c r="E117" s="200">
        <v>247</v>
      </c>
      <c r="F117" s="200">
        <v>0</v>
      </c>
      <c r="G117" s="201">
        <f>E117*F117</f>
        <v>0</v>
      </c>
      <c r="O117" s="195">
        <v>2</v>
      </c>
      <c r="AA117" s="167">
        <v>1</v>
      </c>
      <c r="AB117" s="167">
        <v>7</v>
      </c>
      <c r="AC117" s="167">
        <v>7</v>
      </c>
      <c r="AZ117" s="167">
        <v>2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1</v>
      </c>
      <c r="CB117" s="202">
        <v>7</v>
      </c>
      <c r="CZ117" s="167">
        <v>0.00023</v>
      </c>
    </row>
    <row r="118" spans="1:15" ht="12.75">
      <c r="A118" s="203"/>
      <c r="B118" s="205"/>
      <c r="C118" s="206" t="s">
        <v>226</v>
      </c>
      <c r="D118" s="207"/>
      <c r="E118" s="208">
        <v>247</v>
      </c>
      <c r="F118" s="209"/>
      <c r="G118" s="210"/>
      <c r="M118" s="204" t="s">
        <v>226</v>
      </c>
      <c r="O118" s="195"/>
    </row>
    <row r="119" spans="1:104" ht="12.75">
      <c r="A119" s="196">
        <v>33</v>
      </c>
      <c r="B119" s="197" t="s">
        <v>227</v>
      </c>
      <c r="C119" s="198" t="s">
        <v>228</v>
      </c>
      <c r="D119" s="199" t="s">
        <v>85</v>
      </c>
      <c r="E119" s="200">
        <v>37.3188</v>
      </c>
      <c r="F119" s="200">
        <v>0</v>
      </c>
      <c r="G119" s="201">
        <f>E119*F119</f>
        <v>0</v>
      </c>
      <c r="O119" s="195">
        <v>2</v>
      </c>
      <c r="AA119" s="167">
        <v>1</v>
      </c>
      <c r="AB119" s="167">
        <v>7</v>
      </c>
      <c r="AC119" s="167">
        <v>7</v>
      </c>
      <c r="AZ119" s="167">
        <v>2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1</v>
      </c>
      <c r="CB119" s="202">
        <v>7</v>
      </c>
      <c r="CZ119" s="167">
        <v>0.028</v>
      </c>
    </row>
    <row r="120" spans="1:15" ht="33.75">
      <c r="A120" s="203"/>
      <c r="B120" s="205"/>
      <c r="C120" s="206" t="s">
        <v>229</v>
      </c>
      <c r="D120" s="207"/>
      <c r="E120" s="208">
        <v>37.3188</v>
      </c>
      <c r="F120" s="209"/>
      <c r="G120" s="210"/>
      <c r="M120" s="204" t="s">
        <v>229</v>
      </c>
      <c r="O120" s="195"/>
    </row>
    <row r="121" spans="1:104" ht="12.75">
      <c r="A121" s="196">
        <v>34</v>
      </c>
      <c r="B121" s="197" t="s">
        <v>230</v>
      </c>
      <c r="C121" s="198" t="s">
        <v>231</v>
      </c>
      <c r="D121" s="199" t="s">
        <v>108</v>
      </c>
      <c r="E121" s="200">
        <v>271.7</v>
      </c>
      <c r="F121" s="200">
        <v>0</v>
      </c>
      <c r="G121" s="201">
        <f>E121*F121</f>
        <v>0</v>
      </c>
      <c r="O121" s="195">
        <v>2</v>
      </c>
      <c r="AA121" s="167">
        <v>1</v>
      </c>
      <c r="AB121" s="167">
        <v>7</v>
      </c>
      <c r="AC121" s="167">
        <v>7</v>
      </c>
      <c r="AZ121" s="167">
        <v>2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</v>
      </c>
      <c r="CB121" s="202">
        <v>7</v>
      </c>
      <c r="CZ121" s="167">
        <v>0.0002</v>
      </c>
    </row>
    <row r="122" spans="1:15" ht="12.75">
      <c r="A122" s="203"/>
      <c r="B122" s="205"/>
      <c r="C122" s="206" t="s">
        <v>232</v>
      </c>
      <c r="D122" s="207"/>
      <c r="E122" s="208">
        <v>271.7</v>
      </c>
      <c r="F122" s="209"/>
      <c r="G122" s="210"/>
      <c r="M122" s="204" t="s">
        <v>232</v>
      </c>
      <c r="O122" s="195"/>
    </row>
    <row r="123" spans="1:104" ht="12.75">
      <c r="A123" s="196">
        <v>35</v>
      </c>
      <c r="B123" s="197" t="s">
        <v>233</v>
      </c>
      <c r="C123" s="198" t="s">
        <v>234</v>
      </c>
      <c r="D123" s="199" t="s">
        <v>95</v>
      </c>
      <c r="E123" s="200">
        <v>494</v>
      </c>
      <c r="F123" s="200">
        <v>0</v>
      </c>
      <c r="G123" s="201">
        <f>E123*F123</f>
        <v>0</v>
      </c>
      <c r="O123" s="195">
        <v>2</v>
      </c>
      <c r="AA123" s="167">
        <v>3</v>
      </c>
      <c r="AB123" s="167">
        <v>7</v>
      </c>
      <c r="AC123" s="167">
        <v>283765891</v>
      </c>
      <c r="AZ123" s="167">
        <v>2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3</v>
      </c>
      <c r="CB123" s="202">
        <v>7</v>
      </c>
      <c r="CZ123" s="167">
        <v>0.005</v>
      </c>
    </row>
    <row r="124" spans="1:15" ht="12.75">
      <c r="A124" s="203"/>
      <c r="B124" s="205"/>
      <c r="C124" s="206" t="s">
        <v>235</v>
      </c>
      <c r="D124" s="207"/>
      <c r="E124" s="208">
        <v>494</v>
      </c>
      <c r="F124" s="209"/>
      <c r="G124" s="210"/>
      <c r="M124" s="204" t="s">
        <v>235</v>
      </c>
      <c r="O124" s="195"/>
    </row>
    <row r="125" spans="1:104" ht="12.75">
      <c r="A125" s="196">
        <v>36</v>
      </c>
      <c r="B125" s="197" t="s">
        <v>236</v>
      </c>
      <c r="C125" s="198" t="s">
        <v>237</v>
      </c>
      <c r="D125" s="199" t="s">
        <v>108</v>
      </c>
      <c r="E125" s="200">
        <v>17.622</v>
      </c>
      <c r="F125" s="200">
        <v>0</v>
      </c>
      <c r="G125" s="201">
        <f>E125*F125</f>
        <v>0</v>
      </c>
      <c r="O125" s="195">
        <v>2</v>
      </c>
      <c r="AA125" s="167">
        <v>3</v>
      </c>
      <c r="AB125" s="167">
        <v>7</v>
      </c>
      <c r="AC125" s="167">
        <v>2837678901</v>
      </c>
      <c r="AZ125" s="167">
        <v>2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3</v>
      </c>
      <c r="CB125" s="202">
        <v>7</v>
      </c>
      <c r="CZ125" s="167">
        <v>0.00946</v>
      </c>
    </row>
    <row r="126" spans="1:15" ht="12.75">
      <c r="A126" s="203"/>
      <c r="B126" s="205"/>
      <c r="C126" s="206" t="s">
        <v>238</v>
      </c>
      <c r="D126" s="207"/>
      <c r="E126" s="208">
        <v>17.622</v>
      </c>
      <c r="F126" s="209"/>
      <c r="G126" s="210"/>
      <c r="M126" s="204" t="s">
        <v>238</v>
      </c>
      <c r="O126" s="195"/>
    </row>
    <row r="127" spans="1:104" ht="12.75">
      <c r="A127" s="196">
        <v>37</v>
      </c>
      <c r="B127" s="197" t="s">
        <v>239</v>
      </c>
      <c r="C127" s="198" t="s">
        <v>240</v>
      </c>
      <c r="D127" s="199" t="s">
        <v>108</v>
      </c>
      <c r="E127" s="200">
        <v>271.7</v>
      </c>
      <c r="F127" s="200">
        <v>0</v>
      </c>
      <c r="G127" s="201">
        <f>E127*F127</f>
        <v>0</v>
      </c>
      <c r="O127" s="195">
        <v>2</v>
      </c>
      <c r="AA127" s="167">
        <v>3</v>
      </c>
      <c r="AB127" s="167">
        <v>7</v>
      </c>
      <c r="AC127" s="167">
        <v>6315085922</v>
      </c>
      <c r="AZ127" s="167">
        <v>2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3</v>
      </c>
      <c r="CB127" s="202">
        <v>7</v>
      </c>
      <c r="CZ127" s="167">
        <v>0.00096</v>
      </c>
    </row>
    <row r="128" spans="1:15" ht="12.75">
      <c r="A128" s="203"/>
      <c r="B128" s="205"/>
      <c r="C128" s="206" t="s">
        <v>232</v>
      </c>
      <c r="D128" s="207"/>
      <c r="E128" s="208">
        <v>271.7</v>
      </c>
      <c r="F128" s="209"/>
      <c r="G128" s="210"/>
      <c r="M128" s="204" t="s">
        <v>232</v>
      </c>
      <c r="O128" s="195"/>
    </row>
    <row r="129" spans="1:104" ht="12.75">
      <c r="A129" s="196">
        <v>38</v>
      </c>
      <c r="B129" s="197" t="s">
        <v>241</v>
      </c>
      <c r="C129" s="198" t="s">
        <v>242</v>
      </c>
      <c r="D129" s="199" t="s">
        <v>108</v>
      </c>
      <c r="E129" s="200">
        <v>271.7</v>
      </c>
      <c r="F129" s="200">
        <v>0</v>
      </c>
      <c r="G129" s="201">
        <f>E129*F129</f>
        <v>0</v>
      </c>
      <c r="O129" s="195">
        <v>2</v>
      </c>
      <c r="AA129" s="167">
        <v>3</v>
      </c>
      <c r="AB129" s="167">
        <v>7</v>
      </c>
      <c r="AC129" s="167">
        <v>631508593</v>
      </c>
      <c r="AZ129" s="167">
        <v>2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3</v>
      </c>
      <c r="CB129" s="202">
        <v>7</v>
      </c>
      <c r="CZ129" s="167">
        <v>0.00144</v>
      </c>
    </row>
    <row r="130" spans="1:15" ht="12.75">
      <c r="A130" s="203"/>
      <c r="B130" s="205"/>
      <c r="C130" s="206" t="s">
        <v>232</v>
      </c>
      <c r="D130" s="207"/>
      <c r="E130" s="208">
        <v>271.7</v>
      </c>
      <c r="F130" s="209"/>
      <c r="G130" s="210"/>
      <c r="M130" s="204" t="s">
        <v>232</v>
      </c>
      <c r="O130" s="195"/>
    </row>
    <row r="131" spans="1:104" ht="12.75">
      <c r="A131" s="196">
        <v>39</v>
      </c>
      <c r="B131" s="197" t="s">
        <v>243</v>
      </c>
      <c r="C131" s="198" t="s">
        <v>244</v>
      </c>
      <c r="D131" s="199" t="s">
        <v>183</v>
      </c>
      <c r="E131" s="200">
        <v>4.44486052</v>
      </c>
      <c r="F131" s="200">
        <v>0</v>
      </c>
      <c r="G131" s="201">
        <f>E131*F131</f>
        <v>0</v>
      </c>
      <c r="O131" s="195">
        <v>2</v>
      </c>
      <c r="AA131" s="167">
        <v>7</v>
      </c>
      <c r="AB131" s="167">
        <v>1001</v>
      </c>
      <c r="AC131" s="167">
        <v>5</v>
      </c>
      <c r="AZ131" s="167">
        <v>2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7</v>
      </c>
      <c r="CB131" s="202">
        <v>1001</v>
      </c>
      <c r="CZ131" s="167">
        <v>0</v>
      </c>
    </row>
    <row r="132" spans="1:57" ht="12.75">
      <c r="A132" s="211"/>
      <c r="B132" s="212" t="s">
        <v>75</v>
      </c>
      <c r="C132" s="213" t="str">
        <f>CONCATENATE(B114," ",C114)</f>
        <v>713 Izolace tepelné</v>
      </c>
      <c r="D132" s="214"/>
      <c r="E132" s="215"/>
      <c r="F132" s="216"/>
      <c r="G132" s="217">
        <f>SUM(G114:G131)</f>
        <v>0</v>
      </c>
      <c r="O132" s="195">
        <v>4</v>
      </c>
      <c r="BA132" s="218">
        <f>SUM(BA114:BA131)</f>
        <v>0</v>
      </c>
      <c r="BB132" s="218">
        <f>SUM(BB114:BB131)</f>
        <v>0</v>
      </c>
      <c r="BC132" s="218">
        <f>SUM(BC114:BC131)</f>
        <v>0</v>
      </c>
      <c r="BD132" s="218">
        <f>SUM(BD114:BD131)</f>
        <v>0</v>
      </c>
      <c r="BE132" s="218">
        <f>SUM(BE114:BE131)</f>
        <v>0</v>
      </c>
    </row>
    <row r="133" spans="1:15" ht="12.75">
      <c r="A133" s="188" t="s">
        <v>72</v>
      </c>
      <c r="B133" s="189" t="s">
        <v>245</v>
      </c>
      <c r="C133" s="190" t="s">
        <v>246</v>
      </c>
      <c r="D133" s="191"/>
      <c r="E133" s="192"/>
      <c r="F133" s="192"/>
      <c r="G133" s="193"/>
      <c r="H133" s="194"/>
      <c r="I133" s="194"/>
      <c r="O133" s="195">
        <v>1</v>
      </c>
    </row>
    <row r="134" spans="1:104" ht="22.5">
      <c r="A134" s="196">
        <v>40</v>
      </c>
      <c r="B134" s="197" t="s">
        <v>247</v>
      </c>
      <c r="C134" s="198" t="s">
        <v>248</v>
      </c>
      <c r="D134" s="199" t="s">
        <v>108</v>
      </c>
      <c r="E134" s="200">
        <v>271.7</v>
      </c>
      <c r="F134" s="200">
        <v>0</v>
      </c>
      <c r="G134" s="201">
        <f>E134*F134</f>
        <v>0</v>
      </c>
      <c r="O134" s="195">
        <v>2</v>
      </c>
      <c r="AA134" s="167">
        <v>1</v>
      </c>
      <c r="AB134" s="167">
        <v>7</v>
      </c>
      <c r="AC134" s="167">
        <v>7</v>
      </c>
      <c r="AZ134" s="167">
        <v>2</v>
      </c>
      <c r="BA134" s="167">
        <f>IF(AZ134=1,G134,0)</f>
        <v>0</v>
      </c>
      <c r="BB134" s="167">
        <f>IF(AZ134=2,G134,0)</f>
        <v>0</v>
      </c>
      <c r="BC134" s="167">
        <f>IF(AZ134=3,G134,0)</f>
        <v>0</v>
      </c>
      <c r="BD134" s="167">
        <f>IF(AZ134=4,G134,0)</f>
        <v>0</v>
      </c>
      <c r="BE134" s="167">
        <f>IF(AZ134=5,G134,0)</f>
        <v>0</v>
      </c>
      <c r="CA134" s="202">
        <v>1</v>
      </c>
      <c r="CB134" s="202">
        <v>7</v>
      </c>
      <c r="CZ134" s="167">
        <v>0.03208</v>
      </c>
    </row>
    <row r="135" spans="1:15" ht="12.75">
      <c r="A135" s="203"/>
      <c r="B135" s="205"/>
      <c r="C135" s="206" t="s">
        <v>232</v>
      </c>
      <c r="D135" s="207"/>
      <c r="E135" s="208">
        <v>271.7</v>
      </c>
      <c r="F135" s="209"/>
      <c r="G135" s="210"/>
      <c r="M135" s="204" t="s">
        <v>232</v>
      </c>
      <c r="O135" s="195"/>
    </row>
    <row r="136" spans="1:104" ht="22.5">
      <c r="A136" s="196">
        <v>41</v>
      </c>
      <c r="B136" s="197" t="s">
        <v>249</v>
      </c>
      <c r="C136" s="198" t="s">
        <v>250</v>
      </c>
      <c r="D136" s="199" t="s">
        <v>108</v>
      </c>
      <c r="E136" s="200">
        <v>108.68</v>
      </c>
      <c r="F136" s="200">
        <v>0</v>
      </c>
      <c r="G136" s="201">
        <f>E136*F136</f>
        <v>0</v>
      </c>
      <c r="O136" s="195">
        <v>2</v>
      </c>
      <c r="AA136" s="167">
        <v>1</v>
      </c>
      <c r="AB136" s="167">
        <v>7</v>
      </c>
      <c r="AC136" s="167">
        <v>7</v>
      </c>
      <c r="AZ136" s="167">
        <v>2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202">
        <v>1</v>
      </c>
      <c r="CB136" s="202">
        <v>7</v>
      </c>
      <c r="CZ136" s="167">
        <v>0.01069</v>
      </c>
    </row>
    <row r="137" spans="1:15" ht="12.75">
      <c r="A137" s="203"/>
      <c r="B137" s="205"/>
      <c r="C137" s="206" t="s">
        <v>251</v>
      </c>
      <c r="D137" s="207"/>
      <c r="E137" s="208">
        <v>108.68</v>
      </c>
      <c r="F137" s="209"/>
      <c r="G137" s="210"/>
      <c r="M137" s="204" t="s">
        <v>251</v>
      </c>
      <c r="O137" s="195"/>
    </row>
    <row r="138" spans="1:104" ht="12.75">
      <c r="A138" s="196">
        <v>42</v>
      </c>
      <c r="B138" s="197" t="s">
        <v>252</v>
      </c>
      <c r="C138" s="198" t="s">
        <v>253</v>
      </c>
      <c r="D138" s="199" t="s">
        <v>183</v>
      </c>
      <c r="E138" s="200">
        <v>9.8779252</v>
      </c>
      <c r="F138" s="200">
        <v>0</v>
      </c>
      <c r="G138" s="201">
        <f>E138*F138</f>
        <v>0</v>
      </c>
      <c r="O138" s="195">
        <v>2</v>
      </c>
      <c r="AA138" s="167">
        <v>7</v>
      </c>
      <c r="AB138" s="167">
        <v>1001</v>
      </c>
      <c r="AC138" s="167">
        <v>5</v>
      </c>
      <c r="AZ138" s="167">
        <v>2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7</v>
      </c>
      <c r="CB138" s="202">
        <v>1001</v>
      </c>
      <c r="CZ138" s="167">
        <v>0</v>
      </c>
    </row>
    <row r="139" spans="1:57" ht="12.75">
      <c r="A139" s="211"/>
      <c r="B139" s="212" t="s">
        <v>75</v>
      </c>
      <c r="C139" s="213" t="str">
        <f>CONCATENATE(B133," ",C133)</f>
        <v>762 Konstrukce tesařské</v>
      </c>
      <c r="D139" s="214"/>
      <c r="E139" s="215"/>
      <c r="F139" s="216"/>
      <c r="G139" s="217">
        <f>SUM(G133:G138)</f>
        <v>0</v>
      </c>
      <c r="O139" s="195">
        <v>4</v>
      </c>
      <c r="BA139" s="218">
        <f>SUM(BA133:BA138)</f>
        <v>0</v>
      </c>
      <c r="BB139" s="218">
        <f>SUM(BB133:BB138)</f>
        <v>0</v>
      </c>
      <c r="BC139" s="218">
        <f>SUM(BC133:BC138)</f>
        <v>0</v>
      </c>
      <c r="BD139" s="218">
        <f>SUM(BD133:BD138)</f>
        <v>0</v>
      </c>
      <c r="BE139" s="218">
        <f>SUM(BE133:BE138)</f>
        <v>0</v>
      </c>
    </row>
    <row r="140" spans="1:15" ht="12.75">
      <c r="A140" s="188" t="s">
        <v>72</v>
      </c>
      <c r="B140" s="189" t="s">
        <v>254</v>
      </c>
      <c r="C140" s="190" t="s">
        <v>255</v>
      </c>
      <c r="D140" s="191"/>
      <c r="E140" s="192"/>
      <c r="F140" s="192"/>
      <c r="G140" s="193"/>
      <c r="H140" s="194"/>
      <c r="I140" s="194"/>
      <c r="O140" s="195">
        <v>1</v>
      </c>
    </row>
    <row r="141" spans="1:104" ht="22.5">
      <c r="A141" s="196">
        <v>43</v>
      </c>
      <c r="B141" s="197" t="s">
        <v>256</v>
      </c>
      <c r="C141" s="198" t="s">
        <v>257</v>
      </c>
      <c r="D141" s="199" t="s">
        <v>95</v>
      </c>
      <c r="E141" s="200">
        <v>83.53</v>
      </c>
      <c r="F141" s="200">
        <v>0</v>
      </c>
      <c r="G141" s="201">
        <f>E141*F141</f>
        <v>0</v>
      </c>
      <c r="O141" s="195">
        <v>2</v>
      </c>
      <c r="AA141" s="167">
        <v>1</v>
      </c>
      <c r="AB141" s="167">
        <v>7</v>
      </c>
      <c r="AC141" s="167">
        <v>7</v>
      </c>
      <c r="AZ141" s="167">
        <v>2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1</v>
      </c>
      <c r="CB141" s="202">
        <v>7</v>
      </c>
      <c r="CZ141" s="167">
        <v>0.00213</v>
      </c>
    </row>
    <row r="142" spans="1:15" ht="12.75">
      <c r="A142" s="203"/>
      <c r="B142" s="205"/>
      <c r="C142" s="206" t="s">
        <v>258</v>
      </c>
      <c r="D142" s="207"/>
      <c r="E142" s="208">
        <v>6.3</v>
      </c>
      <c r="F142" s="209"/>
      <c r="G142" s="210"/>
      <c r="M142" s="204" t="s">
        <v>258</v>
      </c>
      <c r="O142" s="195"/>
    </row>
    <row r="143" spans="1:15" ht="12.75">
      <c r="A143" s="203"/>
      <c r="B143" s="205"/>
      <c r="C143" s="206" t="s">
        <v>259</v>
      </c>
      <c r="D143" s="207"/>
      <c r="E143" s="208">
        <v>15.74</v>
      </c>
      <c r="F143" s="209"/>
      <c r="G143" s="210"/>
      <c r="M143" s="204" t="s">
        <v>259</v>
      </c>
      <c r="O143" s="195"/>
    </row>
    <row r="144" spans="1:15" ht="12.75">
      <c r="A144" s="203"/>
      <c r="B144" s="205"/>
      <c r="C144" s="206" t="s">
        <v>260</v>
      </c>
      <c r="D144" s="207"/>
      <c r="E144" s="208">
        <v>10.2</v>
      </c>
      <c r="F144" s="209"/>
      <c r="G144" s="210"/>
      <c r="M144" s="204" t="s">
        <v>260</v>
      </c>
      <c r="O144" s="195"/>
    </row>
    <row r="145" spans="1:15" ht="12.75">
      <c r="A145" s="203"/>
      <c r="B145" s="205"/>
      <c r="C145" s="206" t="s">
        <v>261</v>
      </c>
      <c r="D145" s="207"/>
      <c r="E145" s="208">
        <v>7.62</v>
      </c>
      <c r="F145" s="209"/>
      <c r="G145" s="210"/>
      <c r="M145" s="204" t="s">
        <v>261</v>
      </c>
      <c r="O145" s="195"/>
    </row>
    <row r="146" spans="1:15" ht="12.75">
      <c r="A146" s="203"/>
      <c r="B146" s="205"/>
      <c r="C146" s="206" t="s">
        <v>262</v>
      </c>
      <c r="D146" s="207"/>
      <c r="E146" s="208">
        <v>12.6</v>
      </c>
      <c r="F146" s="209"/>
      <c r="G146" s="210"/>
      <c r="M146" s="204" t="s">
        <v>262</v>
      </c>
      <c r="O146" s="195"/>
    </row>
    <row r="147" spans="1:15" ht="12.75">
      <c r="A147" s="203"/>
      <c r="B147" s="205"/>
      <c r="C147" s="206" t="s">
        <v>263</v>
      </c>
      <c r="D147" s="207"/>
      <c r="E147" s="208">
        <v>12.62</v>
      </c>
      <c r="F147" s="209"/>
      <c r="G147" s="210"/>
      <c r="M147" s="204" t="s">
        <v>263</v>
      </c>
      <c r="O147" s="195"/>
    </row>
    <row r="148" spans="1:15" ht="12.75">
      <c r="A148" s="203"/>
      <c r="B148" s="205"/>
      <c r="C148" s="206" t="s">
        <v>264</v>
      </c>
      <c r="D148" s="207"/>
      <c r="E148" s="208">
        <v>16.05</v>
      </c>
      <c r="F148" s="209"/>
      <c r="G148" s="210"/>
      <c r="M148" s="204" t="s">
        <v>264</v>
      </c>
      <c r="O148" s="195"/>
    </row>
    <row r="149" spans="1:15" ht="12.75">
      <c r="A149" s="203"/>
      <c r="B149" s="205"/>
      <c r="C149" s="206" t="s">
        <v>265</v>
      </c>
      <c r="D149" s="207"/>
      <c r="E149" s="208">
        <v>2.4</v>
      </c>
      <c r="F149" s="209"/>
      <c r="G149" s="210"/>
      <c r="M149" s="204" t="s">
        <v>265</v>
      </c>
      <c r="O149" s="195"/>
    </row>
    <row r="150" spans="1:104" ht="12.75">
      <c r="A150" s="196">
        <v>44</v>
      </c>
      <c r="B150" s="197" t="s">
        <v>266</v>
      </c>
      <c r="C150" s="198" t="s">
        <v>267</v>
      </c>
      <c r="D150" s="199" t="s">
        <v>183</v>
      </c>
      <c r="E150" s="200">
        <v>0.1779189</v>
      </c>
      <c r="F150" s="200">
        <v>0</v>
      </c>
      <c r="G150" s="201">
        <f>E150*F150</f>
        <v>0</v>
      </c>
      <c r="O150" s="195">
        <v>2</v>
      </c>
      <c r="AA150" s="167">
        <v>7</v>
      </c>
      <c r="AB150" s="167">
        <v>1001</v>
      </c>
      <c r="AC150" s="167">
        <v>5</v>
      </c>
      <c r="AZ150" s="167">
        <v>2</v>
      </c>
      <c r="BA150" s="167">
        <f>IF(AZ150=1,G150,0)</f>
        <v>0</v>
      </c>
      <c r="BB150" s="167">
        <f>IF(AZ150=2,G150,0)</f>
        <v>0</v>
      </c>
      <c r="BC150" s="167">
        <f>IF(AZ150=3,G150,0)</f>
        <v>0</v>
      </c>
      <c r="BD150" s="167">
        <f>IF(AZ150=4,G150,0)</f>
        <v>0</v>
      </c>
      <c r="BE150" s="167">
        <f>IF(AZ150=5,G150,0)</f>
        <v>0</v>
      </c>
      <c r="CA150" s="202">
        <v>7</v>
      </c>
      <c r="CB150" s="202">
        <v>1001</v>
      </c>
      <c r="CZ150" s="167">
        <v>0</v>
      </c>
    </row>
    <row r="151" spans="1:57" ht="12.75">
      <c r="A151" s="211"/>
      <c r="B151" s="212" t="s">
        <v>75</v>
      </c>
      <c r="C151" s="213" t="str">
        <f>CONCATENATE(B140," ",C140)</f>
        <v>764 Konstrukce klempířské</v>
      </c>
      <c r="D151" s="214"/>
      <c r="E151" s="215"/>
      <c r="F151" s="216"/>
      <c r="G151" s="217">
        <f>SUM(G140:G150)</f>
        <v>0</v>
      </c>
      <c r="O151" s="195">
        <v>4</v>
      </c>
      <c r="BA151" s="218">
        <f>SUM(BA140:BA150)</f>
        <v>0</v>
      </c>
      <c r="BB151" s="218">
        <f>SUM(BB140:BB150)</f>
        <v>0</v>
      </c>
      <c r="BC151" s="218">
        <f>SUM(BC140:BC150)</f>
        <v>0</v>
      </c>
      <c r="BD151" s="218">
        <f>SUM(BD140:BD150)</f>
        <v>0</v>
      </c>
      <c r="BE151" s="218">
        <f>SUM(BE140:BE150)</f>
        <v>0</v>
      </c>
    </row>
    <row r="152" spans="1:15" ht="12.75">
      <c r="A152" s="188" t="s">
        <v>72</v>
      </c>
      <c r="B152" s="189" t="s">
        <v>268</v>
      </c>
      <c r="C152" s="190" t="s">
        <v>269</v>
      </c>
      <c r="D152" s="191"/>
      <c r="E152" s="192"/>
      <c r="F152" s="192"/>
      <c r="G152" s="193"/>
      <c r="H152" s="194"/>
      <c r="I152" s="194"/>
      <c r="O152" s="195">
        <v>1</v>
      </c>
    </row>
    <row r="153" spans="1:104" ht="22.5">
      <c r="A153" s="196">
        <v>45</v>
      </c>
      <c r="B153" s="197" t="s">
        <v>270</v>
      </c>
      <c r="C153" s="198" t="s">
        <v>271</v>
      </c>
      <c r="D153" s="199" t="s">
        <v>161</v>
      </c>
      <c r="E153" s="200">
        <v>19</v>
      </c>
      <c r="F153" s="200">
        <v>0</v>
      </c>
      <c r="G153" s="201">
        <f>E153*F153</f>
        <v>0</v>
      </c>
      <c r="O153" s="195">
        <v>2</v>
      </c>
      <c r="AA153" s="167">
        <v>1</v>
      </c>
      <c r="AB153" s="167">
        <v>7</v>
      </c>
      <c r="AC153" s="167">
        <v>7</v>
      </c>
      <c r="AZ153" s="167">
        <v>2</v>
      </c>
      <c r="BA153" s="167">
        <f>IF(AZ153=1,G153,0)</f>
        <v>0</v>
      </c>
      <c r="BB153" s="167">
        <f>IF(AZ153=2,G153,0)</f>
        <v>0</v>
      </c>
      <c r="BC153" s="167">
        <f>IF(AZ153=3,G153,0)</f>
        <v>0</v>
      </c>
      <c r="BD153" s="167">
        <f>IF(AZ153=4,G153,0)</f>
        <v>0</v>
      </c>
      <c r="BE153" s="167">
        <f>IF(AZ153=5,G153,0)</f>
        <v>0</v>
      </c>
      <c r="CA153" s="202">
        <v>1</v>
      </c>
      <c r="CB153" s="202">
        <v>7</v>
      </c>
      <c r="CZ153" s="167">
        <v>2E-05</v>
      </c>
    </row>
    <row r="154" spans="1:15" ht="12.75">
      <c r="A154" s="203"/>
      <c r="B154" s="205"/>
      <c r="C154" s="206" t="s">
        <v>272</v>
      </c>
      <c r="D154" s="207"/>
      <c r="E154" s="208">
        <v>19</v>
      </c>
      <c r="F154" s="209"/>
      <c r="G154" s="210"/>
      <c r="M154" s="204" t="s">
        <v>272</v>
      </c>
      <c r="O154" s="195"/>
    </row>
    <row r="155" spans="1:104" ht="12.75">
      <c r="A155" s="196">
        <v>46</v>
      </c>
      <c r="B155" s="197" t="s">
        <v>273</v>
      </c>
      <c r="C155" s="198" t="s">
        <v>274</v>
      </c>
      <c r="D155" s="199" t="s">
        <v>95</v>
      </c>
      <c r="E155" s="200">
        <v>42.24</v>
      </c>
      <c r="F155" s="200">
        <v>0</v>
      </c>
      <c r="G155" s="201">
        <f>E155*F155</f>
        <v>0</v>
      </c>
      <c r="O155" s="195">
        <v>2</v>
      </c>
      <c r="AA155" s="167">
        <v>3</v>
      </c>
      <c r="AB155" s="167">
        <v>7</v>
      </c>
      <c r="AC155" s="167">
        <v>61187552</v>
      </c>
      <c r="AZ155" s="167">
        <v>2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202">
        <v>3</v>
      </c>
      <c r="CB155" s="202">
        <v>7</v>
      </c>
      <c r="CZ155" s="167">
        <v>0.00495</v>
      </c>
    </row>
    <row r="156" spans="1:15" ht="12.75">
      <c r="A156" s="203"/>
      <c r="B156" s="205"/>
      <c r="C156" s="206" t="s">
        <v>275</v>
      </c>
      <c r="D156" s="207"/>
      <c r="E156" s="208">
        <v>42.24</v>
      </c>
      <c r="F156" s="209"/>
      <c r="G156" s="210"/>
      <c r="M156" s="204" t="s">
        <v>275</v>
      </c>
      <c r="O156" s="195"/>
    </row>
    <row r="157" spans="1:104" ht="12.75">
      <c r="A157" s="196">
        <v>47</v>
      </c>
      <c r="B157" s="197" t="s">
        <v>276</v>
      </c>
      <c r="C157" s="198" t="s">
        <v>277</v>
      </c>
      <c r="D157" s="199" t="s">
        <v>183</v>
      </c>
      <c r="E157" s="200">
        <v>0.209468</v>
      </c>
      <c r="F157" s="200">
        <v>0</v>
      </c>
      <c r="G157" s="201">
        <f>E157*F157</f>
        <v>0</v>
      </c>
      <c r="O157" s="195">
        <v>2</v>
      </c>
      <c r="AA157" s="167">
        <v>7</v>
      </c>
      <c r="AB157" s="167">
        <v>1001</v>
      </c>
      <c r="AC157" s="167">
        <v>5</v>
      </c>
      <c r="AZ157" s="167">
        <v>2</v>
      </c>
      <c r="BA157" s="167">
        <f>IF(AZ157=1,G157,0)</f>
        <v>0</v>
      </c>
      <c r="BB157" s="167">
        <f>IF(AZ157=2,G157,0)</f>
        <v>0</v>
      </c>
      <c r="BC157" s="167">
        <f>IF(AZ157=3,G157,0)</f>
        <v>0</v>
      </c>
      <c r="BD157" s="167">
        <f>IF(AZ157=4,G157,0)</f>
        <v>0</v>
      </c>
      <c r="BE157" s="167">
        <f>IF(AZ157=5,G157,0)</f>
        <v>0</v>
      </c>
      <c r="CA157" s="202">
        <v>7</v>
      </c>
      <c r="CB157" s="202">
        <v>1001</v>
      </c>
      <c r="CZ157" s="167">
        <v>0</v>
      </c>
    </row>
    <row r="158" spans="1:57" ht="12.75">
      <c r="A158" s="211"/>
      <c r="B158" s="212" t="s">
        <v>75</v>
      </c>
      <c r="C158" s="213" t="str">
        <f>CONCATENATE(B152," ",C152)</f>
        <v>766 Konstrukce truhlářské</v>
      </c>
      <c r="D158" s="214"/>
      <c r="E158" s="215"/>
      <c r="F158" s="216"/>
      <c r="G158" s="217">
        <f>SUM(G152:G157)</f>
        <v>0</v>
      </c>
      <c r="O158" s="195">
        <v>4</v>
      </c>
      <c r="BA158" s="218">
        <f>SUM(BA152:BA157)</f>
        <v>0</v>
      </c>
      <c r="BB158" s="218">
        <f>SUM(BB152:BB157)</f>
        <v>0</v>
      </c>
      <c r="BC158" s="218">
        <f>SUM(BC152:BC157)</f>
        <v>0</v>
      </c>
      <c r="BD158" s="218">
        <f>SUM(BD152:BD157)</f>
        <v>0</v>
      </c>
      <c r="BE158" s="218">
        <f>SUM(BE152:BE157)</f>
        <v>0</v>
      </c>
    </row>
    <row r="159" spans="1:15" ht="12.75">
      <c r="A159" s="188" t="s">
        <v>72</v>
      </c>
      <c r="B159" s="189" t="s">
        <v>278</v>
      </c>
      <c r="C159" s="190" t="s">
        <v>279</v>
      </c>
      <c r="D159" s="191"/>
      <c r="E159" s="192"/>
      <c r="F159" s="192"/>
      <c r="G159" s="193"/>
      <c r="H159" s="194"/>
      <c r="I159" s="194"/>
      <c r="O159" s="195">
        <v>1</v>
      </c>
    </row>
    <row r="160" spans="1:104" ht="22.5">
      <c r="A160" s="196">
        <v>48</v>
      </c>
      <c r="B160" s="197" t="s">
        <v>280</v>
      </c>
      <c r="C160" s="198" t="s">
        <v>281</v>
      </c>
      <c r="D160" s="199" t="s">
        <v>108</v>
      </c>
      <c r="E160" s="200">
        <v>90.6742</v>
      </c>
      <c r="F160" s="200">
        <v>0</v>
      </c>
      <c r="G160" s="201">
        <f>E160*F160</f>
        <v>0</v>
      </c>
      <c r="O160" s="195">
        <v>2</v>
      </c>
      <c r="AA160" s="167">
        <v>1</v>
      </c>
      <c r="AB160" s="167">
        <v>7</v>
      </c>
      <c r="AC160" s="167">
        <v>7</v>
      </c>
      <c r="AZ160" s="167">
        <v>2</v>
      </c>
      <c r="BA160" s="167">
        <f>IF(AZ160=1,G160,0)</f>
        <v>0</v>
      </c>
      <c r="BB160" s="167">
        <f>IF(AZ160=2,G160,0)</f>
        <v>0</v>
      </c>
      <c r="BC160" s="167">
        <f>IF(AZ160=3,G160,0)</f>
        <v>0</v>
      </c>
      <c r="BD160" s="167">
        <f>IF(AZ160=4,G160,0)</f>
        <v>0</v>
      </c>
      <c r="BE160" s="167">
        <f>IF(AZ160=5,G160,0)</f>
        <v>0</v>
      </c>
      <c r="CA160" s="202">
        <v>1</v>
      </c>
      <c r="CB160" s="202">
        <v>7</v>
      </c>
      <c r="CZ160" s="167">
        <v>5E-05</v>
      </c>
    </row>
    <row r="161" spans="1:15" ht="12.75">
      <c r="A161" s="203"/>
      <c r="B161" s="205"/>
      <c r="C161" s="206" t="s">
        <v>168</v>
      </c>
      <c r="D161" s="207"/>
      <c r="E161" s="208">
        <v>12.1272</v>
      </c>
      <c r="F161" s="209"/>
      <c r="G161" s="210"/>
      <c r="M161" s="204" t="s">
        <v>168</v>
      </c>
      <c r="O161" s="195"/>
    </row>
    <row r="162" spans="1:15" ht="12.75">
      <c r="A162" s="203"/>
      <c r="B162" s="205"/>
      <c r="C162" s="206" t="s">
        <v>169</v>
      </c>
      <c r="D162" s="207"/>
      <c r="E162" s="208">
        <v>6.0636</v>
      </c>
      <c r="F162" s="209"/>
      <c r="G162" s="210"/>
      <c r="M162" s="204" t="s">
        <v>169</v>
      </c>
      <c r="O162" s="195"/>
    </row>
    <row r="163" spans="1:15" ht="12.75">
      <c r="A163" s="203"/>
      <c r="B163" s="205"/>
      <c r="C163" s="206" t="s">
        <v>170</v>
      </c>
      <c r="D163" s="207"/>
      <c r="E163" s="208">
        <v>31.2075</v>
      </c>
      <c r="F163" s="209"/>
      <c r="G163" s="210"/>
      <c r="M163" s="204" t="s">
        <v>170</v>
      </c>
      <c r="O163" s="195"/>
    </row>
    <row r="164" spans="1:15" ht="12.75">
      <c r="A164" s="203"/>
      <c r="B164" s="205"/>
      <c r="C164" s="206" t="s">
        <v>171</v>
      </c>
      <c r="D164" s="207"/>
      <c r="E164" s="208">
        <v>5.1282</v>
      </c>
      <c r="F164" s="209"/>
      <c r="G164" s="210"/>
      <c r="M164" s="204" t="s">
        <v>171</v>
      </c>
      <c r="O164" s="195"/>
    </row>
    <row r="165" spans="1:15" ht="12.75">
      <c r="A165" s="203"/>
      <c r="B165" s="205"/>
      <c r="C165" s="206" t="s">
        <v>172</v>
      </c>
      <c r="D165" s="207"/>
      <c r="E165" s="208">
        <v>5.2818</v>
      </c>
      <c r="F165" s="209"/>
      <c r="G165" s="210"/>
      <c r="M165" s="204" t="s">
        <v>172</v>
      </c>
      <c r="O165" s="195"/>
    </row>
    <row r="166" spans="1:15" ht="12.75">
      <c r="A166" s="203"/>
      <c r="B166" s="205"/>
      <c r="C166" s="206" t="s">
        <v>173</v>
      </c>
      <c r="D166" s="207"/>
      <c r="E166" s="208">
        <v>10.725</v>
      </c>
      <c r="F166" s="209"/>
      <c r="G166" s="210"/>
      <c r="M166" s="204" t="s">
        <v>173</v>
      </c>
      <c r="O166" s="195"/>
    </row>
    <row r="167" spans="1:15" ht="12.75">
      <c r="A167" s="203"/>
      <c r="B167" s="205"/>
      <c r="C167" s="206" t="s">
        <v>174</v>
      </c>
      <c r="D167" s="207"/>
      <c r="E167" s="208">
        <v>7.503</v>
      </c>
      <c r="F167" s="209"/>
      <c r="G167" s="210"/>
      <c r="M167" s="204" t="s">
        <v>174</v>
      </c>
      <c r="O167" s="195"/>
    </row>
    <row r="168" spans="1:15" ht="12.75">
      <c r="A168" s="203"/>
      <c r="B168" s="205"/>
      <c r="C168" s="206" t="s">
        <v>175</v>
      </c>
      <c r="D168" s="207"/>
      <c r="E168" s="208">
        <v>5.7057</v>
      </c>
      <c r="F168" s="209"/>
      <c r="G168" s="210"/>
      <c r="M168" s="204" t="s">
        <v>175</v>
      </c>
      <c r="O168" s="195"/>
    </row>
    <row r="169" spans="1:15" ht="12.75">
      <c r="A169" s="203"/>
      <c r="B169" s="205"/>
      <c r="C169" s="206" t="s">
        <v>176</v>
      </c>
      <c r="D169" s="207"/>
      <c r="E169" s="208">
        <v>5.0225</v>
      </c>
      <c r="F169" s="209"/>
      <c r="G169" s="210"/>
      <c r="M169" s="204" t="s">
        <v>176</v>
      </c>
      <c r="O169" s="195"/>
    </row>
    <row r="170" spans="1:15" ht="12.75">
      <c r="A170" s="203"/>
      <c r="B170" s="205"/>
      <c r="C170" s="206" t="s">
        <v>177</v>
      </c>
      <c r="D170" s="207"/>
      <c r="E170" s="208">
        <v>0.265</v>
      </c>
      <c r="F170" s="209"/>
      <c r="G170" s="210"/>
      <c r="M170" s="204" t="s">
        <v>177</v>
      </c>
      <c r="O170" s="195"/>
    </row>
    <row r="171" spans="1:15" ht="12.75">
      <c r="A171" s="203"/>
      <c r="B171" s="205"/>
      <c r="C171" s="206" t="s">
        <v>177</v>
      </c>
      <c r="D171" s="207"/>
      <c r="E171" s="208">
        <v>0.265</v>
      </c>
      <c r="F171" s="209"/>
      <c r="G171" s="210"/>
      <c r="M171" s="204" t="s">
        <v>177</v>
      </c>
      <c r="O171" s="195"/>
    </row>
    <row r="172" spans="1:15" ht="12.75">
      <c r="A172" s="203"/>
      <c r="B172" s="205"/>
      <c r="C172" s="206" t="s">
        <v>178</v>
      </c>
      <c r="D172" s="207"/>
      <c r="E172" s="208">
        <v>0.4515</v>
      </c>
      <c r="F172" s="209"/>
      <c r="G172" s="210"/>
      <c r="M172" s="204" t="s">
        <v>178</v>
      </c>
      <c r="O172" s="195"/>
    </row>
    <row r="173" spans="1:15" ht="12.75">
      <c r="A173" s="203"/>
      <c r="B173" s="205"/>
      <c r="C173" s="206" t="s">
        <v>179</v>
      </c>
      <c r="D173" s="207"/>
      <c r="E173" s="208">
        <v>0.4692</v>
      </c>
      <c r="F173" s="209"/>
      <c r="G173" s="210"/>
      <c r="M173" s="204" t="s">
        <v>179</v>
      </c>
      <c r="O173" s="195"/>
    </row>
    <row r="174" spans="1:15" ht="12.75">
      <c r="A174" s="203"/>
      <c r="B174" s="205"/>
      <c r="C174" s="206" t="s">
        <v>180</v>
      </c>
      <c r="D174" s="207"/>
      <c r="E174" s="208">
        <v>0.459</v>
      </c>
      <c r="F174" s="209"/>
      <c r="G174" s="210"/>
      <c r="M174" s="204" t="s">
        <v>180</v>
      </c>
      <c r="O174" s="195"/>
    </row>
    <row r="175" spans="1:57" ht="12.75">
      <c r="A175" s="211"/>
      <c r="B175" s="212" t="s">
        <v>75</v>
      </c>
      <c r="C175" s="213" t="str">
        <f>CONCATENATE(B159," ",C159)</f>
        <v>769 Otvorové prvky z plastu</v>
      </c>
      <c r="D175" s="214"/>
      <c r="E175" s="215"/>
      <c r="F175" s="216"/>
      <c r="G175" s="217">
        <f>SUM(G159:G174)</f>
        <v>0</v>
      </c>
      <c r="O175" s="195">
        <v>4</v>
      </c>
      <c r="BA175" s="218">
        <f>SUM(BA159:BA174)</f>
        <v>0</v>
      </c>
      <c r="BB175" s="218">
        <f>SUM(BB159:BB174)</f>
        <v>0</v>
      </c>
      <c r="BC175" s="218">
        <f>SUM(BC159:BC174)</f>
        <v>0</v>
      </c>
      <c r="BD175" s="218">
        <f>SUM(BD159:BD174)</f>
        <v>0</v>
      </c>
      <c r="BE175" s="218">
        <f>SUM(BE159:BE174)</f>
        <v>0</v>
      </c>
    </row>
    <row r="176" spans="1:15" ht="12.75">
      <c r="A176" s="188" t="s">
        <v>72</v>
      </c>
      <c r="B176" s="189" t="s">
        <v>282</v>
      </c>
      <c r="C176" s="190" t="s">
        <v>283</v>
      </c>
      <c r="D176" s="191"/>
      <c r="E176" s="192"/>
      <c r="F176" s="192"/>
      <c r="G176" s="193"/>
      <c r="H176" s="194"/>
      <c r="I176" s="194"/>
      <c r="O176" s="195">
        <v>1</v>
      </c>
    </row>
    <row r="177" spans="1:104" ht="12.75">
      <c r="A177" s="196">
        <v>49</v>
      </c>
      <c r="B177" s="197" t="s">
        <v>284</v>
      </c>
      <c r="C177" s="198" t="s">
        <v>285</v>
      </c>
      <c r="D177" s="199" t="s">
        <v>108</v>
      </c>
      <c r="E177" s="200">
        <v>429.86</v>
      </c>
      <c r="F177" s="200">
        <v>0</v>
      </c>
      <c r="G177" s="201">
        <f>E177*F177</f>
        <v>0</v>
      </c>
      <c r="O177" s="195">
        <v>2</v>
      </c>
      <c r="AA177" s="167">
        <v>1</v>
      </c>
      <c r="AB177" s="167">
        <v>7</v>
      </c>
      <c r="AC177" s="167">
        <v>7</v>
      </c>
      <c r="AZ177" s="167">
        <v>2</v>
      </c>
      <c r="BA177" s="167">
        <f>IF(AZ177=1,G177,0)</f>
        <v>0</v>
      </c>
      <c r="BB177" s="167">
        <f>IF(AZ177=2,G177,0)</f>
        <v>0</v>
      </c>
      <c r="BC177" s="167">
        <f>IF(AZ177=3,G177,0)</f>
        <v>0</v>
      </c>
      <c r="BD177" s="167">
        <f>IF(AZ177=4,G177,0)</f>
        <v>0</v>
      </c>
      <c r="BE177" s="167">
        <f>IF(AZ177=5,G177,0)</f>
        <v>0</v>
      </c>
      <c r="CA177" s="202">
        <v>1</v>
      </c>
      <c r="CB177" s="202">
        <v>7</v>
      </c>
      <c r="CZ177" s="167">
        <v>7E-05</v>
      </c>
    </row>
    <row r="178" spans="1:15" ht="12.75">
      <c r="A178" s="203"/>
      <c r="B178" s="205"/>
      <c r="C178" s="206" t="s">
        <v>286</v>
      </c>
      <c r="D178" s="207"/>
      <c r="E178" s="208">
        <v>429.86</v>
      </c>
      <c r="F178" s="209"/>
      <c r="G178" s="210"/>
      <c r="M178" s="204" t="s">
        <v>286</v>
      </c>
      <c r="O178" s="195"/>
    </row>
    <row r="179" spans="1:104" ht="12.75">
      <c r="A179" s="196">
        <v>50</v>
      </c>
      <c r="B179" s="197" t="s">
        <v>287</v>
      </c>
      <c r="C179" s="198" t="s">
        <v>288</v>
      </c>
      <c r="D179" s="199" t="s">
        <v>108</v>
      </c>
      <c r="E179" s="200">
        <v>429.86</v>
      </c>
      <c r="F179" s="200">
        <v>0</v>
      </c>
      <c r="G179" s="201">
        <f>E179*F179</f>
        <v>0</v>
      </c>
      <c r="O179" s="195">
        <v>2</v>
      </c>
      <c r="AA179" s="167">
        <v>1</v>
      </c>
      <c r="AB179" s="167">
        <v>7</v>
      </c>
      <c r="AC179" s="167">
        <v>7</v>
      </c>
      <c r="AZ179" s="167">
        <v>2</v>
      </c>
      <c r="BA179" s="167">
        <f>IF(AZ179=1,G179,0)</f>
        <v>0</v>
      </c>
      <c r="BB179" s="167">
        <f>IF(AZ179=2,G179,0)</f>
        <v>0</v>
      </c>
      <c r="BC179" s="167">
        <f>IF(AZ179=3,G179,0)</f>
        <v>0</v>
      </c>
      <c r="BD179" s="167">
        <f>IF(AZ179=4,G179,0)</f>
        <v>0</v>
      </c>
      <c r="BE179" s="167">
        <f>IF(AZ179=5,G179,0)</f>
        <v>0</v>
      </c>
      <c r="CA179" s="202">
        <v>1</v>
      </c>
      <c r="CB179" s="202">
        <v>7</v>
      </c>
      <c r="CZ179" s="167">
        <v>0.00014</v>
      </c>
    </row>
    <row r="180" spans="1:15" ht="12.75">
      <c r="A180" s="203"/>
      <c r="B180" s="205"/>
      <c r="C180" s="206" t="s">
        <v>286</v>
      </c>
      <c r="D180" s="207"/>
      <c r="E180" s="208">
        <v>429.86</v>
      </c>
      <c r="F180" s="209"/>
      <c r="G180" s="210"/>
      <c r="M180" s="204" t="s">
        <v>286</v>
      </c>
      <c r="O180" s="195"/>
    </row>
    <row r="181" spans="1:57" ht="12.75">
      <c r="A181" s="211"/>
      <c r="B181" s="212" t="s">
        <v>75</v>
      </c>
      <c r="C181" s="213" t="str">
        <f>CONCATENATE(B176," ",C176)</f>
        <v>784 Malby</v>
      </c>
      <c r="D181" s="214"/>
      <c r="E181" s="215"/>
      <c r="F181" s="216"/>
      <c r="G181" s="217">
        <f>SUM(G176:G180)</f>
        <v>0</v>
      </c>
      <c r="O181" s="195">
        <v>4</v>
      </c>
      <c r="BA181" s="218">
        <f>SUM(BA176:BA180)</f>
        <v>0</v>
      </c>
      <c r="BB181" s="218">
        <f>SUM(BB176:BB180)</f>
        <v>0</v>
      </c>
      <c r="BC181" s="218">
        <f>SUM(BC176:BC180)</f>
        <v>0</v>
      </c>
      <c r="BD181" s="218">
        <f>SUM(BD176:BD180)</f>
        <v>0</v>
      </c>
      <c r="BE181" s="218">
        <f>SUM(BE176:BE180)</f>
        <v>0</v>
      </c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ht="12.75">
      <c r="E189" s="167"/>
    </row>
    <row r="190" ht="12.75">
      <c r="E190" s="167"/>
    </row>
    <row r="191" ht="12.75">
      <c r="E191" s="167"/>
    </row>
    <row r="192" ht="12.75">
      <c r="E192" s="167"/>
    </row>
    <row r="193" ht="12.75">
      <c r="E193" s="167"/>
    </row>
    <row r="194" ht="12.75">
      <c r="E194" s="167"/>
    </row>
    <row r="195" ht="12.75">
      <c r="E195" s="167"/>
    </row>
    <row r="196" ht="12.75">
      <c r="E196" s="167"/>
    </row>
    <row r="197" ht="12.75">
      <c r="E197" s="167"/>
    </row>
    <row r="198" ht="12.75">
      <c r="E198" s="167"/>
    </row>
    <row r="199" ht="12.75">
      <c r="E199" s="167"/>
    </row>
    <row r="200" ht="12.75">
      <c r="E200" s="167"/>
    </row>
    <row r="201" ht="12.75">
      <c r="E201" s="167"/>
    </row>
    <row r="202" ht="12.75">
      <c r="E202" s="167"/>
    </row>
    <row r="203" ht="12.75">
      <c r="E203" s="167"/>
    </row>
    <row r="204" ht="12.75">
      <c r="E204" s="167"/>
    </row>
    <row r="205" spans="1:7" ht="12.75">
      <c r="A205" s="219"/>
      <c r="B205" s="219"/>
      <c r="C205" s="219"/>
      <c r="D205" s="219"/>
      <c r="E205" s="219"/>
      <c r="F205" s="219"/>
      <c r="G205" s="219"/>
    </row>
    <row r="206" spans="1:7" ht="12.75">
      <c r="A206" s="219"/>
      <c r="B206" s="219"/>
      <c r="C206" s="219"/>
      <c r="D206" s="219"/>
      <c r="E206" s="219"/>
      <c r="F206" s="219"/>
      <c r="G206" s="219"/>
    </row>
    <row r="207" spans="1:7" ht="12.75">
      <c r="A207" s="219"/>
      <c r="B207" s="219"/>
      <c r="C207" s="219"/>
      <c r="D207" s="219"/>
      <c r="E207" s="219"/>
      <c r="F207" s="219"/>
      <c r="G207" s="219"/>
    </row>
    <row r="208" spans="1:7" ht="12.75">
      <c r="A208" s="219"/>
      <c r="B208" s="219"/>
      <c r="C208" s="219"/>
      <c r="D208" s="219"/>
      <c r="E208" s="219"/>
      <c r="F208" s="219"/>
      <c r="G208" s="219"/>
    </row>
    <row r="209" ht="12.75">
      <c r="E209" s="167"/>
    </row>
    <row r="210" ht="12.75">
      <c r="E210" s="167"/>
    </row>
    <row r="211" ht="12.75">
      <c r="E211" s="167"/>
    </row>
    <row r="212" ht="12.75">
      <c r="E212" s="167"/>
    </row>
    <row r="213" ht="12.75">
      <c r="E213" s="167"/>
    </row>
    <row r="214" ht="12.75">
      <c r="E214" s="167"/>
    </row>
    <row r="215" ht="12.75">
      <c r="E215" s="167"/>
    </row>
    <row r="216" ht="12.75">
      <c r="E216" s="167"/>
    </row>
    <row r="217" ht="12.75">
      <c r="E217" s="167"/>
    </row>
    <row r="218" ht="12.75">
      <c r="E218" s="167"/>
    </row>
    <row r="219" ht="12.75">
      <c r="E219" s="167"/>
    </row>
    <row r="220" ht="12.75">
      <c r="E220" s="167"/>
    </row>
    <row r="221" ht="12.75">
      <c r="E221" s="167"/>
    </row>
    <row r="222" ht="12.75">
      <c r="E222" s="167"/>
    </row>
    <row r="223" ht="12.75">
      <c r="E223" s="167"/>
    </row>
    <row r="224" ht="12.75">
      <c r="E224" s="167"/>
    </row>
    <row r="225" ht="12.75">
      <c r="E225" s="167"/>
    </row>
    <row r="226" ht="12.75">
      <c r="E226" s="167"/>
    </row>
    <row r="227" ht="12.75">
      <c r="E227" s="167"/>
    </row>
    <row r="228" ht="12.75">
      <c r="E228" s="167"/>
    </row>
    <row r="229" ht="12.75">
      <c r="E229" s="167"/>
    </row>
    <row r="230" ht="12.75">
      <c r="E230" s="167"/>
    </row>
    <row r="231" ht="12.75">
      <c r="E231" s="167"/>
    </row>
    <row r="232" ht="12.75">
      <c r="E232" s="167"/>
    </row>
    <row r="233" ht="12.75">
      <c r="E233" s="167"/>
    </row>
    <row r="234" ht="12.75">
      <c r="E234" s="167"/>
    </row>
    <row r="235" ht="12.75">
      <c r="E235" s="167"/>
    </row>
    <row r="236" ht="12.75">
      <c r="E236" s="167"/>
    </row>
    <row r="237" ht="12.75">
      <c r="E237" s="167"/>
    </row>
    <row r="238" ht="12.75">
      <c r="E238" s="167"/>
    </row>
    <row r="239" ht="12.75">
      <c r="E239" s="167"/>
    </row>
    <row r="240" spans="1:2" ht="12.75">
      <c r="A240" s="220"/>
      <c r="B240" s="220"/>
    </row>
    <row r="241" spans="1:7" ht="12.75">
      <c r="A241" s="219"/>
      <c r="B241" s="219"/>
      <c r="C241" s="222"/>
      <c r="D241" s="222"/>
      <c r="E241" s="223"/>
      <c r="F241" s="222"/>
      <c r="G241" s="224"/>
    </row>
    <row r="242" spans="1:7" ht="12.75">
      <c r="A242" s="225"/>
      <c r="B242" s="225"/>
      <c r="C242" s="219"/>
      <c r="D242" s="219"/>
      <c r="E242" s="226"/>
      <c r="F242" s="219"/>
      <c r="G242" s="219"/>
    </row>
    <row r="243" spans="1:7" ht="12.75">
      <c r="A243" s="219"/>
      <c r="B243" s="219"/>
      <c r="C243" s="219"/>
      <c r="D243" s="219"/>
      <c r="E243" s="226"/>
      <c r="F243" s="219"/>
      <c r="G243" s="219"/>
    </row>
    <row r="244" spans="1:7" ht="12.75">
      <c r="A244" s="219"/>
      <c r="B244" s="219"/>
      <c r="C244" s="219"/>
      <c r="D244" s="219"/>
      <c r="E244" s="226"/>
      <c r="F244" s="219"/>
      <c r="G244" s="219"/>
    </row>
    <row r="245" spans="1:7" ht="12.75">
      <c r="A245" s="219"/>
      <c r="B245" s="219"/>
      <c r="C245" s="219"/>
      <c r="D245" s="219"/>
      <c r="E245" s="226"/>
      <c r="F245" s="219"/>
      <c r="G245" s="219"/>
    </row>
    <row r="246" spans="1:7" ht="12.75">
      <c r="A246" s="219"/>
      <c r="B246" s="219"/>
      <c r="C246" s="219"/>
      <c r="D246" s="219"/>
      <c r="E246" s="226"/>
      <c r="F246" s="219"/>
      <c r="G246" s="219"/>
    </row>
    <row r="247" spans="1:7" ht="12.75">
      <c r="A247" s="219"/>
      <c r="B247" s="219"/>
      <c r="C247" s="219"/>
      <c r="D247" s="219"/>
      <c r="E247" s="226"/>
      <c r="F247" s="219"/>
      <c r="G247" s="219"/>
    </row>
    <row r="248" spans="1:7" ht="12.75">
      <c r="A248" s="219"/>
      <c r="B248" s="219"/>
      <c r="C248" s="219"/>
      <c r="D248" s="219"/>
      <c r="E248" s="226"/>
      <c r="F248" s="219"/>
      <c r="G248" s="219"/>
    </row>
    <row r="249" spans="1:7" ht="12.75">
      <c r="A249" s="219"/>
      <c r="B249" s="219"/>
      <c r="C249" s="219"/>
      <c r="D249" s="219"/>
      <c r="E249" s="226"/>
      <c r="F249" s="219"/>
      <c r="G249" s="219"/>
    </row>
    <row r="250" spans="1:7" ht="12.75">
      <c r="A250" s="219"/>
      <c r="B250" s="219"/>
      <c r="C250" s="219"/>
      <c r="D250" s="219"/>
      <c r="E250" s="226"/>
      <c r="F250" s="219"/>
      <c r="G250" s="219"/>
    </row>
    <row r="251" spans="1:7" ht="12.75">
      <c r="A251" s="219"/>
      <c r="B251" s="219"/>
      <c r="C251" s="219"/>
      <c r="D251" s="219"/>
      <c r="E251" s="226"/>
      <c r="F251" s="219"/>
      <c r="G251" s="219"/>
    </row>
    <row r="252" spans="1:7" ht="12.75">
      <c r="A252" s="219"/>
      <c r="B252" s="219"/>
      <c r="C252" s="219"/>
      <c r="D252" s="219"/>
      <c r="E252" s="226"/>
      <c r="F252" s="219"/>
      <c r="G252" s="219"/>
    </row>
    <row r="253" spans="1:7" ht="12.75">
      <c r="A253" s="219"/>
      <c r="B253" s="219"/>
      <c r="C253" s="219"/>
      <c r="D253" s="219"/>
      <c r="E253" s="226"/>
      <c r="F253" s="219"/>
      <c r="G253" s="219"/>
    </row>
    <row r="254" spans="1:7" ht="12.75">
      <c r="A254" s="219"/>
      <c r="B254" s="219"/>
      <c r="C254" s="219"/>
      <c r="D254" s="219"/>
      <c r="E254" s="226"/>
      <c r="F254" s="219"/>
      <c r="G254" s="219"/>
    </row>
  </sheetData>
  <sheetProtection/>
  <mergeCells count="101">
    <mergeCell ref="C171:D171"/>
    <mergeCell ref="C172:D172"/>
    <mergeCell ref="C173:D173"/>
    <mergeCell ref="C174:D174"/>
    <mergeCell ref="C178:D178"/>
    <mergeCell ref="C180:D180"/>
    <mergeCell ref="C165:D165"/>
    <mergeCell ref="C166:D166"/>
    <mergeCell ref="C167:D167"/>
    <mergeCell ref="C168:D168"/>
    <mergeCell ref="C169:D169"/>
    <mergeCell ref="C170:D170"/>
    <mergeCell ref="C154:D154"/>
    <mergeCell ref="C156:D156"/>
    <mergeCell ref="C161:D161"/>
    <mergeCell ref="C162:D162"/>
    <mergeCell ref="C163:D163"/>
    <mergeCell ref="C164:D164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30:D130"/>
    <mergeCell ref="C135:D135"/>
    <mergeCell ref="C137:D137"/>
    <mergeCell ref="C111:D111"/>
    <mergeCell ref="C116:D116"/>
    <mergeCell ref="C118:D118"/>
    <mergeCell ref="C120:D120"/>
    <mergeCell ref="C122:D122"/>
    <mergeCell ref="C124:D124"/>
    <mergeCell ref="C126:D126"/>
    <mergeCell ref="C128:D128"/>
    <mergeCell ref="C88:D88"/>
    <mergeCell ref="C89:D89"/>
    <mergeCell ref="C103:D103"/>
    <mergeCell ref="C105:D105"/>
    <mergeCell ref="C107:D107"/>
    <mergeCell ref="C109:D109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66:D66"/>
    <mergeCell ref="C67:D67"/>
    <mergeCell ref="C68:D68"/>
    <mergeCell ref="C69:D69"/>
    <mergeCell ref="C71:D71"/>
    <mergeCell ref="C72:D72"/>
    <mergeCell ref="C73:D73"/>
    <mergeCell ref="C74:D74"/>
    <mergeCell ref="C52:D52"/>
    <mergeCell ref="C56:D56"/>
    <mergeCell ref="C62:D62"/>
    <mergeCell ref="C44:D44"/>
    <mergeCell ref="C45:D45"/>
    <mergeCell ref="C46:D46"/>
    <mergeCell ref="C48:D48"/>
    <mergeCell ref="C49:D49"/>
    <mergeCell ref="C51:D51"/>
    <mergeCell ref="C37:D37"/>
    <mergeCell ref="C39:D39"/>
    <mergeCell ref="C40:D40"/>
    <mergeCell ref="C41:D41"/>
    <mergeCell ref="C42:D42"/>
    <mergeCell ref="C43:D43"/>
    <mergeCell ref="C28:D28"/>
    <mergeCell ref="C29:D29"/>
    <mergeCell ref="C30:D30"/>
    <mergeCell ref="C31:D31"/>
    <mergeCell ref="C32:D32"/>
    <mergeCell ref="C33:D33"/>
    <mergeCell ref="C34:D34"/>
    <mergeCell ref="C35:D35"/>
    <mergeCell ref="C17:D17"/>
    <mergeCell ref="C18:D18"/>
    <mergeCell ref="C19:D19"/>
    <mergeCell ref="C20:D20"/>
    <mergeCell ref="C21:D21"/>
    <mergeCell ref="C22:D22"/>
    <mergeCell ref="C23:D23"/>
    <mergeCell ref="C24:D24"/>
    <mergeCell ref="A1:G1"/>
    <mergeCell ref="A3:B3"/>
    <mergeCell ref="A4:B4"/>
    <mergeCell ref="E4:G4"/>
    <mergeCell ref="C9:D9"/>
    <mergeCell ref="C11:D11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Mikulka</dc:creator>
  <cp:keywords/>
  <dc:description/>
  <cp:lastModifiedBy>Ladislav Mikulka</cp:lastModifiedBy>
  <dcterms:created xsi:type="dcterms:W3CDTF">2017-10-31T08:41:37Z</dcterms:created>
  <dcterms:modified xsi:type="dcterms:W3CDTF">2017-10-31T08:42:06Z</dcterms:modified>
  <cp:category/>
  <cp:version/>
  <cp:contentType/>
  <cp:contentStatus/>
</cp:coreProperties>
</file>